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8" r:id="rId1"/>
    <sheet name="ფორმა N2" sheetId="3" r:id="rId2"/>
    <sheet name="ფორმა N3" sheetId="7" r:id="rId3"/>
    <sheet name="ფორმა N4" sheetId="40" r:id="rId4"/>
    <sheet name="ფორმა N4.1" sheetId="54" r:id="rId5"/>
    <sheet name="ფორმა 4.2" sheetId="49" r:id="rId6"/>
    <sheet name="ფორმა N5" sheetId="47" r:id="rId7"/>
    <sheet name="ფორმა N5.1" sheetId="27" r:id="rId8"/>
    <sheet name="ფორმა 5.2" sheetId="43" r:id="rId9"/>
    <sheet name="ფორმა N5.3" sheetId="44" r:id="rId10"/>
    <sheet name="ფორმა 5.4" sheetId="45" r:id="rId11"/>
    <sheet name="ფორმა 5.5" sheetId="46" r:id="rId12"/>
    <sheet name="ფორმა N7" sheetId="50" r:id="rId13"/>
    <sheet name="ფორმა N8" sheetId="9" r:id="rId14"/>
    <sheet name="ფორმა N 8.1" sheetId="18" r:id="rId15"/>
    <sheet name="ფორმა N9" sheetId="51" r:id="rId16"/>
    <sheet name="ფორმა N9.1" sheetId="16" r:id="rId17"/>
    <sheet name="ფორმა N9.2" sheetId="17" r:id="rId18"/>
    <sheet name="ფორმა 9.3" sheetId="25" r:id="rId19"/>
    <sheet name="ფორმა 9.4" sheetId="55" r:id="rId20"/>
    <sheet name="ფორმა 9.5" sheetId="53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N4.1'!$B$9:$D$24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19">#REF!</definedName>
    <definedName name="Date" localSheetId="20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12">#REF!</definedName>
    <definedName name="Date" localSheetId="15">#REF!</definedName>
    <definedName name="Date" localSheetId="23">#REF!</definedName>
    <definedName name="Date">#REF!</definedName>
    <definedName name="_xlnm.Print_Area" localSheetId="8">'ფორმა 5.2'!$A$1:$I$36</definedName>
    <definedName name="_xlnm.Print_Area" localSheetId="10">'ფორმა 5.4'!$A$1:$H$37</definedName>
    <definedName name="_xlnm.Print_Area" localSheetId="11">'ფორმა 5.5'!$A$1:$L$37</definedName>
    <definedName name="_xlnm.Print_Area" localSheetId="18">'ფორმა 9.3'!$A$1:$G$28</definedName>
    <definedName name="_xlnm.Print_Area" localSheetId="20">'ფორმა 9.5'!$A$1:$L$21</definedName>
    <definedName name="_xlnm.Print_Area" localSheetId="21">'ფორმა 9.6'!$A$1:$I$35</definedName>
    <definedName name="_xlnm.Print_Area" localSheetId="14">'ფორმა N 8.1'!$A$1:$H$33</definedName>
    <definedName name="_xlnm.Print_Area" localSheetId="22">'ფორმა N 9.7'!$A$1:$I$23</definedName>
    <definedName name="_xlnm.Print_Area" localSheetId="0">'ფორმა N1'!$A$1:$L$33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6">'ფორმა N5'!$A$1:$D$86</definedName>
    <definedName name="_xlnm.Print_Area" localSheetId="7">'ფორმა N5.1'!$A$1:$D$38</definedName>
    <definedName name="_xlnm.Print_Area" localSheetId="12">'ფორმა N7'!$A$1:$E$90</definedName>
    <definedName name="_xlnm.Print_Area" localSheetId="13">'ფორმა N8'!$A$1:$J$21</definedName>
    <definedName name="_xlnm.Print_Area" localSheetId="15">'ფორმა N9'!$A$1:$K$52</definedName>
    <definedName name="_xlnm.Print_Area" localSheetId="16">'ფორმა N9.1'!$A$1:$H$29</definedName>
    <definedName name="_xlnm.Print_Area" localSheetId="17">'ფორმა N9.2'!$A$1:$I$35</definedName>
    <definedName name="_xlnm.Print_Area" localSheetId="23">'ფორმა N9.7.1'!$A$1:$N$30</definedName>
  </definedNames>
  <calcPr calcId="125725"/>
</workbook>
</file>

<file path=xl/calcChain.xml><?xml version="1.0" encoding="utf-8"?>
<calcChain xmlns="http://schemas.openxmlformats.org/spreadsheetml/2006/main">
  <c r="A4" i="55"/>
  <c r="I10" i="9"/>
  <c r="D25" i="54"/>
  <c r="C25"/>
  <c r="A6"/>
  <c r="A5"/>
  <c r="A6" i="27"/>
  <c r="A5" i="47"/>
  <c r="A5" i="3"/>
  <c r="A5" i="7" s="1"/>
  <c r="A7" i="40" s="1"/>
  <c r="A4" i="53"/>
  <c r="J39" i="51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J17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J14" s="1"/>
  <c r="I14"/>
  <c r="H14"/>
  <c r="G14"/>
  <c r="F14"/>
  <c r="E14"/>
  <c r="D14"/>
  <c r="C14"/>
  <c r="B14"/>
  <c r="J13"/>
  <c r="J12"/>
  <c r="J11"/>
  <c r="J10" s="1"/>
  <c r="J9" s="1"/>
  <c r="I10"/>
  <c r="H10"/>
  <c r="G10"/>
  <c r="F10"/>
  <c r="E10"/>
  <c r="D10"/>
  <c r="C10"/>
  <c r="B10"/>
  <c r="H9"/>
  <c r="F9"/>
  <c r="D9"/>
  <c r="B9"/>
  <c r="A4"/>
  <c r="D64" i="50"/>
  <c r="C64"/>
  <c r="C44" s="1"/>
  <c r="D45"/>
  <c r="C45"/>
  <c r="D44"/>
  <c r="D34"/>
  <c r="C34"/>
  <c r="D11"/>
  <c r="D10" s="1"/>
  <c r="C11"/>
  <c r="C10"/>
  <c r="A4"/>
  <c r="C9" i="51" l="1"/>
  <c r="E9"/>
  <c r="G9"/>
  <c r="I9"/>
  <c r="I18" i="49" l="1"/>
  <c r="H18"/>
  <c r="G18"/>
  <c r="C12" i="3" l="1"/>
  <c r="D12"/>
  <c r="I13" i="35" l="1"/>
  <c r="I20" i="44" l="1"/>
  <c r="H20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23" i="46"/>
  <c r="H25" i="45"/>
  <c r="G25"/>
  <c r="I22" i="43"/>
  <c r="H22"/>
  <c r="G22"/>
  <c r="D27" i="3" l="1"/>
  <c r="C27"/>
  <c r="M21" i="41" l="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D25" i="27" l="1"/>
  <c r="C25"/>
  <c r="A5"/>
  <c r="G21" i="18" l="1"/>
  <c r="G22" s="1"/>
  <c r="G20"/>
  <c r="G19"/>
  <c r="G18"/>
  <c r="G17"/>
  <c r="G16"/>
  <c r="G15"/>
  <c r="G14"/>
  <c r="G13"/>
  <c r="G12"/>
  <c r="G11"/>
  <c r="G10"/>
  <c r="A4"/>
  <c r="A4" i="17" l="1"/>
  <c r="A4" i="16"/>
  <c r="A4" i="9"/>
  <c r="A4" i="7"/>
  <c r="D19" i="3" l="1"/>
  <c r="C19"/>
  <c r="D16"/>
  <c r="C16"/>
  <c r="C10" l="1"/>
  <c r="C26"/>
  <c r="D10"/>
  <c r="D26"/>
  <c r="C9" l="1"/>
  <c r="D9"/>
</calcChain>
</file>

<file path=xl/sharedStrings.xml><?xml version="1.0" encoding="utf-8"?>
<sst xmlns="http://schemas.openxmlformats.org/spreadsheetml/2006/main" count="1086" uniqueCount="578">
  <si>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</si>
  <si>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</si>
  <si>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</si>
  <si>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</si>
  <si>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</si>
  <si>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</si>
  <si>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</si>
  <si>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</si>
  <si>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</si>
  <si>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</si>
  <si>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</si>
  <si>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</si>
  <si>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</si>
  <si>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</si>
  <si>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</si>
  <si>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</si>
  <si>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</si>
  <si>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</si>
  <si>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</si>
  <si>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</si>
  <si>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</si>
  <si>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</si>
  <si>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</si>
  <si>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</si>
  <si>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</si>
  <si>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</si>
  <si>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</si>
  <si>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</si>
  <si>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</si>
  <si>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</si>
  <si>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</si>
  <si>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</si>
  <si>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</si>
  <si>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</si>
  <si>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</si>
  <si>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</si>
  <si>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</si>
  <si>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</si>
  <si>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</si>
  <si>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</si>
  <si>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</si>
  <si>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</si>
  <si>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</si>
  <si>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</si>
  <si>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</si>
  <si>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</si>
  <si>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</si>
  <si>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</si>
  <si>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</si>
  <si>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</si>
  <si>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</si>
  <si>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</si>
  <si>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</si>
  <si>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</si>
  <si>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</si>
  <si>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</si>
  <si>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</si>
  <si>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</si>
  <si>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</si>
  <si>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</si>
  <si>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</si>
  <si>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</si>
  <si>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</si>
  <si>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</si>
  <si>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</si>
  <si>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</si>
  <si>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</si>
  <si>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</si>
  <si>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</si>
  <si>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</si>
  <si>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</si>
  <si>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</si>
  <si>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</si>
  <si>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</si>
  <si>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</si>
  <si>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</si>
  <si>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</si>
  <si>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</si>
  <si>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</si>
  <si>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</si>
  <si>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</si>
  <si>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</si>
  <si>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</si>
  <si>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</si>
  <si>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</si>
  <si>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</si>
  <si>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</si>
  <si>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</si>
  <si>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</si>
  <si>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</si>
  <si>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</si>
  <si>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</si>
  <si>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</si>
  <si>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</si>
  <si>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</si>
  <si>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</si>
  <si>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</si>
  <si>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</si>
  <si>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</si>
  <si>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</si>
  <si>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</si>
  <si>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</si>
  <si>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</si>
  <si>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</si>
  <si>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</si>
  <si>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</si>
  <si>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</si>
  <si>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</si>
  <si>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</si>
  <si>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</si>
  <si>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</si>
  <si>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</si>
  <si>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</si>
  <si>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</si>
  <si>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</si>
  <si>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</si>
  <si>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</si>
  <si>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</si>
  <si>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</si>
  <si>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</si>
  <si>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</si>
  <si>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</si>
  <si>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</si>
  <si>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</si>
  <si>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</si>
  <si>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</si>
  <si>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</si>
  <si>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</si>
  <si>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</si>
  <si>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</si>
  <si>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</si>
  <si>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</si>
  <si>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</si>
  <si>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</si>
  <si>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</si>
  <si>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</si>
  <si>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</si>
  <si>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</si>
  <si>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</si>
  <si>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</si>
  <si>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</si>
  <si>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</si>
  <si>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</si>
  <si>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</si>
  <si>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</si>
  <si>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</si>
  <si>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</si>
  <si>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</si>
  <si>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</si>
  <si>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</si>
  <si>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</si>
  <si>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</si>
  <si>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</si>
  <si>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</si>
  <si>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</si>
  <si>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</si>
  <si>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</si>
  <si>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</si>
  <si>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</si>
  <si>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</si>
  <si>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</si>
  <si>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</si>
  <si>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</si>
  <si>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</si>
  <si>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</si>
  <si>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</si>
  <si>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</si>
  <si>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</si>
  <si>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</si>
  <si>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</si>
  <si>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</si>
  <si>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</si>
  <si>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</si>
  <si>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</si>
  <si>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</si>
  <si>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</si>
  <si>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</si>
  <si>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</si>
  <si>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</si>
  <si>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</si>
  <si>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</si>
  <si>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</si>
  <si>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</si>
  <si>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</si>
  <si>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</si>
  <si>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</si>
  <si>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</si>
  <si>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</si>
  <si>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</si>
  <si>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</si>
  <si>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</si>
  <si>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</si>
  <si>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</si>
  <si>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</si>
  <si>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</si>
  <si>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</si>
  <si>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</si>
  <si>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</si>
  <si>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</si>
  <si>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</si>
  <si>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</si>
  <si>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</si>
  <si>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</si>
  <si>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</si>
  <si>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</si>
  <si>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</si>
  <si>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</si>
  <si>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</si>
  <si>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</si>
  <si>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</si>
  <si>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</si>
  <si>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</si>
  <si>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</si>
  <si>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</si>
  <si>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</si>
  <si>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</si>
  <si>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</si>
  <si>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</si>
  <si>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</si>
  <si>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</si>
  <si>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</si>
  <si>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</si>
  <si>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</si>
  <si>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</si>
  <si>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</si>
  <si>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</si>
  <si>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</si>
  <si>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</si>
  <si>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</si>
  <si>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</si>
  <si>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</si>
  <si>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</si>
  <si>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</si>
  <si>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</si>
  <si>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</si>
  <si>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</si>
  <si>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</si>
  <si>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</si>
  <si>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</si>
  <si>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</si>
  <si>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</si>
  <si>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</si>
  <si>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</si>
  <si>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</si>
  <si>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</si>
  <si>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</si>
  <si>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</si>
  <si>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</si>
  <si>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</si>
  <si>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</si>
  <si>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</si>
  <si>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</si>
  <si>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</si>
  <si>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</si>
  <si>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</si>
  <si>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</si>
  <si>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</si>
  <si>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</si>
  <si>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</si>
  <si>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</si>
  <si>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</si>
  <si>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</si>
  <si>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</si>
  <si>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</si>
  <si>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</si>
  <si>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</si>
  <si>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</si>
  <si>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</si>
  <si>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</si>
  <si>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</si>
  <si>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</si>
  <si>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</si>
  <si>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</si>
  <si>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</si>
  <si>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</si>
  <si>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</si>
  <si>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</si>
  <si>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</si>
  <si>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</si>
  <si>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</si>
  <si>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</si>
  <si>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</si>
  <si>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</si>
  <si>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</si>
  <si>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</si>
  <si>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</si>
  <si>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</si>
  <si>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</si>
  <si>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</si>
  <si>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</si>
  <si>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</si>
  <si>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</si>
  <si>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</si>
  <si>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</si>
  <si>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</si>
  <si>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</si>
  <si>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</si>
  <si>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</si>
  <si>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</si>
  <si>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</si>
  <si>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</si>
  <si>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</si>
  <si>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</si>
  <si>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</si>
  <si>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</si>
  <si>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</si>
  <si>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</si>
  <si>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</si>
  <si>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</si>
  <si>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</si>
  <si>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</si>
  <si>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</si>
  <si>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</si>
  <si>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</si>
  <si>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</si>
  <si>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</si>
  <si>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</si>
  <si>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</si>
  <si>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</si>
  <si>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</si>
  <si>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</si>
  <si>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</si>
  <si>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</si>
  <si>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</si>
  <si>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</si>
  <si>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</si>
  <si>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</si>
  <si>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</si>
  <si>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</si>
  <si>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</si>
  <si>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</si>
  <si>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</si>
  <si>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</si>
  <si>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</si>
  <si>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</si>
  <si>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</si>
  <si>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</si>
  <si>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</si>
  <si>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</si>
  <si>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</si>
  <si>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</si>
  <si>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</si>
  <si>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</si>
  <si>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</si>
  <si>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</si>
  <si>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</si>
  <si>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</si>
  <si>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</si>
  <si>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</si>
  <si>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</si>
  <si>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</si>
  <si>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</si>
  <si>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</si>
  <si>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</si>
  <si>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</si>
  <si>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</si>
  <si>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</si>
  <si>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</si>
  <si>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</si>
  <si>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</si>
  <si>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</si>
  <si>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</si>
  <si>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</si>
  <si>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</si>
  <si>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</si>
  <si>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</si>
  <si>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</si>
  <si>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</si>
  <si>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</si>
  <si>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</si>
  <si>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</si>
  <si>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</si>
  <si>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</si>
  <si>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</si>
  <si>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</si>
  <si>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</si>
  <si>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</si>
  <si>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</si>
  <si>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</si>
  <si>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</si>
  <si>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</si>
  <si>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</si>
  <si>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</si>
  <si>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</si>
  <si>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</si>
  <si>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</si>
  <si>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</si>
  <si>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</si>
  <si>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</si>
  <si>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</si>
  <si>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</si>
  <si>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</si>
  <si>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</si>
  <si>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</si>
  <si>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</si>
  <si>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</si>
  <si>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</si>
  <si>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</si>
  <si>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</si>
  <si>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</si>
  <si>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</si>
  <si>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</si>
  <si>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</si>
  <si>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</si>
  <si>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</si>
  <si>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</si>
  <si>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</si>
  <si>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</si>
  <si>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</si>
  <si>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</si>
  <si>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</si>
  <si>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</si>
  <si>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</si>
  <si>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</si>
  <si>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</si>
  <si>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</si>
  <si>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</si>
  <si>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</si>
  <si>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</si>
  <si>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</si>
  <si>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</si>
  <si>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</si>
  <si>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</si>
  <si>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</si>
  <si>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</si>
  <si>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</si>
  <si>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</si>
  <si>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</si>
  <si>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</si>
  <si>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</si>
  <si>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</si>
  <si>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</si>
  <si>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</si>
  <si>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</si>
  <si>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</si>
  <si>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</si>
  <si>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</si>
  <si>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</si>
  <si>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</si>
  <si>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</si>
  <si>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</si>
  <si>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</si>
  <si>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</si>
  <si>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</si>
  <si>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</si>
  <si>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</si>
  <si>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</si>
  <si>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</si>
  <si>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</si>
  <si>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</si>
  <si>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</si>
  <si>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</si>
  <si>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</si>
  <si>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</si>
  <si>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</si>
  <si>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</si>
  <si>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</si>
  <si>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</si>
  <si>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</si>
  <si>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</si>
  <si>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</si>
  <si>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</si>
  <si>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</si>
  <si>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</si>
  <si>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</si>
  <si>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</si>
  <si>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</si>
  <si>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</si>
  <si>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</si>
  <si>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</si>
  <si>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</si>
  <si>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</si>
  <si>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</si>
  <si>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</si>
  <si>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</si>
  <si>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</si>
  <si>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</si>
  <si>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</si>
  <si>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</si>
  <si>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</si>
  <si>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"საქართველოს ქრისტიან-კონსერვატიული პარტია"</t>
  </si>
  <si>
    <t>თიბისი</t>
  </si>
  <si>
    <t>ზურაბ</t>
  </si>
  <si>
    <t>ფორმა N4.2 - ხელფასები, პრემიები</t>
  </si>
  <si>
    <t>საქართველოს ქრისტიან-კონსერვატიული პარტია</t>
  </si>
  <si>
    <t>GE09TB7642636080100006</t>
  </si>
  <si>
    <t>თბილისი, პეკინის №34/ალ. ყაზბეგის გამზ. №2 (შენობა №1)</t>
  </si>
  <si>
    <t>საოფისე ფართი</t>
  </si>
  <si>
    <t xml:space="preserve">18.07.2015 - 01.01.2017 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</si>
  <si>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</si>
  <si>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</si>
  <si>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</si>
  <si>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</si>
  <si>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მანანა</t>
  </si>
  <si>
    <t>ჭითავა</t>
  </si>
  <si>
    <t>თბილისი, აწყურის ქ. 70, 70ა, 72ა</t>
  </si>
  <si>
    <t>01.02.2015 - 31.12.2016</t>
  </si>
  <si>
    <t>01011070233</t>
  </si>
  <si>
    <t>ზაურ</t>
  </si>
  <si>
    <t>დოხნაძე</t>
  </si>
  <si>
    <t>თბილისი, მირცხულავას ქ. 10</t>
  </si>
  <si>
    <t>01.01.2015 - 30.12.2016</t>
  </si>
  <si>
    <t>01019014262</t>
  </si>
  <si>
    <t>თამარ</t>
  </si>
  <si>
    <t>ფურცხვანიძე</t>
  </si>
  <si>
    <t>თბილისი, გორგასლის ქ. 4ა, მე-2 სართული</t>
  </si>
  <si>
    <t>13.10.2015 - 13.10.2017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</si>
  <si>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</si>
  <si>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</si>
  <si>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</si>
  <si>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</si>
  <si>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>დავით</t>
  </si>
  <si>
    <t>აბულაშვილი</t>
  </si>
  <si>
    <t>ქედა, აღმაშენებლის ქ. 4</t>
  </si>
  <si>
    <t>01.12.2015 - 01.12.2016</t>
  </si>
  <si>
    <t>61008004834</t>
  </si>
  <si>
    <t>თამილა</t>
  </si>
  <si>
    <t>თურმანიძე</t>
  </si>
  <si>
    <t>სენაკი, დავით ვაჰანიას ქ. 2</t>
  </si>
  <si>
    <t>01.07.2016 - 01.06.2017</t>
  </si>
  <si>
    <t>39001021387</t>
  </si>
  <si>
    <t>ვალერიანე</t>
  </si>
  <si>
    <t>კუჭავა</t>
  </si>
  <si>
    <t>ფოთი, აღმაშენებლის ქ. 19 ბ. 13</t>
  </si>
  <si>
    <t>01.02.2016 - 01.02.2017</t>
  </si>
  <si>
    <t>01019003837</t>
  </si>
  <si>
    <t>პეტრე</t>
  </si>
  <si>
    <t>ქუთათელაძე</t>
  </si>
  <si>
    <t>ახალციხე, ნათენაძის ქ. 2</t>
  </si>
  <si>
    <t>13.01.2015 - 13.01.2017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</si>
  <si>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</si>
  <si>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</si>
  <si>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</si>
  <si>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</si>
  <si>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</si>
  <si>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>აიატ</t>
  </si>
  <si>
    <t>სულეიმანოვი</t>
  </si>
  <si>
    <t>გარდაბანი, აღმაშენებლის ქ. 34</t>
  </si>
  <si>
    <t>01.09.2014 - 31.12.2016</t>
  </si>
  <si>
    <t>12001001269</t>
  </si>
  <si>
    <t>გამბარ</t>
  </si>
  <si>
    <t>ბაირამოვი</t>
  </si>
  <si>
    <t>ქარელი, სტალინის ქ. 35</t>
  </si>
  <si>
    <t>01.03.2016 - 01.02.2017</t>
  </si>
  <si>
    <t>62007007010</t>
  </si>
  <si>
    <t>თეიმურაზ</t>
  </si>
  <si>
    <t>ხონელია</t>
  </si>
  <si>
    <t>საგარეჯო, დავით აღმაშენებლის ქ. 21</t>
  </si>
  <si>
    <t>22.08.2015 - 22.08.2016</t>
  </si>
  <si>
    <t>ციცინო</t>
  </si>
  <si>
    <t>კოხტაშვილი</t>
  </si>
  <si>
    <t>საგარეჯო, ს. კაკაბეთი</t>
  </si>
  <si>
    <t>11.03.2015 - 31.12.2016</t>
  </si>
  <si>
    <t>36001005255</t>
  </si>
  <si>
    <t>მჭედლიშვილი</t>
  </si>
  <si>
    <t>სიღნაღი, ცოტნე დადიანის ქ. 21ა</t>
  </si>
  <si>
    <t>01.03.2016 - 30.12.2017</t>
  </si>
  <si>
    <t>ქეთევან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</si>
  <si>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</si>
  <si>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</si>
  <si>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</si>
  <si>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</si>
  <si>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</si>
  <si>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</si>
  <si>
    <t>06/29/2016-07/19/2016</t>
  </si>
  <si>
    <t xml:space="preserve">ფორმა N4.1 - სხვადასხვა ხარჯებისა და სხვა დანარჩენი საქონლისა და მომსახურების </t>
  </si>
  <si>
    <t>23.09.2014 წ.</t>
  </si>
  <si>
    <t>შპს "ლაზერლენდი"</t>
  </si>
  <si>
    <t>205255418</t>
  </si>
  <si>
    <t>საკანცელარიო საქონელი</t>
  </si>
  <si>
    <t>01.07.2016 წ.</t>
  </si>
  <si>
    <t>შპს "ჯეოსტილი"</t>
  </si>
  <si>
    <t>205125933</t>
  </si>
  <si>
    <t>საოფისე კარადა (4 ცალი)</t>
  </si>
  <si>
    <t>შპს "ნოვი სტილი ჯორჯია"</t>
  </si>
  <si>
    <t>204546688</t>
  </si>
  <si>
    <t>საოფისე სკამი ნაჭრის (100 ცალი)</t>
  </si>
  <si>
    <t>07/19/2016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</si>
</sst>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_(* #,##0.00_);_(* \(#,##0.00\);_(* &quot;-&quot;??_);_(@_)"/>
  </numFmts>
  <fonts count="40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05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43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2" xfId="2" applyFont="1" applyFill="1" applyBorder="1" applyAlignment="1" applyProtection="1">
      <alignment horizontal="center" vertical="top" wrapText="1"/>
    </xf>
    <xf numFmtId="1" fontId="24" fillId="5" borderId="22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3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4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1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9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0" borderId="0" xfId="0" applyFont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17" fillId="5" borderId="0" xfId="0" applyFont="1" applyFill="1" applyBorder="1" applyAlignment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5" xfId="0" applyFont="1" applyFill="1" applyBorder="1" applyAlignment="1" applyProtection="1">
      <alignment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5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5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1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0" xfId="15" applyFont="1" applyFill="1" applyBorder="1" applyAlignment="1" applyProtection="1">
      <alignment vertical="center"/>
    </xf>
    <xf numFmtId="0" fontId="19" fillId="5" borderId="0" xfId="15" applyFont="1" applyFill="1" applyBorder="1" applyAlignment="1" applyProtection="1">
      <alignment vertical="center"/>
      <protection locked="0"/>
    </xf>
    <xf numFmtId="0" fontId="19" fillId="5" borderId="34" xfId="15" applyFont="1" applyFill="1" applyBorder="1" applyAlignment="1" applyProtection="1">
      <alignment horizontal="right" vertical="center"/>
    </xf>
    <xf numFmtId="0" fontId="19" fillId="0" borderId="0" xfId="15" applyFont="1" applyAlignment="1" applyProtection="1">
      <alignment vertical="center"/>
      <protection locked="0"/>
    </xf>
    <xf numFmtId="0" fontId="19" fillId="5" borderId="35" xfId="15" applyFont="1" applyFill="1" applyBorder="1" applyAlignment="1" applyProtection="1">
      <alignment vertical="center"/>
    </xf>
    <xf numFmtId="0" fontId="21" fillId="5" borderId="0" xfId="15" applyFont="1" applyFill="1" applyBorder="1" applyAlignment="1" applyProtection="1">
      <alignment horizontal="right" vertical="center"/>
    </xf>
    <xf numFmtId="167" fontId="19" fillId="5" borderId="0" xfId="15" applyNumberFormat="1" applyFont="1" applyFill="1" applyBorder="1" applyAlignment="1" applyProtection="1">
      <alignment vertical="center"/>
    </xf>
    <xf numFmtId="14" fontId="19" fillId="5" borderId="0" xfId="15" applyNumberFormat="1" applyFont="1" applyFill="1" applyBorder="1" applyAlignment="1" applyProtection="1">
      <alignment vertical="center"/>
    </xf>
    <xf numFmtId="0" fontId="19" fillId="5" borderId="34" xfId="15" applyFont="1" applyFill="1" applyBorder="1" applyAlignment="1" applyProtection="1">
      <alignment vertical="center"/>
      <protection locked="0"/>
    </xf>
    <xf numFmtId="14" fontId="21" fillId="2" borderId="0" xfId="15" applyNumberFormat="1" applyFont="1" applyFill="1" applyBorder="1" applyAlignment="1" applyProtection="1">
      <alignment vertical="center"/>
    </xf>
    <xf numFmtId="49" fontId="19" fillId="2" borderId="0" xfId="15" applyNumberFormat="1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horizontal="left" vertical="center"/>
    </xf>
    <xf numFmtId="0" fontId="19" fillId="2" borderId="0" xfId="15" applyFont="1" applyFill="1" applyBorder="1" applyAlignment="1" applyProtection="1">
      <alignment vertical="center"/>
    </xf>
    <xf numFmtId="0" fontId="19" fillId="2" borderId="34" xfId="15" applyFont="1" applyFill="1" applyBorder="1" applyAlignment="1" applyProtection="1">
      <alignment vertical="center"/>
      <protection locked="0"/>
    </xf>
    <xf numFmtId="0" fontId="22" fillId="0" borderId="0" xfId="0" applyFont="1" applyBorder="1" applyProtection="1">
      <protection locked="0"/>
    </xf>
    <xf numFmtId="0" fontId="21" fillId="5" borderId="0" xfId="15" applyFont="1" applyFill="1" applyBorder="1" applyAlignment="1" applyProtection="1">
      <alignment horizontal="right" vertical="center"/>
      <protection locked="0"/>
    </xf>
    <xf numFmtId="167" fontId="19" fillId="5" borderId="0" xfId="15" applyNumberFormat="1" applyFont="1" applyFill="1" applyBorder="1" applyAlignment="1" applyProtection="1">
      <alignment vertical="center"/>
      <protection locked="0"/>
    </xf>
    <xf numFmtId="49" fontId="19" fillId="5" borderId="0" xfId="15" applyNumberFormat="1" applyFont="1" applyFill="1" applyBorder="1" applyAlignment="1" applyProtection="1">
      <alignment vertical="center"/>
      <protection locked="0"/>
    </xf>
    <xf numFmtId="0" fontId="27" fillId="5" borderId="35" xfId="15" applyFont="1" applyFill="1" applyBorder="1" applyAlignment="1" applyProtection="1">
      <alignment vertical="center"/>
    </xf>
    <xf numFmtId="0" fontId="28" fillId="5" borderId="0" xfId="15" applyFont="1" applyFill="1" applyBorder="1" applyAlignment="1" applyProtection="1">
      <alignment vertical="center"/>
    </xf>
    <xf numFmtId="0" fontId="27" fillId="5" borderId="0" xfId="15" applyFont="1" applyFill="1" applyBorder="1" applyAlignment="1" applyProtection="1">
      <alignment vertical="center"/>
    </xf>
    <xf numFmtId="0" fontId="27" fillId="5" borderId="34" xfId="15" applyFont="1" applyFill="1" applyBorder="1" applyAlignment="1" applyProtection="1">
      <alignment vertical="center"/>
    </xf>
    <xf numFmtId="0" fontId="27" fillId="0" borderId="0" xfId="15" applyFont="1" applyAlignment="1" applyProtection="1">
      <alignment vertical="center"/>
      <protection locked="0"/>
    </xf>
    <xf numFmtId="0" fontId="29" fillId="5" borderId="12" xfId="15" applyFont="1" applyFill="1" applyBorder="1" applyAlignment="1" applyProtection="1">
      <alignment horizontal="center" vertical="center" wrapText="1"/>
    </xf>
    <xf numFmtId="0" fontId="29" fillId="5" borderId="13" xfId="15" applyFont="1" applyFill="1" applyBorder="1" applyAlignment="1" applyProtection="1">
      <alignment horizontal="center" vertical="center" wrapText="1"/>
    </xf>
    <xf numFmtId="0" fontId="29" fillId="5" borderId="14" xfId="15" applyFont="1" applyFill="1" applyBorder="1" applyAlignment="1" applyProtection="1">
      <alignment horizontal="center" vertical="center" wrapText="1"/>
    </xf>
    <xf numFmtId="0" fontId="29" fillId="3" borderId="9" xfId="15" applyFont="1" applyFill="1" applyBorder="1" applyAlignment="1" applyProtection="1">
      <alignment horizontal="center" vertical="center" wrapText="1"/>
    </xf>
    <xf numFmtId="49" fontId="29" fillId="3" borderId="13" xfId="15" applyNumberFormat="1" applyFont="1" applyFill="1" applyBorder="1" applyAlignment="1" applyProtection="1">
      <alignment horizontal="center" vertical="center" wrapText="1"/>
    </xf>
    <xf numFmtId="0" fontId="29" fillId="3" borderId="16" xfId="15" applyFont="1" applyFill="1" applyBorder="1" applyAlignment="1" applyProtection="1">
      <alignment horizontal="center" vertical="center" wrapText="1"/>
    </xf>
    <xf numFmtId="0" fontId="29" fillId="3" borderId="15" xfId="15" applyFont="1" applyFill="1" applyBorder="1" applyAlignment="1" applyProtection="1">
      <alignment horizontal="center" vertical="center" wrapText="1"/>
    </xf>
    <xf numFmtId="0" fontId="29" fillId="4" borderId="12" xfId="15" applyFont="1" applyFill="1" applyBorder="1" applyAlignment="1" applyProtection="1">
      <alignment horizontal="center" vertical="center" wrapText="1"/>
    </xf>
    <xf numFmtId="0" fontId="29" fillId="4" borderId="13" xfId="15" applyFont="1" applyFill="1" applyBorder="1" applyAlignment="1" applyProtection="1">
      <alignment horizontal="center" vertical="center" wrapText="1"/>
    </xf>
    <xf numFmtId="0" fontId="29" fillId="4" borderId="15" xfId="15" applyFont="1" applyFill="1" applyBorder="1" applyAlignment="1" applyProtection="1">
      <alignment horizontal="center" vertical="center" wrapText="1"/>
    </xf>
    <xf numFmtId="0" fontId="29" fillId="5" borderId="10" xfId="15" applyFont="1" applyFill="1" applyBorder="1" applyAlignment="1" applyProtection="1">
      <alignment horizontal="center" vertical="center" wrapText="1"/>
    </xf>
    <xf numFmtId="0" fontId="29" fillId="0" borderId="0" xfId="15" applyFont="1" applyAlignment="1" applyProtection="1">
      <alignment horizontal="center" vertical="center" wrapText="1"/>
      <protection locked="0"/>
    </xf>
    <xf numFmtId="0" fontId="29" fillId="5" borderId="12" xfId="15" applyFont="1" applyFill="1" applyBorder="1" applyAlignment="1" applyProtection="1">
      <alignment horizontal="center" vertical="center"/>
    </xf>
    <xf numFmtId="0" fontId="29" fillId="5" borderId="14" xfId="15" applyFont="1" applyFill="1" applyBorder="1" applyAlignment="1" applyProtection="1">
      <alignment horizontal="center" vertical="center"/>
    </xf>
    <xf numFmtId="0" fontId="29" fillId="5" borderId="13" xfId="15" applyFont="1" applyFill="1" applyBorder="1" applyAlignment="1" applyProtection="1">
      <alignment horizontal="center" vertical="center"/>
    </xf>
    <xf numFmtId="0" fontId="29" fillId="5" borderId="15" xfId="15" applyFont="1" applyFill="1" applyBorder="1" applyAlignment="1" applyProtection="1">
      <alignment horizontal="center" vertical="center"/>
    </xf>
    <xf numFmtId="0" fontId="29" fillId="5" borderId="11" xfId="15" applyFont="1" applyFill="1" applyBorder="1" applyAlignment="1" applyProtection="1">
      <alignment horizontal="center" vertical="center"/>
    </xf>
    <xf numFmtId="0" fontId="27" fillId="0" borderId="0" xfId="15" applyFont="1" applyAlignment="1" applyProtection="1">
      <alignment horizontal="center" vertical="center"/>
      <protection locked="0"/>
    </xf>
    <xf numFmtId="0" fontId="34" fillId="0" borderId="17" xfId="16" applyFont="1" applyFill="1" applyBorder="1" applyAlignment="1" applyProtection="1">
      <alignment horizontal="center" vertical="center"/>
      <protection locked="0"/>
    </xf>
    <xf numFmtId="14" fontId="34" fillId="0" borderId="2" xfId="16" applyNumberFormat="1" applyFont="1" applyFill="1" applyBorder="1" applyAlignment="1" applyProtection="1">
      <alignment vertical="center" wrapText="1"/>
      <protection locked="0"/>
    </xf>
    <xf numFmtId="0" fontId="34" fillId="0" borderId="2" xfId="16" applyFont="1" applyFill="1" applyBorder="1" applyAlignment="1" applyProtection="1">
      <alignment vertical="center" wrapText="1"/>
      <protection locked="0"/>
    </xf>
    <xf numFmtId="0" fontId="34" fillId="0" borderId="18" xfId="16" applyFont="1" applyFill="1" applyBorder="1" applyAlignment="1" applyProtection="1">
      <alignment horizontal="right" vertical="center"/>
      <protection locked="0"/>
    </xf>
    <xf numFmtId="0" fontId="34" fillId="0" borderId="17" xfId="16" applyFont="1" applyFill="1" applyBorder="1" applyAlignment="1" applyProtection="1">
      <alignment vertical="center" wrapText="1"/>
      <protection locked="0"/>
    </xf>
    <xf numFmtId="49" fontId="34" fillId="0" borderId="1" xfId="16" applyNumberFormat="1" applyFont="1" applyFill="1" applyBorder="1" applyAlignment="1" applyProtection="1">
      <alignment vertical="center"/>
      <protection locked="0"/>
    </xf>
    <xf numFmtId="49" fontId="34" fillId="0" borderId="2" xfId="16" applyNumberFormat="1" applyFont="1" applyFill="1" applyBorder="1" applyAlignment="1" applyProtection="1">
      <alignment vertical="center"/>
      <protection locked="0"/>
    </xf>
    <xf numFmtId="0" fontId="34" fillId="4" borderId="19" xfId="15" applyFont="1" applyFill="1" applyBorder="1" applyAlignment="1" applyProtection="1">
      <alignment vertical="center" wrapText="1"/>
      <protection locked="0"/>
    </xf>
    <xf numFmtId="0" fontId="34" fillId="4" borderId="1" xfId="15" applyFont="1" applyFill="1" applyBorder="1" applyAlignment="1" applyProtection="1">
      <alignment vertical="center" wrapText="1"/>
      <protection locked="0"/>
    </xf>
    <xf numFmtId="0" fontId="34" fillId="4" borderId="20" xfId="15" applyFont="1" applyFill="1" applyBorder="1" applyAlignment="1" applyProtection="1">
      <alignment vertical="center"/>
      <protection locked="0"/>
    </xf>
    <xf numFmtId="0" fontId="34" fillId="0" borderId="33" xfId="16" applyFont="1" applyFill="1" applyBorder="1" applyAlignment="1" applyProtection="1">
      <alignment vertical="center" wrapText="1"/>
      <protection locked="0"/>
    </xf>
    <xf numFmtId="0" fontId="27" fillId="0" borderId="0" xfId="16" applyFont="1" applyFill="1" applyAlignment="1" applyProtection="1">
      <alignment vertical="center"/>
      <protection locked="0"/>
    </xf>
    <xf numFmtId="14" fontId="19" fillId="2" borderId="0" xfId="15" applyNumberFormat="1" applyFont="1" applyFill="1" applyBorder="1" applyAlignment="1" applyProtection="1">
      <alignment vertical="center"/>
    </xf>
    <xf numFmtId="14" fontId="19" fillId="2" borderId="3" xfId="15" applyNumberFormat="1" applyFont="1" applyFill="1" applyBorder="1" applyAlignment="1" applyProtection="1">
      <alignment vertical="center"/>
    </xf>
    <xf numFmtId="0" fontId="19" fillId="2" borderId="3" xfId="15" applyFont="1" applyFill="1" applyBorder="1" applyAlignment="1" applyProtection="1">
      <alignment vertical="center"/>
      <protection locked="0"/>
    </xf>
    <xf numFmtId="14" fontId="19" fillId="2" borderId="3" xfId="15" applyNumberFormat="1" applyFont="1" applyFill="1" applyBorder="1" applyAlignment="1" applyProtection="1">
      <alignment horizontal="center" vertical="center"/>
    </xf>
    <xf numFmtId="14" fontId="21" fillId="2" borderId="0" xfId="15" applyNumberFormat="1" applyFont="1" applyFill="1" applyBorder="1" applyAlignment="1" applyProtection="1">
      <alignment vertical="center" wrapText="1"/>
    </xf>
    <xf numFmtId="49" fontId="27" fillId="0" borderId="0" xfId="15" applyNumberFormat="1" applyFont="1" applyAlignment="1" applyProtection="1">
      <alignment vertical="center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/>
    <xf numFmtId="0" fontId="37" fillId="0" borderId="0" xfId="0" applyFont="1" applyFill="1"/>
    <xf numFmtId="0" fontId="22" fillId="0" borderId="0" xfId="0" applyFont="1" applyFill="1" applyBorder="1" applyAlignment="1" applyProtection="1">
      <alignment horizontal="left"/>
      <protection locked="0"/>
    </xf>
    <xf numFmtId="2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9" fillId="5" borderId="1" xfId="162" applyFont="1" applyFill="1" applyBorder="1" applyAlignment="1" applyProtection="1">
      <alignment vertical="center" wrapText="1"/>
    </xf>
    <xf numFmtId="0" fontId="19" fillId="5" borderId="1" xfId="162" applyFont="1" applyFill="1" applyBorder="1" applyAlignment="1" applyProtection="1">
      <alignment horizontal="center" vertical="center" wrapText="1"/>
    </xf>
    <xf numFmtId="0" fontId="20" fillId="5" borderId="0" xfId="162" applyFont="1" applyFill="1" applyProtection="1">
      <protection locked="0"/>
    </xf>
    <xf numFmtId="0" fontId="20" fillId="0" borderId="0" xfId="162" applyFont="1" applyProtection="1">
      <protection locked="0"/>
    </xf>
    <xf numFmtId="0" fontId="21" fillId="5" borderId="5" xfId="162" applyFont="1" applyFill="1" applyBorder="1" applyAlignment="1" applyProtection="1">
      <alignment horizontal="center" vertical="center" wrapText="1"/>
    </xf>
    <xf numFmtId="0" fontId="21" fillId="5" borderId="4" xfId="162" applyFont="1" applyFill="1" applyBorder="1" applyAlignment="1" applyProtection="1">
      <alignment horizontal="center" vertical="center" wrapText="1"/>
    </xf>
    <xf numFmtId="0" fontId="21" fillId="5" borderId="1" xfId="162" applyFont="1" applyFill="1" applyBorder="1" applyAlignment="1" applyProtection="1">
      <alignment horizontal="center" vertical="center" wrapText="1"/>
    </xf>
    <xf numFmtId="0" fontId="21" fillId="0" borderId="1" xfId="162" applyFont="1" applyBorder="1" applyAlignment="1" applyProtection="1">
      <alignment vertical="center" wrapText="1"/>
    </xf>
    <xf numFmtId="0" fontId="19" fillId="0" borderId="1" xfId="162" applyFont="1" applyBorder="1" applyAlignment="1" applyProtection="1">
      <alignment vertical="center" wrapText="1"/>
    </xf>
    <xf numFmtId="0" fontId="19" fillId="0" borderId="1" xfId="162" applyFont="1" applyBorder="1" applyAlignment="1" applyProtection="1">
      <alignment vertical="center" wrapText="1"/>
      <protection locked="0"/>
    </xf>
    <xf numFmtId="2" fontId="19" fillId="0" borderId="1" xfId="162" applyNumberFormat="1" applyFont="1" applyBorder="1" applyAlignment="1" applyProtection="1">
      <alignment vertical="center" wrapText="1"/>
      <protection locked="0"/>
    </xf>
    <xf numFmtId="0" fontId="19" fillId="0" borderId="0" xfId="162" applyFont="1" applyAlignment="1" applyProtection="1">
      <alignment vertical="center" wrapText="1"/>
      <protection locked="0"/>
    </xf>
    <xf numFmtId="0" fontId="21" fillId="5" borderId="5" xfId="162" applyFont="1" applyFill="1" applyBorder="1" applyAlignment="1" applyProtection="1">
      <alignment horizontal="left" vertical="center" wrapText="1"/>
    </xf>
    <xf numFmtId="0" fontId="19" fillId="0" borderId="1" xfId="162" applyFont="1" applyBorder="1" applyAlignment="1" applyProtection="1">
      <alignment horizontal="center" vertical="center" wrapText="1"/>
      <protection locked="0"/>
    </xf>
    <xf numFmtId="0" fontId="19" fillId="0" borderId="1" xfId="162" applyFont="1" applyFill="1" applyBorder="1" applyAlignment="1" applyProtection="1">
      <alignment vertical="center" wrapText="1"/>
      <protection locked="0"/>
    </xf>
    <xf numFmtId="0" fontId="38" fillId="0" borderId="1" xfId="0" applyFont="1" applyFill="1" applyBorder="1" applyAlignment="1">
      <alignment horizontal="left" vertical="center" wrapText="1"/>
    </xf>
    <xf numFmtId="0" fontId="19" fillId="0" borderId="2" xfId="162" applyFont="1" applyBorder="1" applyAlignment="1" applyProtection="1">
      <alignment vertical="center" wrapText="1"/>
      <protection locked="0"/>
    </xf>
    <xf numFmtId="0" fontId="39" fillId="0" borderId="1" xfId="0" applyFont="1" applyFill="1" applyBorder="1" applyAlignment="1">
      <alignment horizontal="left" vertical="center" wrapText="1"/>
    </xf>
    <xf numFmtId="0" fontId="19" fillId="0" borderId="1" xfId="162" applyFont="1" applyFill="1" applyBorder="1" applyAlignment="1" applyProtection="1">
      <alignment horizontal="center" vertical="center" wrapText="1"/>
      <protection locked="0"/>
    </xf>
    <xf numFmtId="0" fontId="19" fillId="0" borderId="2" xfId="162" applyFont="1" applyFill="1" applyBorder="1" applyAlignment="1" applyProtection="1">
      <alignment vertical="center" wrapText="1"/>
      <protection locked="0"/>
    </xf>
    <xf numFmtId="0" fontId="11" fillId="0" borderId="0" xfId="21" applyFill="1"/>
    <xf numFmtId="0" fontId="20" fillId="2" borderId="0" xfId="162" applyFont="1" applyFill="1" applyProtection="1">
      <protection locked="0"/>
    </xf>
    <xf numFmtId="0" fontId="22" fillId="2" borderId="0" xfId="0" applyFont="1" applyFill="1" applyBorder="1" applyProtection="1"/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14" fontId="17" fillId="0" borderId="1" xfId="3" applyNumberFormat="1" applyFont="1" applyBorder="1" applyProtection="1">
      <protection locked="0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5" applyNumberFormat="1" applyFont="1" applyFill="1" applyBorder="1" applyAlignment="1" applyProtection="1">
      <alignment horizontal="left" vertical="center" wrapText="1"/>
    </xf>
    <xf numFmtId="14" fontId="21" fillId="2" borderId="0" xfId="15" applyNumberFormat="1" applyFont="1" applyFill="1" applyBorder="1" applyAlignment="1" applyProtection="1">
      <alignment horizontal="center" vertical="center"/>
    </xf>
    <xf numFmtId="14" fontId="21" fillId="2" borderId="32" xfId="15" applyNumberFormat="1" applyFont="1" applyFill="1" applyBorder="1" applyAlignment="1" applyProtection="1">
      <alignment horizontal="center" vertical="center" wrapText="1"/>
    </xf>
    <xf numFmtId="14" fontId="21" fillId="2" borderId="0" xfId="15" applyNumberFormat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29" fillId="4" borderId="9" xfId="15" applyFont="1" applyFill="1" applyBorder="1" applyAlignment="1" applyProtection="1">
      <alignment horizontal="center" vertical="center"/>
    </xf>
    <xf numFmtId="0" fontId="29" fillId="4" borderId="11" xfId="15" applyFont="1" applyFill="1" applyBorder="1" applyAlignment="1" applyProtection="1">
      <alignment horizontal="center" vertical="center"/>
    </xf>
    <xf numFmtId="0" fontId="29" fillId="4" borderId="10" xfId="15" applyFont="1" applyFill="1" applyBorder="1" applyAlignment="1" applyProtection="1">
      <alignment horizontal="center" vertical="center"/>
    </xf>
    <xf numFmtId="0" fontId="19" fillId="2" borderId="0" xfId="15" applyFont="1" applyFill="1" applyBorder="1" applyAlignment="1" applyProtection="1">
      <alignment horizontal="left"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2" xfId="10" applyNumberFormat="1" applyFont="1" applyFill="1" applyBorder="1" applyAlignment="1" applyProtection="1">
      <alignment horizontal="center" vertical="center"/>
    </xf>
    <xf numFmtId="14" fontId="21" fillId="2" borderId="32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162" applyFont="1" applyFill="1" applyBorder="1" applyAlignment="1" applyProtection="1">
      <alignment horizontal="center" vertical="center" wrapText="1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/>
      <protection locked="0"/>
    </xf>
  </cellXfs>
  <cellStyles count="305">
    <cellStyle name="Comma 2" xfId="17"/>
    <cellStyle name="Normal" xfId="0" builtinId="0"/>
    <cellStyle name="Normal 10" xfId="18"/>
    <cellStyle name="Normal 11" xfId="19"/>
    <cellStyle name="Normal 12" xfId="20"/>
    <cellStyle name="Normal 13" xfId="21"/>
    <cellStyle name="Normal 13 10" xfId="22"/>
    <cellStyle name="Normal 13 11" xfId="23"/>
    <cellStyle name="Normal 13 2" xfId="24"/>
    <cellStyle name="Normal 13 3" xfId="25"/>
    <cellStyle name="Normal 13 4" xfId="26"/>
    <cellStyle name="Normal 13 5" xfId="27"/>
    <cellStyle name="Normal 13 6" xfId="28"/>
    <cellStyle name="Normal 13 7" xfId="29"/>
    <cellStyle name="Normal 13 8" xfId="30"/>
    <cellStyle name="Normal 13 9" xfId="31"/>
    <cellStyle name="Normal 14" xfId="32"/>
    <cellStyle name="Normal 14 10" xfId="33"/>
    <cellStyle name="Normal 14 10 2" xfId="34"/>
    <cellStyle name="Normal 14 10 2 2" xfId="35"/>
    <cellStyle name="Normal 14 10 3" xfId="36"/>
    <cellStyle name="Normal 14 10 3 2" xfId="37"/>
    <cellStyle name="Normal 14 10 4" xfId="38"/>
    <cellStyle name="Normal 14 10 4 2" xfId="39"/>
    <cellStyle name="Normal 14 10 5" xfId="40"/>
    <cellStyle name="Normal 14 10 5 2" xfId="41"/>
    <cellStyle name="Normal 14 10 6" xfId="42"/>
    <cellStyle name="Normal 14 11" xfId="43"/>
    <cellStyle name="Normal 14 11 2" xfId="44"/>
    <cellStyle name="Normal 14 11 2 2" xfId="45"/>
    <cellStyle name="Normal 14 11 3" xfId="46"/>
    <cellStyle name="Normal 14 11 3 2" xfId="47"/>
    <cellStyle name="Normal 14 11 4" xfId="48"/>
    <cellStyle name="Normal 14 11 4 2" xfId="49"/>
    <cellStyle name="Normal 14 11 5" xfId="50"/>
    <cellStyle name="Normal 14 11 5 2" xfId="51"/>
    <cellStyle name="Normal 14 11 6" xfId="52"/>
    <cellStyle name="Normal 14 12" xfId="53"/>
    <cellStyle name="Normal 14 2" xfId="54"/>
    <cellStyle name="Normal 14 3" xfId="55"/>
    <cellStyle name="Normal 14 3 2" xfId="56"/>
    <cellStyle name="Normal 14 3 2 2" xfId="57"/>
    <cellStyle name="Normal 14 3 3" xfId="58"/>
    <cellStyle name="Normal 14 3 3 2" xfId="59"/>
    <cellStyle name="Normal 14 3 4" xfId="60"/>
    <cellStyle name="Normal 14 3 4 2" xfId="61"/>
    <cellStyle name="Normal 14 3 5" xfId="62"/>
    <cellStyle name="Normal 14 3 5 2" xfId="63"/>
    <cellStyle name="Normal 14 3 6" xfId="64"/>
    <cellStyle name="Normal 14 4" xfId="65"/>
    <cellStyle name="Normal 14 4 2" xfId="66"/>
    <cellStyle name="Normal 14 4 2 2" xfId="67"/>
    <cellStyle name="Normal 14 4 3" xfId="68"/>
    <cellStyle name="Normal 14 4 3 2" xfId="69"/>
    <cellStyle name="Normal 14 4 4" xfId="70"/>
    <cellStyle name="Normal 14 4 4 2" xfId="71"/>
    <cellStyle name="Normal 14 4 5" xfId="72"/>
    <cellStyle name="Normal 14 4 5 2" xfId="73"/>
    <cellStyle name="Normal 14 4 6" xfId="74"/>
    <cellStyle name="Normal 14 5" xfId="75"/>
    <cellStyle name="Normal 14 5 2" xfId="76"/>
    <cellStyle name="Normal 14 5 2 2" xfId="77"/>
    <cellStyle name="Normal 14 5 3" xfId="78"/>
    <cellStyle name="Normal 14 5 3 2" xfId="79"/>
    <cellStyle name="Normal 14 5 4" xfId="80"/>
    <cellStyle name="Normal 14 5 4 2" xfId="81"/>
    <cellStyle name="Normal 14 5 5" xfId="82"/>
    <cellStyle name="Normal 14 5 5 2" xfId="83"/>
    <cellStyle name="Normal 14 5 6" xfId="84"/>
    <cellStyle name="Normal 14 6" xfId="85"/>
    <cellStyle name="Normal 14 6 2" xfId="86"/>
    <cellStyle name="Normal 14 6 2 2" xfId="87"/>
    <cellStyle name="Normal 14 6 3" xfId="88"/>
    <cellStyle name="Normal 14 6 3 2" xfId="89"/>
    <cellStyle name="Normal 14 6 4" xfId="90"/>
    <cellStyle name="Normal 14 6 4 2" xfId="91"/>
    <cellStyle name="Normal 14 6 5" xfId="92"/>
    <cellStyle name="Normal 14 6 5 2" xfId="93"/>
    <cellStyle name="Normal 14 6 6" xfId="94"/>
    <cellStyle name="Normal 14 7" xfId="95"/>
    <cellStyle name="Normal 14 7 2" xfId="96"/>
    <cellStyle name="Normal 14 7 2 2" xfId="97"/>
    <cellStyle name="Normal 14 7 3" xfId="98"/>
    <cellStyle name="Normal 14 7 3 2" xfId="99"/>
    <cellStyle name="Normal 14 7 4" xfId="100"/>
    <cellStyle name="Normal 14 7 4 2" xfId="101"/>
    <cellStyle name="Normal 14 7 5" xfId="102"/>
    <cellStyle name="Normal 14 7 5 2" xfId="103"/>
    <cellStyle name="Normal 14 7 6" xfId="104"/>
    <cellStyle name="Normal 14 8" xfId="105"/>
    <cellStyle name="Normal 14 8 2" xfId="106"/>
    <cellStyle name="Normal 14 8 2 2" xfId="107"/>
    <cellStyle name="Normal 14 8 3" xfId="108"/>
    <cellStyle name="Normal 14 8 3 2" xfId="109"/>
    <cellStyle name="Normal 14 8 4" xfId="110"/>
    <cellStyle name="Normal 14 8 4 2" xfId="111"/>
    <cellStyle name="Normal 14 8 5" xfId="112"/>
    <cellStyle name="Normal 14 8 5 2" xfId="113"/>
    <cellStyle name="Normal 14 8 6" xfId="114"/>
    <cellStyle name="Normal 14 9" xfId="115"/>
    <cellStyle name="Normal 14 9 2" xfId="116"/>
    <cellStyle name="Normal 14 9 2 2" xfId="117"/>
    <cellStyle name="Normal 14 9 3" xfId="118"/>
    <cellStyle name="Normal 14 9 3 2" xfId="119"/>
    <cellStyle name="Normal 14 9 4" xfId="120"/>
    <cellStyle name="Normal 14 9 4 2" xfId="121"/>
    <cellStyle name="Normal 14 9 5" xfId="122"/>
    <cellStyle name="Normal 14 9 5 2" xfId="123"/>
    <cellStyle name="Normal 14 9 6" xfId="124"/>
    <cellStyle name="Normal 15" xfId="125"/>
    <cellStyle name="Normal 15 10" xfId="126"/>
    <cellStyle name="Normal 15 2" xfId="127"/>
    <cellStyle name="Normal 15 3" xfId="128"/>
    <cellStyle name="Normal 15 4" xfId="129"/>
    <cellStyle name="Normal 15 5" xfId="130"/>
    <cellStyle name="Normal 15 6" xfId="131"/>
    <cellStyle name="Normal 15 7" xfId="132"/>
    <cellStyle name="Normal 15 8" xfId="133"/>
    <cellStyle name="Normal 15 9" xfId="134"/>
    <cellStyle name="Normal 16" xfId="135"/>
    <cellStyle name="Normal 17" xfId="136"/>
    <cellStyle name="Normal 18" xfId="137"/>
    <cellStyle name="Normal 19" xfId="138"/>
    <cellStyle name="Normal 19 2" xfId="139"/>
    <cellStyle name="Normal 19 2 2" xfId="140"/>
    <cellStyle name="Normal 2" xfId="2"/>
    <cellStyle name="Normal 2 10" xfId="141"/>
    <cellStyle name="Normal 2 11" xfId="142"/>
    <cellStyle name="Normal 2 12" xfId="143"/>
    <cellStyle name="Normal 2 13" xfId="144"/>
    <cellStyle name="Normal 2 14" xfId="145"/>
    <cellStyle name="Normal 2 15" xfId="146"/>
    <cellStyle name="Normal 2 16" xfId="147"/>
    <cellStyle name="Normal 2 17" xfId="148"/>
    <cellStyle name="Normal 2 2" xfId="149"/>
    <cellStyle name="Normal 2 3" xfId="150"/>
    <cellStyle name="Normal 2 4" xfId="151"/>
    <cellStyle name="Normal 2 5" xfId="152"/>
    <cellStyle name="Normal 2 6" xfId="153"/>
    <cellStyle name="Normal 2 7" xfId="154"/>
    <cellStyle name="Normal 2 8" xfId="155"/>
    <cellStyle name="Normal 2 9" xfId="156"/>
    <cellStyle name="Normal 2_ფორმა N5" xfId="157"/>
    <cellStyle name="Normal 20" xfId="158"/>
    <cellStyle name="Normal 21" xfId="159"/>
    <cellStyle name="Normal 22" xfId="160"/>
    <cellStyle name="Normal 23" xfId="161"/>
    <cellStyle name="Normal 3" xfId="3"/>
    <cellStyle name="Normal 4" xfId="4"/>
    <cellStyle name="Normal 4 10" xfId="162"/>
    <cellStyle name="Normal 4 11" xfId="163"/>
    <cellStyle name="Normal 4 12" xfId="164"/>
    <cellStyle name="Normal 4 13" xfId="165"/>
    <cellStyle name="Normal 4 14" xfId="166"/>
    <cellStyle name="Normal 4 15" xfId="167"/>
    <cellStyle name="Normal 4 16" xfId="168"/>
    <cellStyle name="Normal 4 17" xfId="169"/>
    <cellStyle name="Normal 4 18" xfId="170"/>
    <cellStyle name="Normal 4 19" xfId="171"/>
    <cellStyle name="Normal 4 2" xfId="172"/>
    <cellStyle name="Normal 4 2 2" xfId="173"/>
    <cellStyle name="Normal 4 2 2 2" xfId="174"/>
    <cellStyle name="Normal 4 2 2 3" xfId="175"/>
    <cellStyle name="Normal 4 2 2 4" xfId="176"/>
    <cellStyle name="Normal 4 2 2 5" xfId="177"/>
    <cellStyle name="Normal 4 2 2_ფორმა N5" xfId="178"/>
    <cellStyle name="Normal 4 2 3" xfId="179"/>
    <cellStyle name="Normal 4 2 4" xfId="180"/>
    <cellStyle name="Normal 4 2 5" xfId="181"/>
    <cellStyle name="Normal 4 2 6" xfId="182"/>
    <cellStyle name="Normal 4 2 7" xfId="183"/>
    <cellStyle name="Normal 4 2 8" xfId="184"/>
    <cellStyle name="Normal 4 2_ფორმა N5" xfId="185"/>
    <cellStyle name="Normal 4 20" xfId="186"/>
    <cellStyle name="Normal 4 21" xfId="187"/>
    <cellStyle name="Normal 4 22" xfId="188"/>
    <cellStyle name="Normal 4 23" xfId="189"/>
    <cellStyle name="Normal 4 24" xfId="190"/>
    <cellStyle name="Normal 4 25" xfId="191"/>
    <cellStyle name="Normal 4 3" xfId="192"/>
    <cellStyle name="Normal 4 3 2" xfId="193"/>
    <cellStyle name="Normal 4 3 3" xfId="194"/>
    <cellStyle name="Normal 4 3 4" xfId="195"/>
    <cellStyle name="Normal 4 3_ფორმა N5" xfId="196"/>
    <cellStyle name="Normal 4 4" xfId="197"/>
    <cellStyle name="Normal 4 4 2" xfId="198"/>
    <cellStyle name="Normal 4 4 2 2" xfId="199"/>
    <cellStyle name="Normal 4 4 2 3" xfId="200"/>
    <cellStyle name="Normal 4 4 2 4" xfId="201"/>
    <cellStyle name="Normal 4 4 2 5" xfId="202"/>
    <cellStyle name="Normal 4 4 2_ფორმა N5" xfId="203"/>
    <cellStyle name="Normal 4 4 3" xfId="204"/>
    <cellStyle name="Normal 4 4 4" xfId="205"/>
    <cellStyle name="Normal 4 4 5" xfId="206"/>
    <cellStyle name="Normal 4 4 6" xfId="207"/>
    <cellStyle name="Normal 4 4_ფორმა N5" xfId="208"/>
    <cellStyle name="Normal 4 5" xfId="209"/>
    <cellStyle name="Normal 4 5 2" xfId="210"/>
    <cellStyle name="Normal 4 5 3" xfId="211"/>
    <cellStyle name="Normal 4 5 4" xfId="212"/>
    <cellStyle name="Normal 4 5_ფორმა N5" xfId="213"/>
    <cellStyle name="Normal 4 6" xfId="214"/>
    <cellStyle name="Normal 4 7" xfId="215"/>
    <cellStyle name="Normal 4 8" xfId="216"/>
    <cellStyle name="Normal 4 9" xfId="217"/>
    <cellStyle name="Normal 4 9 2" xfId="218"/>
    <cellStyle name="Normal 4 9_ფორმა N5" xfId="219"/>
    <cellStyle name="Normal 4_ფორმა N 8.1" xfId="220"/>
    <cellStyle name="Normal 5" xfId="5"/>
    <cellStyle name="Normal 5 10" xfId="221"/>
    <cellStyle name="Normal 5 11" xfId="222"/>
    <cellStyle name="Normal 5 12" xfId="223"/>
    <cellStyle name="Normal 5 13" xfId="224"/>
    <cellStyle name="Normal 5 14" xfId="225"/>
    <cellStyle name="Normal 5 15" xfId="226"/>
    <cellStyle name="Normal 5 16" xfId="227"/>
    <cellStyle name="Normal 5 17" xfId="228"/>
    <cellStyle name="Normal 5 18" xfId="229"/>
    <cellStyle name="Normal 5 19" xfId="230"/>
    <cellStyle name="Normal 5 2" xfId="6"/>
    <cellStyle name="Normal 5 2 10" xfId="231"/>
    <cellStyle name="Normal 5 2 11" xfId="232"/>
    <cellStyle name="Normal 5 2 12" xfId="233"/>
    <cellStyle name="Normal 5 2 13" xfId="234"/>
    <cellStyle name="Normal 5 2 14" xfId="235"/>
    <cellStyle name="Normal 5 2 15" xfId="236"/>
    <cellStyle name="Normal 5 2 16" xfId="237"/>
    <cellStyle name="Normal 5 2 17" xfId="238"/>
    <cellStyle name="Normal 5 2 18" xfId="239"/>
    <cellStyle name="Normal 5 2 19" xfId="240"/>
    <cellStyle name="Normal 5 2 2" xfId="7"/>
    <cellStyle name="Normal 5 2 2 10" xfId="241"/>
    <cellStyle name="Normal 5 2 2 11" xfId="242"/>
    <cellStyle name="Normal 5 2 2 12" xfId="243"/>
    <cellStyle name="Normal 5 2 2 13" xfId="244"/>
    <cellStyle name="Normal 5 2 2 14" xfId="245"/>
    <cellStyle name="Normal 5 2 2 15" xfId="246"/>
    <cellStyle name="Normal 5 2 2 16" xfId="247"/>
    <cellStyle name="Normal 5 2 2 17" xfId="248"/>
    <cellStyle name="Normal 5 2 2 18" xfId="249"/>
    <cellStyle name="Normal 5 2 2 19" xfId="250"/>
    <cellStyle name="Normal 5 2 2 2" xfId="14"/>
    <cellStyle name="Normal 5 2 2 20" xfId="251"/>
    <cellStyle name="Normal 5 2 2 3" xfId="252"/>
    <cellStyle name="Normal 5 2 2 4" xfId="253"/>
    <cellStyle name="Normal 5 2 2 5" xfId="254"/>
    <cellStyle name="Normal 5 2 2 6" xfId="255"/>
    <cellStyle name="Normal 5 2 2 7" xfId="256"/>
    <cellStyle name="Normal 5 2 2 8" xfId="257"/>
    <cellStyle name="Normal 5 2 2 9" xfId="258"/>
    <cellStyle name="Normal 5 2 2_ფორმა N5" xfId="259"/>
    <cellStyle name="Normal 5 2 20" xfId="260"/>
    <cellStyle name="Normal 5 2 21" xfId="261"/>
    <cellStyle name="Normal 5 2 22" xfId="262"/>
    <cellStyle name="Normal 5 2 3" xfId="8"/>
    <cellStyle name="Normal 5 2 3 2" xfId="11"/>
    <cellStyle name="Normal 5 2 3 3" xfId="263"/>
    <cellStyle name="Normal 5 2 3 4" xfId="264"/>
    <cellStyle name="Normal 5 2 3_ფორმა N5" xfId="265"/>
    <cellStyle name="Normal 5 2 4" xfId="266"/>
    <cellStyle name="Normal 5 2 5" xfId="267"/>
    <cellStyle name="Normal 5 2 6" xfId="268"/>
    <cellStyle name="Normal 5 2 7" xfId="269"/>
    <cellStyle name="Normal 5 2 8" xfId="270"/>
    <cellStyle name="Normal 5 2 9" xfId="271"/>
    <cellStyle name="Normal 5 2_ფორმა N 8.1" xfId="272"/>
    <cellStyle name="Normal 5 20" xfId="273"/>
    <cellStyle name="Normal 5 21" xfId="274"/>
    <cellStyle name="Normal 5 22" xfId="275"/>
    <cellStyle name="Normal 5 23" xfId="276"/>
    <cellStyle name="Normal 5 24" xfId="277"/>
    <cellStyle name="Normal 5 25" xfId="278"/>
    <cellStyle name="Normal 5 26" xfId="279"/>
    <cellStyle name="Normal 5 3" xfId="9"/>
    <cellStyle name="Normal 5 3 2" xfId="10"/>
    <cellStyle name="Normal 5 3 2 2" xfId="15"/>
    <cellStyle name="Normal 5 3 3" xfId="16"/>
    <cellStyle name="Normal 5 3 4" xfId="280"/>
    <cellStyle name="Normal 5 3_ფორმა N5" xfId="281"/>
    <cellStyle name="Normal 5 4" xfId="282"/>
    <cellStyle name="Normal 5 4 2" xfId="283"/>
    <cellStyle name="Normal 5 4 3" xfId="284"/>
    <cellStyle name="Normal 5 4 4" xfId="285"/>
    <cellStyle name="Normal 5 4_ფორმა N5" xfId="286"/>
    <cellStyle name="Normal 5 5" xfId="287"/>
    <cellStyle name="Normal 5 6" xfId="288"/>
    <cellStyle name="Normal 5 7" xfId="289"/>
    <cellStyle name="Normal 5 8" xfId="290"/>
    <cellStyle name="Normal 5 9" xfId="291"/>
    <cellStyle name="Normal 5_ფორმა N 8.1" xfId="292"/>
    <cellStyle name="Normal 6" xfId="12"/>
    <cellStyle name="Normal 6 2" xfId="293"/>
    <cellStyle name="Normal 6 3" xfId="294"/>
    <cellStyle name="Normal 6 4" xfId="295"/>
    <cellStyle name="Normal 6 5" xfId="296"/>
    <cellStyle name="Normal 7" xfId="13"/>
    <cellStyle name="Normal 7 2" xfId="297"/>
    <cellStyle name="Normal 7 3" xfId="298"/>
    <cellStyle name="Normal 7 4" xfId="299"/>
    <cellStyle name="Normal 8" xfId="300"/>
    <cellStyle name="Normal 8 2" xfId="301"/>
    <cellStyle name="Normal 8 3" xfId="302"/>
    <cellStyle name="Normal 8 4" xfId="303"/>
    <cellStyle name="Normal 9" xfId="304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33</xdr:row>
      <xdr:rowOff>152400</xdr:rowOff>
    </xdr:from>
    <xdr:to>
      <xdr:col>7</xdr:col>
      <xdr:colOff>9525</xdr:colOff>
      <xdr:row>33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171450</xdr:rowOff>
    </xdr:from>
    <xdr:to>
      <xdr:col>2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547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28</xdr:row>
      <xdr:rowOff>180975</xdr:rowOff>
    </xdr:from>
    <xdr:to>
      <xdr:col>6</xdr:col>
      <xdr:colOff>219075</xdr:colOff>
      <xdr:row>28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Excel%20Doc/cliuri%20deklaraciis%20formebi-qcp%2001.01.2015-31.12.20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-qk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8"/>
  <sheetViews>
    <sheetView showGridLines="0" tabSelected="1" view="pageBreakPreview" zoomScale="80" zoomScaleNormal="100" zoomScaleSheetLayoutView="80" workbookViewId="0">
      <selection activeCell="A16" sqref="A16"/>
    </sheetView>
  </sheetViews>
  <sheetFormatPr defaultRowHeight="15"/>
  <cols>
    <col min="1" max="1" width="6.28515625" style="341" bestFit="1" customWidth="1"/>
    <col min="2" max="2" width="13.140625" style="341" customWidth="1"/>
    <col min="3" max="3" width="17.85546875" style="341" customWidth="1"/>
    <col min="4" max="4" width="15.140625" style="341" customWidth="1"/>
    <col min="5" max="5" width="24.5703125" style="341" customWidth="1"/>
    <col min="6" max="6" width="19.140625" style="377" customWidth="1"/>
    <col min="7" max="7" width="22.42578125" style="377" customWidth="1"/>
    <col min="8" max="8" width="19.140625" style="377" customWidth="1"/>
    <col min="9" max="9" width="16.42578125" style="341" bestFit="1" customWidth="1"/>
    <col min="10" max="10" width="17.42578125" style="341" customWidth="1"/>
    <col min="11" max="11" width="13.140625" style="341" bestFit="1" customWidth="1"/>
    <col min="12" max="12" width="23.7109375" style="341" customWidth="1"/>
    <col min="13" max="13" width="9.140625" style="341" hidden="1" customWidth="1"/>
    <col min="14" max="16384" width="9.140625" style="341"/>
  </cols>
  <sheetData>
    <row r="1" spans="1:13" s="321" customFormat="1">
      <c r="A1" s="289" t="s">
        <v>295</v>
      </c>
      <c r="B1" s="318"/>
      <c r="C1" s="318"/>
      <c r="D1" s="318"/>
      <c r="E1" s="319"/>
      <c r="F1" s="285"/>
      <c r="G1" s="319"/>
      <c r="H1" s="288"/>
      <c r="I1" s="318"/>
      <c r="J1" s="319"/>
      <c r="K1" s="319"/>
      <c r="L1" s="320" t="s">
        <v>97</v>
      </c>
    </row>
    <row r="2" spans="1:13" s="321" customFormat="1">
      <c r="A2" s="287" t="s">
        <v>128</v>
      </c>
      <c r="B2" s="318"/>
      <c r="C2" s="318"/>
      <c r="D2" s="318"/>
      <c r="E2" s="319"/>
      <c r="F2" s="285"/>
      <c r="G2" s="319"/>
      <c r="H2" s="286"/>
      <c r="I2" s="318"/>
      <c r="J2" s="319"/>
      <c r="K2" s="319"/>
      <c r="L2" s="415" t="s">
        <v>564</v>
      </c>
      <c r="M2" s="416"/>
    </row>
    <row r="3" spans="1:13" s="321" customFormat="1">
      <c r="A3" s="322"/>
      <c r="B3" s="318"/>
      <c r="C3" s="323"/>
      <c r="D3" s="324"/>
      <c r="E3" s="319"/>
      <c r="F3" s="325"/>
      <c r="G3" s="319"/>
      <c r="H3" s="319"/>
      <c r="I3" s="285"/>
      <c r="J3" s="318"/>
      <c r="K3" s="318"/>
      <c r="L3" s="326"/>
    </row>
    <row r="4" spans="1:13" s="321" customFormat="1">
      <c r="A4" s="311" t="s">
        <v>262</v>
      </c>
      <c r="B4" s="285"/>
      <c r="C4" s="285"/>
      <c r="E4" s="327"/>
      <c r="F4" s="328"/>
      <c r="G4" s="329"/>
      <c r="H4" s="330"/>
      <c r="I4" s="327"/>
      <c r="J4" s="331"/>
      <c r="K4" s="329"/>
      <c r="L4" s="332"/>
    </row>
    <row r="5" spans="1:13" s="321" customFormat="1" ht="15.75" thickBot="1">
      <c r="A5" s="333" t="s">
        <v>480</v>
      </c>
      <c r="B5" s="319"/>
      <c r="C5" s="334"/>
      <c r="D5" s="335"/>
      <c r="E5" s="319"/>
      <c r="F5" s="336"/>
      <c r="G5" s="336"/>
      <c r="H5" s="336"/>
      <c r="I5" s="319"/>
      <c r="J5" s="318"/>
      <c r="K5" s="318"/>
      <c r="L5" s="326"/>
    </row>
    <row r="6" spans="1:13" ht="15.75" thickBot="1">
      <c r="A6" s="337"/>
      <c r="B6" s="338"/>
      <c r="C6" s="339"/>
      <c r="D6" s="339"/>
      <c r="E6" s="339"/>
      <c r="F6" s="285"/>
      <c r="G6" s="285"/>
      <c r="H6" s="285"/>
      <c r="I6" s="417" t="s">
        <v>442</v>
      </c>
      <c r="J6" s="418"/>
      <c r="K6" s="419"/>
      <c r="L6" s="340"/>
    </row>
    <row r="7" spans="1:13" s="353" customFormat="1" ht="51.75" thickBot="1">
      <c r="A7" s="342" t="s">
        <v>64</v>
      </c>
      <c r="B7" s="343" t="s">
        <v>129</v>
      </c>
      <c r="C7" s="343" t="s">
        <v>441</v>
      </c>
      <c r="D7" s="344" t="s">
        <v>268</v>
      </c>
      <c r="E7" s="345" t="s">
        <v>440</v>
      </c>
      <c r="F7" s="346" t="s">
        <v>439</v>
      </c>
      <c r="G7" s="347" t="s">
        <v>216</v>
      </c>
      <c r="H7" s="348" t="s">
        <v>213</v>
      </c>
      <c r="I7" s="349" t="s">
        <v>438</v>
      </c>
      <c r="J7" s="350" t="s">
        <v>265</v>
      </c>
      <c r="K7" s="351" t="s">
        <v>217</v>
      </c>
      <c r="L7" s="352" t="s">
        <v>218</v>
      </c>
    </row>
    <row r="8" spans="1:13" s="359" customFormat="1" ht="15.75" thickBot="1">
      <c r="A8" s="354">
        <v>1</v>
      </c>
      <c r="B8" s="355">
        <v>2</v>
      </c>
      <c r="C8" s="356">
        <v>3</v>
      </c>
      <c r="D8" s="356">
        <v>4</v>
      </c>
      <c r="E8" s="354">
        <v>5</v>
      </c>
      <c r="F8" s="355">
        <v>6</v>
      </c>
      <c r="G8" s="356">
        <v>7</v>
      </c>
      <c r="H8" s="355">
        <v>8</v>
      </c>
      <c r="I8" s="354">
        <v>9</v>
      </c>
      <c r="J8" s="355">
        <v>10</v>
      </c>
      <c r="K8" s="357">
        <v>11</v>
      </c>
      <c r="L8" s="358">
        <v>12</v>
      </c>
    </row>
    <row r="9" spans="1:13" s="371" customFormat="1" ht="32.25" customHeight="1">
      <c r="A9" s="360">
        <v>1</v>
      </c>
      <c r="B9" s="361"/>
      <c r="C9" s="362"/>
      <c r="D9" s="363"/>
      <c r="E9" s="364"/>
      <c r="F9" s="365"/>
      <c r="G9" s="366"/>
      <c r="H9" s="366"/>
      <c r="I9" s="367"/>
      <c r="J9" s="368"/>
      <c r="K9" s="369"/>
      <c r="L9" s="370"/>
    </row>
    <row r="10" spans="1:13" s="371" customFormat="1" ht="32.25" customHeight="1">
      <c r="A10" s="360">
        <v>2</v>
      </c>
      <c r="B10" s="361"/>
      <c r="C10" s="362"/>
      <c r="D10" s="363"/>
      <c r="E10" s="364"/>
      <c r="F10" s="365"/>
      <c r="G10" s="366"/>
      <c r="H10" s="366"/>
      <c r="I10" s="367"/>
      <c r="J10" s="368"/>
      <c r="K10" s="369"/>
      <c r="L10" s="370"/>
    </row>
    <row r="11" spans="1:13" s="371" customFormat="1" ht="32.25" customHeight="1">
      <c r="A11" s="360">
        <v>3</v>
      </c>
      <c r="B11" s="361"/>
      <c r="C11" s="362"/>
      <c r="D11" s="363"/>
      <c r="E11" s="364"/>
      <c r="F11" s="365"/>
      <c r="G11" s="366"/>
      <c r="H11" s="366"/>
      <c r="I11" s="367"/>
      <c r="J11" s="368"/>
      <c r="K11" s="369"/>
      <c r="L11" s="370"/>
    </row>
    <row r="12" spans="1:13" s="371" customFormat="1" ht="32.25" customHeight="1">
      <c r="A12" s="360">
        <v>4</v>
      </c>
      <c r="B12" s="361"/>
      <c r="C12" s="362"/>
      <c r="D12" s="363"/>
      <c r="E12" s="364"/>
      <c r="F12" s="365"/>
      <c r="G12" s="366"/>
      <c r="H12" s="366"/>
      <c r="I12" s="367"/>
      <c r="J12" s="368"/>
      <c r="K12" s="369"/>
      <c r="L12" s="370"/>
    </row>
    <row r="13" spans="1:13" s="371" customFormat="1" ht="32.25" customHeight="1">
      <c r="A13" s="360">
        <v>5</v>
      </c>
      <c r="B13" s="361"/>
      <c r="C13" s="362"/>
      <c r="D13" s="363"/>
      <c r="E13" s="364"/>
      <c r="F13" s="365"/>
      <c r="G13" s="366"/>
      <c r="H13" s="366"/>
      <c r="I13" s="367"/>
      <c r="J13" s="368"/>
      <c r="K13" s="369"/>
      <c r="L13" s="370"/>
    </row>
    <row r="14" spans="1:13" s="371" customFormat="1" ht="32.25" customHeight="1">
      <c r="A14" s="360">
        <v>6</v>
      </c>
      <c r="B14" s="361"/>
      <c r="C14" s="362"/>
      <c r="D14" s="363"/>
      <c r="E14" s="364"/>
      <c r="F14" s="365"/>
      <c r="G14" s="366"/>
      <c r="H14" s="366"/>
      <c r="I14" s="367"/>
      <c r="J14" s="368"/>
      <c r="K14" s="369"/>
      <c r="L14" s="370"/>
    </row>
    <row r="15" spans="1:13" s="371" customFormat="1" ht="32.25" customHeight="1">
      <c r="A15" s="360">
        <v>7</v>
      </c>
      <c r="B15" s="361"/>
      <c r="C15" s="362"/>
      <c r="D15" s="363"/>
      <c r="E15" s="364"/>
      <c r="F15" s="365"/>
      <c r="G15" s="366"/>
      <c r="H15" s="366"/>
      <c r="I15" s="367"/>
      <c r="J15" s="368"/>
      <c r="K15" s="369"/>
      <c r="L15" s="370"/>
    </row>
    <row r="16" spans="1:13" s="371" customFormat="1" ht="32.25" customHeight="1">
      <c r="A16" s="360" t="s">
        <v>264</v>
      </c>
      <c r="B16" s="361"/>
      <c r="C16" s="362"/>
      <c r="D16" s="363"/>
      <c r="E16" s="364"/>
      <c r="F16" s="365"/>
      <c r="G16" s="366"/>
      <c r="H16" s="366"/>
      <c r="I16" s="367"/>
      <c r="J16" s="368"/>
      <c r="K16" s="369"/>
      <c r="L16" s="370"/>
    </row>
    <row r="17" spans="1:12">
      <c r="A17" s="329"/>
      <c r="B17" s="372"/>
      <c r="C17" s="329"/>
      <c r="D17" s="372"/>
      <c r="E17" s="329"/>
      <c r="F17" s="372"/>
      <c r="G17" s="329"/>
      <c r="H17" s="372"/>
      <c r="I17" s="329"/>
      <c r="J17" s="372"/>
      <c r="K17" s="329"/>
      <c r="L17" s="372"/>
    </row>
    <row r="18" spans="1:12">
      <c r="A18" s="329"/>
      <c r="B18" s="328"/>
      <c r="C18" s="329"/>
      <c r="D18" s="328"/>
      <c r="E18" s="329"/>
      <c r="F18" s="328"/>
      <c r="G18" s="329"/>
      <c r="H18" s="328"/>
      <c r="I18" s="329"/>
      <c r="J18" s="328"/>
      <c r="K18" s="329"/>
      <c r="L18" s="328"/>
    </row>
    <row r="19" spans="1:12" s="321" customFormat="1">
      <c r="A19" s="420" t="s">
        <v>409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</row>
    <row r="20" spans="1:12" s="284" customFormat="1" ht="12.75">
      <c r="A20" s="420" t="s">
        <v>437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</row>
    <row r="21" spans="1:12" s="284" customFormat="1" ht="12.75">
      <c r="A21" s="420"/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</row>
    <row r="22" spans="1:12" s="321" customFormat="1">
      <c r="A22" s="420" t="s">
        <v>436</v>
      </c>
      <c r="B22" s="420"/>
      <c r="C22" s="420"/>
      <c r="D22" s="420"/>
      <c r="E22" s="420"/>
      <c r="F22" s="420"/>
      <c r="G22" s="420"/>
      <c r="H22" s="420"/>
      <c r="I22" s="420"/>
      <c r="J22" s="420"/>
      <c r="K22" s="420"/>
      <c r="L22" s="420"/>
    </row>
    <row r="23" spans="1:12" s="321" customFormat="1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</row>
    <row r="24" spans="1:12" s="321" customFormat="1">
      <c r="A24" s="420" t="s">
        <v>435</v>
      </c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</row>
    <row r="25" spans="1:12" s="321" customFormat="1">
      <c r="A25" s="329"/>
      <c r="B25" s="372"/>
      <c r="C25" s="329"/>
      <c r="D25" s="372"/>
      <c r="E25" s="329"/>
      <c r="F25" s="372"/>
      <c r="G25" s="329"/>
      <c r="H25" s="372"/>
      <c r="I25" s="329"/>
      <c r="J25" s="372"/>
      <c r="K25" s="329"/>
      <c r="L25" s="372"/>
    </row>
    <row r="26" spans="1:12" s="321" customFormat="1">
      <c r="A26" s="329"/>
      <c r="B26" s="328"/>
      <c r="C26" s="329"/>
      <c r="D26" s="328"/>
      <c r="E26" s="329"/>
      <c r="F26" s="328"/>
      <c r="G26" s="329"/>
      <c r="H26" s="328"/>
      <c r="I26" s="329"/>
      <c r="J26" s="328"/>
      <c r="K26" s="329"/>
      <c r="L26" s="328"/>
    </row>
    <row r="27" spans="1:12" s="321" customFormat="1">
      <c r="A27" s="329"/>
      <c r="B27" s="372"/>
      <c r="C27" s="329"/>
      <c r="D27" s="372"/>
      <c r="E27" s="329"/>
      <c r="F27" s="372"/>
      <c r="G27" s="329"/>
      <c r="H27" s="372"/>
      <c r="I27" s="329"/>
      <c r="J27" s="372"/>
      <c r="K27" s="329"/>
      <c r="L27" s="372"/>
    </row>
    <row r="28" spans="1:12">
      <c r="A28" s="329"/>
      <c r="B28" s="328"/>
      <c r="C28" s="329"/>
      <c r="D28" s="328"/>
      <c r="E28" s="329"/>
      <c r="F28" s="328"/>
      <c r="G28" s="329"/>
      <c r="H28" s="328"/>
      <c r="I28" s="329"/>
      <c r="J28" s="328"/>
      <c r="K28" s="329"/>
      <c r="L28" s="328"/>
    </row>
    <row r="29" spans="1:12" s="283" customFormat="1">
      <c r="A29" s="411" t="s">
        <v>96</v>
      </c>
      <c r="B29" s="411"/>
      <c r="C29" s="372"/>
      <c r="D29" s="329"/>
      <c r="E29" s="372"/>
      <c r="F29" s="372"/>
      <c r="G29" s="329"/>
      <c r="H29" s="372"/>
      <c r="I29" s="372"/>
      <c r="J29" s="329"/>
      <c r="K29" s="372"/>
      <c r="L29" s="329"/>
    </row>
    <row r="30" spans="1:12" s="283" customFormat="1">
      <c r="A30" s="372"/>
      <c r="B30" s="329"/>
      <c r="C30" s="373"/>
      <c r="D30" s="374"/>
      <c r="E30" s="373"/>
      <c r="F30" s="372"/>
      <c r="G30" s="329"/>
      <c r="H30" s="375"/>
      <c r="I30" s="372"/>
      <c r="J30" s="329"/>
      <c r="K30" s="372"/>
      <c r="L30" s="329"/>
    </row>
    <row r="31" spans="1:12" s="283" customFormat="1" ht="15" customHeight="1">
      <c r="A31" s="372"/>
      <c r="B31" s="329"/>
      <c r="C31" s="412" t="s">
        <v>256</v>
      </c>
      <c r="D31" s="412"/>
      <c r="E31" s="412"/>
      <c r="F31" s="372"/>
      <c r="G31" s="329"/>
      <c r="H31" s="413" t="s">
        <v>434</v>
      </c>
      <c r="I31" s="376"/>
      <c r="J31" s="329"/>
      <c r="K31" s="372"/>
      <c r="L31" s="329"/>
    </row>
    <row r="32" spans="1:12" s="283" customFormat="1">
      <c r="A32" s="372"/>
      <c r="B32" s="329"/>
      <c r="C32" s="372"/>
      <c r="D32" s="329"/>
      <c r="E32" s="372"/>
      <c r="F32" s="372"/>
      <c r="G32" s="329"/>
      <c r="H32" s="414"/>
      <c r="I32" s="376"/>
      <c r="J32" s="329"/>
      <c r="K32" s="372"/>
      <c r="L32" s="329"/>
    </row>
    <row r="33" spans="1:12" s="282" customFormat="1">
      <c r="A33" s="372"/>
      <c r="B33" s="329"/>
      <c r="C33" s="412" t="s">
        <v>127</v>
      </c>
      <c r="D33" s="412"/>
      <c r="E33" s="412"/>
      <c r="F33" s="372"/>
      <c r="G33" s="329"/>
      <c r="H33" s="372"/>
      <c r="I33" s="372"/>
      <c r="J33" s="329"/>
      <c r="K33" s="372"/>
      <c r="L33" s="329"/>
    </row>
    <row r="34" spans="1:12" s="282" customFormat="1">
      <c r="E34" s="341"/>
    </row>
    <row r="35" spans="1:12" s="282" customFormat="1">
      <c r="E35" s="341"/>
    </row>
    <row r="36" spans="1:12" s="282" customFormat="1">
      <c r="E36" s="341"/>
    </row>
    <row r="37" spans="1:12" s="282" customFormat="1">
      <c r="E37" s="341"/>
    </row>
    <row r="38" spans="1:12" s="282" customFormat="1"/>
  </sheetData>
  <mergeCells count="10">
    <mergeCell ref="A29:B29"/>
    <mergeCell ref="C31:E31"/>
    <mergeCell ref="H31:H32"/>
    <mergeCell ref="C33:E33"/>
    <mergeCell ref="L2:M2"/>
    <mergeCell ref="I6:K6"/>
    <mergeCell ref="A19:L19"/>
    <mergeCell ref="A20:L21"/>
    <mergeCell ref="A22:L23"/>
    <mergeCell ref="A24:L24"/>
  </mergeCells>
  <dataValidations count="3">
    <dataValidation allowBlank="1" showInputMessage="1" showErrorMessage="1" error="თვე/დღე/წელი" prompt="თვე/დღე/წელი" sqref="B9:B16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6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6 F9:H15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2"/>
  <sheetViews>
    <sheetView view="pageBreakPreview" zoomScale="80" zoomScaleSheetLayoutView="80" workbookViewId="0">
      <selection activeCell="D12" sqref="D1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445</v>
      </c>
      <c r="B1" s="77"/>
      <c r="C1" s="77"/>
      <c r="D1" s="77"/>
      <c r="E1" s="77"/>
      <c r="F1" s="77"/>
      <c r="G1" s="421" t="s">
        <v>97</v>
      </c>
      <c r="H1" s="421"/>
      <c r="I1" s="305"/>
    </row>
    <row r="2" spans="1:9" ht="15">
      <c r="A2" s="76" t="s">
        <v>128</v>
      </c>
      <c r="B2" s="77"/>
      <c r="C2" s="77"/>
      <c r="D2" s="77"/>
      <c r="E2" s="77"/>
      <c r="F2" s="77"/>
      <c r="G2" s="415" t="s">
        <v>564</v>
      </c>
      <c r="H2" s="416"/>
      <c r="I2" s="76"/>
    </row>
    <row r="3" spans="1:9" ht="15">
      <c r="A3" s="76"/>
      <c r="B3" s="76"/>
      <c r="C3" s="76"/>
      <c r="D3" s="76"/>
      <c r="E3" s="76"/>
      <c r="F3" s="76"/>
      <c r="G3" s="280"/>
      <c r="H3" s="280"/>
      <c r="I3" s="305"/>
    </row>
    <row r="4" spans="1:9" ht="15">
      <c r="A4" s="77" t="s">
        <v>262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333" t="s">
        <v>480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79"/>
      <c r="B7" s="279"/>
      <c r="C7" s="279"/>
      <c r="D7" s="279"/>
      <c r="E7" s="279"/>
      <c r="F7" s="279"/>
      <c r="G7" s="78"/>
      <c r="H7" s="78"/>
      <c r="I7" s="305"/>
    </row>
    <row r="8" spans="1:9" ht="45">
      <c r="A8" s="301" t="s">
        <v>64</v>
      </c>
      <c r="B8" s="79" t="s">
        <v>326</v>
      </c>
      <c r="C8" s="90" t="s">
        <v>327</v>
      </c>
      <c r="D8" s="90" t="s">
        <v>215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15">
      <c r="A9" s="302"/>
      <c r="B9" s="303"/>
      <c r="C9" s="98"/>
      <c r="D9" s="98"/>
      <c r="E9" s="98"/>
      <c r="F9" s="98"/>
      <c r="G9" s="98"/>
      <c r="H9" s="4"/>
      <c r="I9" s="4"/>
    </row>
    <row r="10" spans="1:9" ht="15">
      <c r="A10" s="302"/>
      <c r="B10" s="303"/>
      <c r="C10" s="98"/>
      <c r="D10" s="98"/>
      <c r="E10" s="98"/>
      <c r="F10" s="98"/>
      <c r="G10" s="98"/>
      <c r="H10" s="4"/>
      <c r="I10" s="4"/>
    </row>
    <row r="11" spans="1:9" ht="15">
      <c r="A11" s="302"/>
      <c r="B11" s="303"/>
      <c r="C11" s="87"/>
      <c r="D11" s="87"/>
      <c r="E11" s="87"/>
      <c r="F11" s="87"/>
      <c r="G11" s="87"/>
      <c r="H11" s="4"/>
      <c r="I11" s="4"/>
    </row>
    <row r="12" spans="1:9" ht="15">
      <c r="A12" s="302"/>
      <c r="B12" s="303"/>
      <c r="C12" s="87"/>
      <c r="D12" s="87"/>
      <c r="E12" s="87"/>
      <c r="F12" s="87"/>
      <c r="G12" s="87"/>
      <c r="H12" s="4"/>
      <c r="I12" s="4"/>
    </row>
    <row r="13" spans="1:9" ht="15">
      <c r="A13" s="302"/>
      <c r="B13" s="303"/>
      <c r="C13" s="87"/>
      <c r="D13" s="87"/>
      <c r="E13" s="87"/>
      <c r="F13" s="87"/>
      <c r="G13" s="87"/>
      <c r="H13" s="4"/>
      <c r="I13" s="4"/>
    </row>
    <row r="14" spans="1:9" ht="15">
      <c r="A14" s="302"/>
      <c r="B14" s="303"/>
      <c r="C14" s="87"/>
      <c r="D14" s="87"/>
      <c r="E14" s="87"/>
      <c r="F14" s="87"/>
      <c r="G14" s="87"/>
      <c r="H14" s="4"/>
      <c r="I14" s="4"/>
    </row>
    <row r="15" spans="1:9" ht="15">
      <c r="A15" s="302"/>
      <c r="B15" s="303"/>
      <c r="C15" s="87"/>
      <c r="D15" s="87"/>
      <c r="E15" s="87"/>
      <c r="F15" s="87"/>
      <c r="G15" s="87"/>
      <c r="H15" s="4"/>
      <c r="I15" s="4"/>
    </row>
    <row r="16" spans="1:9" ht="15">
      <c r="A16" s="302"/>
      <c r="B16" s="303"/>
      <c r="C16" s="87"/>
      <c r="D16" s="87"/>
      <c r="E16" s="87"/>
      <c r="F16" s="87"/>
      <c r="G16" s="87"/>
      <c r="H16" s="4"/>
      <c r="I16" s="4"/>
    </row>
    <row r="17" spans="1:9" ht="15">
      <c r="A17" s="302"/>
      <c r="B17" s="303"/>
      <c r="C17" s="87"/>
      <c r="D17" s="87"/>
      <c r="E17" s="87"/>
      <c r="F17" s="87"/>
      <c r="G17" s="87"/>
      <c r="H17" s="4"/>
      <c r="I17" s="4"/>
    </row>
    <row r="18" spans="1:9" ht="15">
      <c r="A18" s="302"/>
      <c r="B18" s="303"/>
      <c r="C18" s="87"/>
      <c r="D18" s="87"/>
      <c r="E18" s="87"/>
      <c r="F18" s="87"/>
      <c r="G18" s="87"/>
      <c r="H18" s="4"/>
      <c r="I18" s="4"/>
    </row>
    <row r="19" spans="1:9" ht="15">
      <c r="A19" s="302"/>
      <c r="B19" s="303"/>
      <c r="C19" s="87"/>
      <c r="D19" s="87"/>
      <c r="E19" s="87"/>
      <c r="F19" s="87"/>
      <c r="G19" s="87"/>
      <c r="H19" s="4"/>
      <c r="I19" s="4"/>
    </row>
    <row r="20" spans="1:9" ht="15">
      <c r="A20" s="302"/>
      <c r="B20" s="304"/>
      <c r="C20" s="99"/>
      <c r="D20" s="99"/>
      <c r="E20" s="99"/>
      <c r="F20" s="99"/>
      <c r="G20" s="99" t="s">
        <v>325</v>
      </c>
      <c r="H20" s="86">
        <f>SUM(H9:H19)</f>
        <v>0</v>
      </c>
      <c r="I20" s="86">
        <f>SUM(I9:I19)</f>
        <v>0</v>
      </c>
    </row>
    <row r="21" spans="1:9" ht="15">
      <c r="A21" s="44"/>
      <c r="B21" s="44"/>
      <c r="C21" s="44"/>
      <c r="D21" s="44"/>
      <c r="E21" s="44"/>
      <c r="F21" s="44"/>
      <c r="G21" s="2"/>
      <c r="H21" s="2"/>
    </row>
    <row r="22" spans="1:9" ht="15">
      <c r="A22" s="213" t="s">
        <v>446</v>
      </c>
      <c r="B22" s="44"/>
      <c r="C22" s="44"/>
      <c r="D22" s="44"/>
      <c r="E22" s="44"/>
      <c r="F22" s="44"/>
      <c r="G22" s="2"/>
      <c r="H22" s="2"/>
    </row>
    <row r="23" spans="1:9" ht="15">
      <c r="A23" s="213"/>
      <c r="B23" s="44"/>
      <c r="C23" s="44"/>
      <c r="D23" s="44"/>
      <c r="E23" s="44"/>
      <c r="F23" s="44"/>
      <c r="G23" s="2"/>
      <c r="H23" s="2"/>
    </row>
    <row r="24" spans="1:9" ht="15">
      <c r="A24" s="213"/>
      <c r="B24" s="2"/>
      <c r="C24" s="2"/>
      <c r="D24" s="2"/>
      <c r="E24" s="2"/>
      <c r="F24" s="2"/>
      <c r="G24" s="2"/>
      <c r="H24" s="2"/>
    </row>
    <row r="25" spans="1:9" ht="15">
      <c r="A25" s="213"/>
      <c r="B25" s="2"/>
      <c r="C25" s="2"/>
      <c r="D25" s="2"/>
      <c r="E25" s="2"/>
      <c r="F25" s="2"/>
      <c r="G25" s="2"/>
      <c r="H25" s="2"/>
    </row>
    <row r="26" spans="1:9">
      <c r="A26" s="23"/>
      <c r="B26" s="23"/>
      <c r="C26" s="23"/>
      <c r="D26" s="23"/>
      <c r="E26" s="23"/>
      <c r="F26" s="23"/>
      <c r="G26" s="23"/>
      <c r="H26" s="23"/>
    </row>
    <row r="27" spans="1:9" ht="15">
      <c r="A27" s="69" t="s">
        <v>96</v>
      </c>
      <c r="B27" s="2"/>
      <c r="C27" s="2"/>
      <c r="D27" s="2"/>
      <c r="E27" s="2"/>
      <c r="F27" s="2"/>
      <c r="G27" s="2"/>
      <c r="H27" s="2"/>
    </row>
    <row r="28" spans="1:9" ht="15">
      <c r="A28" s="2"/>
      <c r="B28" s="2"/>
      <c r="C28" s="2"/>
      <c r="D28" s="2"/>
      <c r="E28" s="2"/>
      <c r="F28" s="2"/>
      <c r="G28" s="2"/>
      <c r="H28" s="2"/>
    </row>
    <row r="29" spans="1:9" ht="15">
      <c r="A29" s="2"/>
      <c r="B29" s="2"/>
      <c r="C29" s="2"/>
      <c r="D29" s="2"/>
      <c r="E29" s="2"/>
      <c r="F29" s="2"/>
      <c r="G29" s="2"/>
      <c r="H29" s="12"/>
    </row>
    <row r="30" spans="1:9" ht="15">
      <c r="A30" s="69"/>
      <c r="B30" s="69" t="s">
        <v>259</v>
      </c>
      <c r="C30" s="69"/>
      <c r="D30" s="69"/>
      <c r="E30" s="69"/>
      <c r="F30" s="69"/>
      <c r="G30" s="2"/>
      <c r="H30" s="12"/>
    </row>
    <row r="31" spans="1:9" ht="15">
      <c r="A31" s="2"/>
      <c r="B31" s="2" t="s">
        <v>258</v>
      </c>
      <c r="C31" s="2"/>
      <c r="D31" s="2"/>
      <c r="E31" s="2"/>
      <c r="F31" s="2"/>
      <c r="G31" s="2"/>
      <c r="H31" s="12"/>
    </row>
    <row r="32" spans="1:9">
      <c r="A32" s="65"/>
      <c r="B32" s="65" t="s">
        <v>127</v>
      </c>
      <c r="C32" s="65"/>
      <c r="D32" s="65"/>
      <c r="E32" s="65"/>
      <c r="F32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E16" sqref="E16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4" t="s">
        <v>447</v>
      </c>
      <c r="B1" s="74"/>
      <c r="C1" s="77"/>
      <c r="D1" s="77"/>
      <c r="E1" s="77"/>
      <c r="F1" s="77"/>
      <c r="G1" s="421" t="s">
        <v>97</v>
      </c>
      <c r="H1" s="421"/>
    </row>
    <row r="2" spans="1:10" ht="15">
      <c r="A2" s="76" t="s">
        <v>128</v>
      </c>
      <c r="B2" s="74"/>
      <c r="C2" s="77"/>
      <c r="D2" s="77"/>
      <c r="E2" s="77"/>
      <c r="F2" s="77"/>
      <c r="G2" s="415" t="s">
        <v>564</v>
      </c>
      <c r="H2" s="416"/>
    </row>
    <row r="3" spans="1:10" ht="15">
      <c r="A3" s="76"/>
      <c r="B3" s="76"/>
      <c r="C3" s="76"/>
      <c r="D3" s="76"/>
      <c r="E3" s="76"/>
      <c r="F3" s="76"/>
      <c r="G3" s="280"/>
      <c r="H3" s="280"/>
    </row>
    <row r="4" spans="1:10" ht="15">
      <c r="A4" s="77" t="s">
        <v>262</v>
      </c>
      <c r="B4" s="77"/>
      <c r="C4" s="77"/>
      <c r="D4" s="77"/>
      <c r="E4" s="77"/>
      <c r="F4" s="77"/>
      <c r="G4" s="76"/>
      <c r="H4" s="76"/>
    </row>
    <row r="5" spans="1:10" ht="15">
      <c r="A5" s="333" t="s">
        <v>480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79"/>
      <c r="B7" s="279"/>
      <c r="C7" s="279"/>
      <c r="D7" s="279"/>
      <c r="E7" s="279"/>
      <c r="F7" s="279"/>
      <c r="G7" s="78"/>
      <c r="H7" s="78"/>
    </row>
    <row r="8" spans="1:10" ht="30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334</v>
      </c>
      <c r="F8" s="90" t="s">
        <v>328</v>
      </c>
      <c r="G8" s="79" t="s">
        <v>10</v>
      </c>
      <c r="H8" s="79" t="s">
        <v>9</v>
      </c>
      <c r="J8" s="224" t="s">
        <v>333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24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9" ht="15">
      <c r="A17" s="87"/>
      <c r="B17" s="87"/>
      <c r="C17" s="87"/>
      <c r="D17" s="87"/>
      <c r="E17" s="87"/>
      <c r="F17" s="87"/>
      <c r="G17" s="4"/>
      <c r="H17" s="4"/>
    </row>
    <row r="18" spans="1:9" ht="15">
      <c r="A18" s="87"/>
      <c r="B18" s="87"/>
      <c r="C18" s="87"/>
      <c r="D18" s="87"/>
      <c r="E18" s="87"/>
      <c r="F18" s="87"/>
      <c r="G18" s="4"/>
      <c r="H18" s="4"/>
    </row>
    <row r="19" spans="1:9" ht="15">
      <c r="A19" s="87"/>
      <c r="B19" s="87"/>
      <c r="C19" s="87"/>
      <c r="D19" s="87"/>
      <c r="E19" s="87"/>
      <c r="F19" s="87"/>
      <c r="G19" s="4"/>
      <c r="H19" s="4"/>
    </row>
    <row r="20" spans="1:9" ht="15">
      <c r="A20" s="87"/>
      <c r="B20" s="87"/>
      <c r="C20" s="87"/>
      <c r="D20" s="87"/>
      <c r="E20" s="87"/>
      <c r="F20" s="87"/>
      <c r="G20" s="4"/>
      <c r="H20" s="4"/>
    </row>
    <row r="21" spans="1:9" ht="15">
      <c r="A21" s="87"/>
      <c r="B21" s="87"/>
      <c r="C21" s="87"/>
      <c r="D21" s="87"/>
      <c r="E21" s="87"/>
      <c r="F21" s="87"/>
      <c r="G21" s="4"/>
      <c r="H21" s="4"/>
    </row>
    <row r="22" spans="1:9" ht="15">
      <c r="A22" s="87"/>
      <c r="B22" s="87"/>
      <c r="C22" s="87"/>
      <c r="D22" s="87"/>
      <c r="E22" s="87"/>
      <c r="F22" s="87"/>
      <c r="G22" s="4"/>
      <c r="H22" s="4"/>
    </row>
    <row r="23" spans="1:9" ht="15">
      <c r="A23" s="87"/>
      <c r="B23" s="87"/>
      <c r="C23" s="87"/>
      <c r="D23" s="87"/>
      <c r="E23" s="87"/>
      <c r="F23" s="87"/>
      <c r="G23" s="4"/>
      <c r="H23" s="4"/>
    </row>
    <row r="24" spans="1:9" ht="15">
      <c r="A24" s="87"/>
      <c r="B24" s="87"/>
      <c r="C24" s="87"/>
      <c r="D24" s="87"/>
      <c r="E24" s="87"/>
      <c r="F24" s="87"/>
      <c r="G24" s="4"/>
      <c r="H24" s="4"/>
    </row>
    <row r="25" spans="1:9" ht="15">
      <c r="A25" s="87"/>
      <c r="B25" s="99"/>
      <c r="C25" s="99"/>
      <c r="D25" s="99"/>
      <c r="E25" s="99"/>
      <c r="F25" s="99" t="s">
        <v>332</v>
      </c>
      <c r="G25" s="86">
        <f>SUM(G9:G24)</f>
        <v>0</v>
      </c>
      <c r="H25" s="86">
        <f>SUM(H9:H24)</f>
        <v>0</v>
      </c>
    </row>
    <row r="26" spans="1:9" ht="15">
      <c r="A26" s="222"/>
      <c r="B26" s="222"/>
      <c r="C26" s="222"/>
      <c r="D26" s="222"/>
      <c r="E26" s="222"/>
      <c r="F26" s="222"/>
      <c r="G26" s="222"/>
      <c r="H26" s="182"/>
      <c r="I26" s="182"/>
    </row>
    <row r="27" spans="1:9" ht="15">
      <c r="A27" s="223" t="s">
        <v>448</v>
      </c>
      <c r="B27" s="223"/>
      <c r="C27" s="222"/>
      <c r="D27" s="222"/>
      <c r="E27" s="222"/>
      <c r="F27" s="222"/>
      <c r="G27" s="222"/>
      <c r="H27" s="182"/>
      <c r="I27" s="182"/>
    </row>
    <row r="28" spans="1:9" ht="15">
      <c r="A28" s="223"/>
      <c r="B28" s="223"/>
      <c r="C28" s="222"/>
      <c r="D28" s="222"/>
      <c r="E28" s="222"/>
      <c r="F28" s="222"/>
      <c r="G28" s="222"/>
      <c r="H28" s="182"/>
      <c r="I28" s="182"/>
    </row>
    <row r="29" spans="1:9" ht="15">
      <c r="A29" s="223"/>
      <c r="B29" s="223"/>
      <c r="C29" s="182"/>
      <c r="D29" s="182"/>
      <c r="E29" s="182"/>
      <c r="F29" s="182"/>
      <c r="G29" s="182"/>
      <c r="H29" s="182"/>
      <c r="I29" s="182"/>
    </row>
    <row r="30" spans="1:9" ht="15">
      <c r="A30" s="223"/>
      <c r="B30" s="223"/>
      <c r="C30" s="182"/>
      <c r="D30" s="182"/>
      <c r="E30" s="182"/>
      <c r="F30" s="182"/>
      <c r="G30" s="182"/>
      <c r="H30" s="182"/>
      <c r="I30" s="182"/>
    </row>
    <row r="31" spans="1:9">
      <c r="A31" s="220"/>
      <c r="B31" s="220"/>
      <c r="C31" s="220"/>
      <c r="D31" s="220"/>
      <c r="E31" s="220"/>
      <c r="F31" s="220"/>
      <c r="G31" s="220"/>
      <c r="H31" s="220"/>
      <c r="I31" s="220"/>
    </row>
    <row r="32" spans="1:9" ht="15">
      <c r="A32" s="188" t="s">
        <v>96</v>
      </c>
      <c r="B32" s="188"/>
      <c r="C32" s="182"/>
      <c r="D32" s="182"/>
      <c r="E32" s="182"/>
      <c r="F32" s="182"/>
      <c r="G32" s="182"/>
      <c r="H32" s="182"/>
      <c r="I32" s="182"/>
    </row>
    <row r="33" spans="1:9" ht="15">
      <c r="A33" s="182"/>
      <c r="B33" s="182"/>
      <c r="C33" s="182"/>
      <c r="D33" s="182"/>
      <c r="E33" s="182"/>
      <c r="F33" s="182"/>
      <c r="G33" s="182"/>
      <c r="H33" s="182"/>
      <c r="I33" s="182"/>
    </row>
    <row r="34" spans="1:9" ht="15">
      <c r="A34" s="182"/>
      <c r="B34" s="182"/>
      <c r="C34" s="182"/>
      <c r="D34" s="182"/>
      <c r="E34" s="182"/>
      <c r="F34" s="182"/>
      <c r="G34" s="182"/>
      <c r="H34" s="182"/>
      <c r="I34" s="189"/>
    </row>
    <row r="35" spans="1:9" ht="15">
      <c r="A35" s="188"/>
      <c r="B35" s="188"/>
      <c r="C35" s="188" t="s">
        <v>410</v>
      </c>
      <c r="D35" s="188"/>
      <c r="E35" s="222"/>
      <c r="F35" s="188"/>
      <c r="G35" s="188"/>
      <c r="H35" s="182"/>
      <c r="I35" s="189"/>
    </row>
    <row r="36" spans="1:9" ht="15">
      <c r="A36" s="182"/>
      <c r="B36" s="182"/>
      <c r="C36" s="182" t="s">
        <v>258</v>
      </c>
      <c r="D36" s="182"/>
      <c r="E36" s="182"/>
      <c r="F36" s="182"/>
      <c r="G36" s="182"/>
      <c r="H36" s="182"/>
      <c r="I36" s="189"/>
    </row>
    <row r="37" spans="1:9">
      <c r="A37" s="190"/>
      <c r="B37" s="190"/>
      <c r="C37" s="190" t="s">
        <v>127</v>
      </c>
      <c r="D37" s="190"/>
      <c r="E37" s="190"/>
      <c r="F37" s="190"/>
      <c r="G37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6"/>
  <sheetViews>
    <sheetView view="pageBreakPreview" zoomScale="80" zoomScaleSheetLayoutView="80" workbookViewId="0">
      <selection activeCell="I28" sqref="I28"/>
    </sheetView>
  </sheetViews>
  <sheetFormatPr defaultRowHeight="12.75"/>
  <cols>
    <col min="1" max="1" width="5.42578125" style="183" customWidth="1"/>
    <col min="2" max="2" width="27.5703125" style="183" customWidth="1"/>
    <col min="3" max="3" width="19.28515625" style="183" customWidth="1"/>
    <col min="4" max="4" width="16.85546875" style="183" customWidth="1"/>
    <col min="5" max="5" width="13.140625" style="183" customWidth="1"/>
    <col min="6" max="6" width="17" style="183" customWidth="1"/>
    <col min="7" max="7" width="13.7109375" style="183" customWidth="1"/>
    <col min="8" max="8" width="19.42578125" style="183" bestFit="1" customWidth="1"/>
    <col min="9" max="9" width="18.5703125" style="183" bestFit="1" customWidth="1"/>
    <col min="10" max="10" width="16.7109375" style="183" customWidth="1"/>
    <col min="11" max="11" width="17.7109375" style="183" customWidth="1"/>
    <col min="12" max="12" width="12.85546875" style="183" customWidth="1"/>
    <col min="13" max="16384" width="9.140625" style="183"/>
  </cols>
  <sheetData>
    <row r="2" spans="1:12" ht="15">
      <c r="A2" s="425" t="s">
        <v>449</v>
      </c>
      <c r="B2" s="425"/>
      <c r="C2" s="425"/>
      <c r="D2" s="425"/>
      <c r="E2" s="292"/>
      <c r="F2" s="77"/>
      <c r="G2" s="77"/>
      <c r="H2" s="77"/>
      <c r="I2" s="77"/>
      <c r="J2" s="280"/>
      <c r="K2" s="281"/>
      <c r="L2" s="281" t="s">
        <v>97</v>
      </c>
    </row>
    <row r="3" spans="1:12" ht="15">
      <c r="A3" s="76" t="s">
        <v>128</v>
      </c>
      <c r="B3" s="74"/>
      <c r="C3" s="77"/>
      <c r="D3" s="77"/>
      <c r="E3" s="77"/>
      <c r="F3" s="77"/>
      <c r="G3" s="77"/>
      <c r="H3" s="77"/>
      <c r="I3" s="77"/>
      <c r="J3" s="280"/>
      <c r="K3" s="415" t="s">
        <v>564</v>
      </c>
      <c r="L3" s="416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280"/>
      <c r="K4" s="280"/>
      <c r="L4" s="280"/>
    </row>
    <row r="5" spans="1:12" ht="15">
      <c r="A5" s="77" t="s">
        <v>262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333" t="s">
        <v>480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279"/>
      <c r="B8" s="279"/>
      <c r="C8" s="279"/>
      <c r="D8" s="279"/>
      <c r="E8" s="279"/>
      <c r="F8" s="279"/>
      <c r="G8" s="279"/>
      <c r="H8" s="279"/>
      <c r="I8" s="279"/>
      <c r="J8" s="78"/>
      <c r="K8" s="78"/>
      <c r="L8" s="78"/>
    </row>
    <row r="9" spans="1:12" ht="45">
      <c r="A9" s="90" t="s">
        <v>64</v>
      </c>
      <c r="B9" s="90" t="s">
        <v>450</v>
      </c>
      <c r="C9" s="90" t="s">
        <v>451</v>
      </c>
      <c r="D9" s="90" t="s">
        <v>452</v>
      </c>
      <c r="E9" s="90" t="s">
        <v>453</v>
      </c>
      <c r="F9" s="90" t="s">
        <v>454</v>
      </c>
      <c r="G9" s="90" t="s">
        <v>455</v>
      </c>
      <c r="H9" s="90" t="s">
        <v>456</v>
      </c>
      <c r="I9" s="90" t="s">
        <v>457</v>
      </c>
      <c r="J9" s="90" t="s">
        <v>458</v>
      </c>
      <c r="K9" s="90" t="s">
        <v>459</v>
      </c>
      <c r="L9" s="90" t="s">
        <v>306</v>
      </c>
    </row>
    <row r="10" spans="1:12" ht="15">
      <c r="A10" s="98">
        <v>1</v>
      </c>
      <c r="B10" s="293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>
      <c r="A11" s="98">
        <v>2</v>
      </c>
      <c r="B11" s="293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293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293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293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293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293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293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293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293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293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293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87" t="s">
        <v>264</v>
      </c>
      <c r="B22" s="293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87"/>
      <c r="B23" s="293"/>
      <c r="C23" s="99"/>
      <c r="D23" s="99"/>
      <c r="E23" s="99"/>
      <c r="F23" s="99"/>
      <c r="G23" s="87"/>
      <c r="H23" s="87"/>
      <c r="I23" s="87"/>
      <c r="J23" s="87" t="s">
        <v>460</v>
      </c>
      <c r="K23" s="86">
        <f>SUM(K10:K22)</f>
        <v>0</v>
      </c>
      <c r="L23" s="87"/>
    </row>
    <row r="24" spans="1:12" ht="15">
      <c r="A24" s="222"/>
      <c r="B24" s="222"/>
      <c r="C24" s="222"/>
      <c r="D24" s="222"/>
      <c r="E24" s="222"/>
      <c r="F24" s="222"/>
      <c r="G24" s="222"/>
      <c r="H24" s="222"/>
      <c r="I24" s="222"/>
      <c r="J24" s="222"/>
      <c r="K24" s="182"/>
    </row>
    <row r="25" spans="1:12" ht="15">
      <c r="A25" s="223" t="s">
        <v>461</v>
      </c>
      <c r="B25" s="223"/>
      <c r="C25" s="222"/>
      <c r="D25" s="222"/>
      <c r="E25" s="222"/>
      <c r="F25" s="222"/>
      <c r="G25" s="222"/>
      <c r="H25" s="222"/>
      <c r="I25" s="222"/>
      <c r="J25" s="222"/>
      <c r="K25" s="182"/>
    </row>
    <row r="26" spans="1:12" ht="15">
      <c r="A26" s="223" t="s">
        <v>462</v>
      </c>
      <c r="B26" s="223"/>
      <c r="C26" s="222"/>
      <c r="D26" s="222"/>
      <c r="E26" s="222"/>
      <c r="F26" s="222"/>
      <c r="G26" s="222"/>
      <c r="H26" s="222"/>
      <c r="I26" s="222"/>
      <c r="J26" s="222"/>
      <c r="K26" s="182"/>
    </row>
    <row r="27" spans="1:12" ht="15">
      <c r="A27" s="213" t="s">
        <v>463</v>
      </c>
      <c r="B27" s="223"/>
      <c r="C27" s="182"/>
      <c r="D27" s="182"/>
      <c r="E27" s="182"/>
      <c r="F27" s="182"/>
      <c r="G27" s="182"/>
      <c r="H27" s="182"/>
      <c r="I27" s="182"/>
      <c r="J27" s="182"/>
      <c r="K27" s="182"/>
    </row>
    <row r="28" spans="1:12" ht="15">
      <c r="A28" s="213" t="s">
        <v>464</v>
      </c>
      <c r="B28" s="223"/>
      <c r="C28" s="182"/>
      <c r="D28" s="182"/>
      <c r="E28" s="182"/>
      <c r="F28" s="182"/>
      <c r="G28" s="182"/>
      <c r="H28" s="182"/>
      <c r="I28" s="182"/>
      <c r="J28" s="182"/>
      <c r="K28" s="182"/>
    </row>
    <row r="29" spans="1:12" ht="15" customHeight="1">
      <c r="A29" s="430" t="s">
        <v>479</v>
      </c>
      <c r="B29" s="430"/>
      <c r="C29" s="430"/>
      <c r="D29" s="430"/>
      <c r="E29" s="430"/>
      <c r="F29" s="430"/>
      <c r="G29" s="430"/>
      <c r="H29" s="430"/>
      <c r="I29" s="430"/>
      <c r="J29" s="430"/>
      <c r="K29" s="430"/>
    </row>
    <row r="30" spans="1:12" ht="15" customHeight="1">
      <c r="A30" s="430"/>
      <c r="B30" s="430"/>
      <c r="C30" s="430"/>
      <c r="D30" s="430"/>
      <c r="E30" s="430"/>
      <c r="F30" s="430"/>
      <c r="G30" s="430"/>
      <c r="H30" s="430"/>
      <c r="I30" s="430"/>
      <c r="J30" s="430"/>
      <c r="K30" s="430"/>
    </row>
    <row r="31" spans="1:12" ht="12.75" customHeight="1">
      <c r="A31" s="314"/>
      <c r="B31" s="314"/>
      <c r="C31" s="314"/>
      <c r="D31" s="314"/>
      <c r="E31" s="314"/>
      <c r="F31" s="314"/>
      <c r="G31" s="314"/>
      <c r="H31" s="314"/>
      <c r="I31" s="314"/>
      <c r="J31" s="314"/>
      <c r="K31" s="314"/>
    </row>
    <row r="32" spans="1:12" ht="15">
      <c r="A32" s="426" t="s">
        <v>96</v>
      </c>
      <c r="B32" s="426"/>
      <c r="C32" s="294"/>
      <c r="D32" s="295"/>
      <c r="E32" s="295"/>
      <c r="F32" s="294"/>
      <c r="G32" s="294"/>
      <c r="H32" s="294"/>
      <c r="I32" s="294"/>
      <c r="J32" s="294"/>
      <c r="K32" s="182"/>
    </row>
    <row r="33" spans="1:11" ht="15">
      <c r="A33" s="294"/>
      <c r="B33" s="295"/>
      <c r="C33" s="294"/>
      <c r="D33" s="295"/>
      <c r="E33" s="295"/>
      <c r="F33" s="294"/>
      <c r="G33" s="294"/>
      <c r="H33" s="294"/>
      <c r="I33" s="294"/>
      <c r="J33" s="296"/>
      <c r="K33" s="182"/>
    </row>
    <row r="34" spans="1:11" ht="15" customHeight="1">
      <c r="A34" s="294"/>
      <c r="B34" s="295"/>
      <c r="C34" s="427" t="s">
        <v>256</v>
      </c>
      <c r="D34" s="427"/>
      <c r="E34" s="297"/>
      <c r="F34" s="298"/>
      <c r="G34" s="428" t="s">
        <v>465</v>
      </c>
      <c r="H34" s="428"/>
      <c r="I34" s="428"/>
      <c r="J34" s="299"/>
      <c r="K34" s="182"/>
    </row>
    <row r="35" spans="1:11" ht="15">
      <c r="A35" s="294"/>
      <c r="B35" s="295"/>
      <c r="C35" s="294"/>
      <c r="D35" s="295"/>
      <c r="E35" s="295"/>
      <c r="F35" s="294"/>
      <c r="G35" s="429"/>
      <c r="H35" s="429"/>
      <c r="I35" s="429"/>
      <c r="J35" s="299"/>
      <c r="K35" s="182"/>
    </row>
    <row r="36" spans="1:11" ht="15">
      <c r="A36" s="294"/>
      <c r="B36" s="295"/>
      <c r="C36" s="424" t="s">
        <v>127</v>
      </c>
      <c r="D36" s="424"/>
      <c r="E36" s="297"/>
      <c r="F36" s="298"/>
      <c r="G36" s="294"/>
      <c r="H36" s="294"/>
      <c r="I36" s="294"/>
      <c r="J36" s="294"/>
      <c r="K36" s="182"/>
    </row>
  </sheetData>
  <mergeCells count="7">
    <mergeCell ref="C36:D36"/>
    <mergeCell ref="A2:D2"/>
    <mergeCell ref="K3:L3"/>
    <mergeCell ref="A32:B32"/>
    <mergeCell ref="C34:D34"/>
    <mergeCell ref="G34:I35"/>
    <mergeCell ref="A29:K30"/>
  </mergeCells>
  <dataValidations count="1">
    <dataValidation type="list" allowBlank="1" showInputMessage="1" showErrorMessage="1" sqref="B10:B2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93"/>
  <sheetViews>
    <sheetView showGridLines="0" zoomScaleSheetLayoutView="70" workbookViewId="0">
      <selection activeCell="G44" sqref="G44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256" width="9.140625" style="2"/>
    <col min="257" max="257" width="12.85546875" style="2" customWidth="1"/>
    <col min="258" max="258" width="65.5703125" style="2" customWidth="1"/>
    <col min="259" max="260" width="14.85546875" style="2" customWidth="1"/>
    <col min="261" max="261" width="0.85546875" style="2" customWidth="1"/>
    <col min="262" max="512" width="9.140625" style="2"/>
    <col min="513" max="513" width="12.85546875" style="2" customWidth="1"/>
    <col min="514" max="514" width="65.5703125" style="2" customWidth="1"/>
    <col min="515" max="516" width="14.85546875" style="2" customWidth="1"/>
    <col min="517" max="517" width="0.85546875" style="2" customWidth="1"/>
    <col min="518" max="768" width="9.140625" style="2"/>
    <col min="769" max="769" width="12.85546875" style="2" customWidth="1"/>
    <col min="770" max="770" width="65.5703125" style="2" customWidth="1"/>
    <col min="771" max="772" width="14.85546875" style="2" customWidth="1"/>
    <col min="773" max="773" width="0.85546875" style="2" customWidth="1"/>
    <col min="774" max="1024" width="9.140625" style="2"/>
    <col min="1025" max="1025" width="12.85546875" style="2" customWidth="1"/>
    <col min="1026" max="1026" width="65.5703125" style="2" customWidth="1"/>
    <col min="1027" max="1028" width="14.85546875" style="2" customWidth="1"/>
    <col min="1029" max="1029" width="0.85546875" style="2" customWidth="1"/>
    <col min="1030" max="1280" width="9.140625" style="2"/>
    <col min="1281" max="1281" width="12.85546875" style="2" customWidth="1"/>
    <col min="1282" max="1282" width="65.5703125" style="2" customWidth="1"/>
    <col min="1283" max="1284" width="14.85546875" style="2" customWidth="1"/>
    <col min="1285" max="1285" width="0.85546875" style="2" customWidth="1"/>
    <col min="1286" max="1536" width="9.140625" style="2"/>
    <col min="1537" max="1537" width="12.85546875" style="2" customWidth="1"/>
    <col min="1538" max="1538" width="65.5703125" style="2" customWidth="1"/>
    <col min="1539" max="1540" width="14.85546875" style="2" customWidth="1"/>
    <col min="1541" max="1541" width="0.85546875" style="2" customWidth="1"/>
    <col min="1542" max="1792" width="9.140625" style="2"/>
    <col min="1793" max="1793" width="12.85546875" style="2" customWidth="1"/>
    <col min="1794" max="1794" width="65.5703125" style="2" customWidth="1"/>
    <col min="1795" max="1796" width="14.85546875" style="2" customWidth="1"/>
    <col min="1797" max="1797" width="0.85546875" style="2" customWidth="1"/>
    <col min="1798" max="2048" width="9.140625" style="2"/>
    <col min="2049" max="2049" width="12.85546875" style="2" customWidth="1"/>
    <col min="2050" max="2050" width="65.5703125" style="2" customWidth="1"/>
    <col min="2051" max="2052" width="14.85546875" style="2" customWidth="1"/>
    <col min="2053" max="2053" width="0.85546875" style="2" customWidth="1"/>
    <col min="2054" max="2304" width="9.140625" style="2"/>
    <col min="2305" max="2305" width="12.85546875" style="2" customWidth="1"/>
    <col min="2306" max="2306" width="65.5703125" style="2" customWidth="1"/>
    <col min="2307" max="2308" width="14.85546875" style="2" customWidth="1"/>
    <col min="2309" max="2309" width="0.85546875" style="2" customWidth="1"/>
    <col min="2310" max="2560" width="9.140625" style="2"/>
    <col min="2561" max="2561" width="12.85546875" style="2" customWidth="1"/>
    <col min="2562" max="2562" width="65.5703125" style="2" customWidth="1"/>
    <col min="2563" max="2564" width="14.85546875" style="2" customWidth="1"/>
    <col min="2565" max="2565" width="0.85546875" style="2" customWidth="1"/>
    <col min="2566" max="2816" width="9.140625" style="2"/>
    <col min="2817" max="2817" width="12.85546875" style="2" customWidth="1"/>
    <col min="2818" max="2818" width="65.5703125" style="2" customWidth="1"/>
    <col min="2819" max="2820" width="14.85546875" style="2" customWidth="1"/>
    <col min="2821" max="2821" width="0.85546875" style="2" customWidth="1"/>
    <col min="2822" max="3072" width="9.140625" style="2"/>
    <col min="3073" max="3073" width="12.85546875" style="2" customWidth="1"/>
    <col min="3074" max="3074" width="65.5703125" style="2" customWidth="1"/>
    <col min="3075" max="3076" width="14.85546875" style="2" customWidth="1"/>
    <col min="3077" max="3077" width="0.85546875" style="2" customWidth="1"/>
    <col min="3078" max="3328" width="9.140625" style="2"/>
    <col min="3329" max="3329" width="12.85546875" style="2" customWidth="1"/>
    <col min="3330" max="3330" width="65.5703125" style="2" customWidth="1"/>
    <col min="3331" max="3332" width="14.85546875" style="2" customWidth="1"/>
    <col min="3333" max="3333" width="0.85546875" style="2" customWidth="1"/>
    <col min="3334" max="3584" width="9.140625" style="2"/>
    <col min="3585" max="3585" width="12.85546875" style="2" customWidth="1"/>
    <col min="3586" max="3586" width="65.5703125" style="2" customWidth="1"/>
    <col min="3587" max="3588" width="14.85546875" style="2" customWidth="1"/>
    <col min="3589" max="3589" width="0.85546875" style="2" customWidth="1"/>
    <col min="3590" max="3840" width="9.140625" style="2"/>
    <col min="3841" max="3841" width="12.85546875" style="2" customWidth="1"/>
    <col min="3842" max="3842" width="65.5703125" style="2" customWidth="1"/>
    <col min="3843" max="3844" width="14.85546875" style="2" customWidth="1"/>
    <col min="3845" max="3845" width="0.85546875" style="2" customWidth="1"/>
    <col min="3846" max="4096" width="9.140625" style="2"/>
    <col min="4097" max="4097" width="12.85546875" style="2" customWidth="1"/>
    <col min="4098" max="4098" width="65.5703125" style="2" customWidth="1"/>
    <col min="4099" max="4100" width="14.85546875" style="2" customWidth="1"/>
    <col min="4101" max="4101" width="0.85546875" style="2" customWidth="1"/>
    <col min="4102" max="4352" width="9.140625" style="2"/>
    <col min="4353" max="4353" width="12.85546875" style="2" customWidth="1"/>
    <col min="4354" max="4354" width="65.5703125" style="2" customWidth="1"/>
    <col min="4355" max="4356" width="14.85546875" style="2" customWidth="1"/>
    <col min="4357" max="4357" width="0.85546875" style="2" customWidth="1"/>
    <col min="4358" max="4608" width="9.140625" style="2"/>
    <col min="4609" max="4609" width="12.85546875" style="2" customWidth="1"/>
    <col min="4610" max="4610" width="65.5703125" style="2" customWidth="1"/>
    <col min="4611" max="4612" width="14.85546875" style="2" customWidth="1"/>
    <col min="4613" max="4613" width="0.85546875" style="2" customWidth="1"/>
    <col min="4614" max="4864" width="9.140625" style="2"/>
    <col min="4865" max="4865" width="12.85546875" style="2" customWidth="1"/>
    <col min="4866" max="4866" width="65.5703125" style="2" customWidth="1"/>
    <col min="4867" max="4868" width="14.85546875" style="2" customWidth="1"/>
    <col min="4869" max="4869" width="0.85546875" style="2" customWidth="1"/>
    <col min="4870" max="5120" width="9.140625" style="2"/>
    <col min="5121" max="5121" width="12.85546875" style="2" customWidth="1"/>
    <col min="5122" max="5122" width="65.5703125" style="2" customWidth="1"/>
    <col min="5123" max="5124" width="14.85546875" style="2" customWidth="1"/>
    <col min="5125" max="5125" width="0.85546875" style="2" customWidth="1"/>
    <col min="5126" max="5376" width="9.140625" style="2"/>
    <col min="5377" max="5377" width="12.85546875" style="2" customWidth="1"/>
    <col min="5378" max="5378" width="65.5703125" style="2" customWidth="1"/>
    <col min="5379" max="5380" width="14.85546875" style="2" customWidth="1"/>
    <col min="5381" max="5381" width="0.85546875" style="2" customWidth="1"/>
    <col min="5382" max="5632" width="9.140625" style="2"/>
    <col min="5633" max="5633" width="12.85546875" style="2" customWidth="1"/>
    <col min="5634" max="5634" width="65.5703125" style="2" customWidth="1"/>
    <col min="5635" max="5636" width="14.85546875" style="2" customWidth="1"/>
    <col min="5637" max="5637" width="0.85546875" style="2" customWidth="1"/>
    <col min="5638" max="5888" width="9.140625" style="2"/>
    <col min="5889" max="5889" width="12.85546875" style="2" customWidth="1"/>
    <col min="5890" max="5890" width="65.5703125" style="2" customWidth="1"/>
    <col min="5891" max="5892" width="14.85546875" style="2" customWidth="1"/>
    <col min="5893" max="5893" width="0.85546875" style="2" customWidth="1"/>
    <col min="5894" max="6144" width="9.140625" style="2"/>
    <col min="6145" max="6145" width="12.85546875" style="2" customWidth="1"/>
    <col min="6146" max="6146" width="65.5703125" style="2" customWidth="1"/>
    <col min="6147" max="6148" width="14.85546875" style="2" customWidth="1"/>
    <col min="6149" max="6149" width="0.85546875" style="2" customWidth="1"/>
    <col min="6150" max="6400" width="9.140625" style="2"/>
    <col min="6401" max="6401" width="12.85546875" style="2" customWidth="1"/>
    <col min="6402" max="6402" width="65.5703125" style="2" customWidth="1"/>
    <col min="6403" max="6404" width="14.85546875" style="2" customWidth="1"/>
    <col min="6405" max="6405" width="0.85546875" style="2" customWidth="1"/>
    <col min="6406" max="6656" width="9.140625" style="2"/>
    <col min="6657" max="6657" width="12.85546875" style="2" customWidth="1"/>
    <col min="6658" max="6658" width="65.5703125" style="2" customWidth="1"/>
    <col min="6659" max="6660" width="14.85546875" style="2" customWidth="1"/>
    <col min="6661" max="6661" width="0.85546875" style="2" customWidth="1"/>
    <col min="6662" max="6912" width="9.140625" style="2"/>
    <col min="6913" max="6913" width="12.85546875" style="2" customWidth="1"/>
    <col min="6914" max="6914" width="65.5703125" style="2" customWidth="1"/>
    <col min="6915" max="6916" width="14.85546875" style="2" customWidth="1"/>
    <col min="6917" max="6917" width="0.85546875" style="2" customWidth="1"/>
    <col min="6918" max="7168" width="9.140625" style="2"/>
    <col min="7169" max="7169" width="12.85546875" style="2" customWidth="1"/>
    <col min="7170" max="7170" width="65.5703125" style="2" customWidth="1"/>
    <col min="7171" max="7172" width="14.85546875" style="2" customWidth="1"/>
    <col min="7173" max="7173" width="0.85546875" style="2" customWidth="1"/>
    <col min="7174" max="7424" width="9.140625" style="2"/>
    <col min="7425" max="7425" width="12.85546875" style="2" customWidth="1"/>
    <col min="7426" max="7426" width="65.5703125" style="2" customWidth="1"/>
    <col min="7427" max="7428" width="14.85546875" style="2" customWidth="1"/>
    <col min="7429" max="7429" width="0.85546875" style="2" customWidth="1"/>
    <col min="7430" max="7680" width="9.140625" style="2"/>
    <col min="7681" max="7681" width="12.85546875" style="2" customWidth="1"/>
    <col min="7682" max="7682" width="65.5703125" style="2" customWidth="1"/>
    <col min="7683" max="7684" width="14.85546875" style="2" customWidth="1"/>
    <col min="7685" max="7685" width="0.85546875" style="2" customWidth="1"/>
    <col min="7686" max="7936" width="9.140625" style="2"/>
    <col min="7937" max="7937" width="12.85546875" style="2" customWidth="1"/>
    <col min="7938" max="7938" width="65.5703125" style="2" customWidth="1"/>
    <col min="7939" max="7940" width="14.85546875" style="2" customWidth="1"/>
    <col min="7941" max="7941" width="0.85546875" style="2" customWidth="1"/>
    <col min="7942" max="8192" width="9.140625" style="2"/>
    <col min="8193" max="8193" width="12.85546875" style="2" customWidth="1"/>
    <col min="8194" max="8194" width="65.5703125" style="2" customWidth="1"/>
    <col min="8195" max="8196" width="14.85546875" style="2" customWidth="1"/>
    <col min="8197" max="8197" width="0.85546875" style="2" customWidth="1"/>
    <col min="8198" max="8448" width="9.140625" style="2"/>
    <col min="8449" max="8449" width="12.85546875" style="2" customWidth="1"/>
    <col min="8450" max="8450" width="65.5703125" style="2" customWidth="1"/>
    <col min="8451" max="8452" width="14.85546875" style="2" customWidth="1"/>
    <col min="8453" max="8453" width="0.85546875" style="2" customWidth="1"/>
    <col min="8454" max="8704" width="9.140625" style="2"/>
    <col min="8705" max="8705" width="12.85546875" style="2" customWidth="1"/>
    <col min="8706" max="8706" width="65.5703125" style="2" customWidth="1"/>
    <col min="8707" max="8708" width="14.85546875" style="2" customWidth="1"/>
    <col min="8709" max="8709" width="0.85546875" style="2" customWidth="1"/>
    <col min="8710" max="8960" width="9.140625" style="2"/>
    <col min="8961" max="8961" width="12.85546875" style="2" customWidth="1"/>
    <col min="8962" max="8962" width="65.5703125" style="2" customWidth="1"/>
    <col min="8963" max="8964" width="14.85546875" style="2" customWidth="1"/>
    <col min="8965" max="8965" width="0.85546875" style="2" customWidth="1"/>
    <col min="8966" max="9216" width="9.140625" style="2"/>
    <col min="9217" max="9217" width="12.85546875" style="2" customWidth="1"/>
    <col min="9218" max="9218" width="65.5703125" style="2" customWidth="1"/>
    <col min="9219" max="9220" width="14.85546875" style="2" customWidth="1"/>
    <col min="9221" max="9221" width="0.85546875" style="2" customWidth="1"/>
    <col min="9222" max="9472" width="9.140625" style="2"/>
    <col min="9473" max="9473" width="12.85546875" style="2" customWidth="1"/>
    <col min="9474" max="9474" width="65.5703125" style="2" customWidth="1"/>
    <col min="9475" max="9476" width="14.85546875" style="2" customWidth="1"/>
    <col min="9477" max="9477" width="0.85546875" style="2" customWidth="1"/>
    <col min="9478" max="9728" width="9.140625" style="2"/>
    <col min="9729" max="9729" width="12.85546875" style="2" customWidth="1"/>
    <col min="9730" max="9730" width="65.5703125" style="2" customWidth="1"/>
    <col min="9731" max="9732" width="14.85546875" style="2" customWidth="1"/>
    <col min="9733" max="9733" width="0.85546875" style="2" customWidth="1"/>
    <col min="9734" max="9984" width="9.140625" style="2"/>
    <col min="9985" max="9985" width="12.85546875" style="2" customWidth="1"/>
    <col min="9986" max="9986" width="65.5703125" style="2" customWidth="1"/>
    <col min="9987" max="9988" width="14.85546875" style="2" customWidth="1"/>
    <col min="9989" max="9989" width="0.85546875" style="2" customWidth="1"/>
    <col min="9990" max="10240" width="9.140625" style="2"/>
    <col min="10241" max="10241" width="12.85546875" style="2" customWidth="1"/>
    <col min="10242" max="10242" width="65.5703125" style="2" customWidth="1"/>
    <col min="10243" max="10244" width="14.85546875" style="2" customWidth="1"/>
    <col min="10245" max="10245" width="0.85546875" style="2" customWidth="1"/>
    <col min="10246" max="10496" width="9.140625" style="2"/>
    <col min="10497" max="10497" width="12.85546875" style="2" customWidth="1"/>
    <col min="10498" max="10498" width="65.5703125" style="2" customWidth="1"/>
    <col min="10499" max="10500" width="14.85546875" style="2" customWidth="1"/>
    <col min="10501" max="10501" width="0.85546875" style="2" customWidth="1"/>
    <col min="10502" max="10752" width="9.140625" style="2"/>
    <col min="10753" max="10753" width="12.85546875" style="2" customWidth="1"/>
    <col min="10754" max="10754" width="65.5703125" style="2" customWidth="1"/>
    <col min="10755" max="10756" width="14.85546875" style="2" customWidth="1"/>
    <col min="10757" max="10757" width="0.85546875" style="2" customWidth="1"/>
    <col min="10758" max="11008" width="9.140625" style="2"/>
    <col min="11009" max="11009" width="12.85546875" style="2" customWidth="1"/>
    <col min="11010" max="11010" width="65.5703125" style="2" customWidth="1"/>
    <col min="11011" max="11012" width="14.85546875" style="2" customWidth="1"/>
    <col min="11013" max="11013" width="0.85546875" style="2" customWidth="1"/>
    <col min="11014" max="11264" width="9.140625" style="2"/>
    <col min="11265" max="11265" width="12.85546875" style="2" customWidth="1"/>
    <col min="11266" max="11266" width="65.5703125" style="2" customWidth="1"/>
    <col min="11267" max="11268" width="14.85546875" style="2" customWidth="1"/>
    <col min="11269" max="11269" width="0.85546875" style="2" customWidth="1"/>
    <col min="11270" max="11520" width="9.140625" style="2"/>
    <col min="11521" max="11521" width="12.85546875" style="2" customWidth="1"/>
    <col min="11522" max="11522" width="65.5703125" style="2" customWidth="1"/>
    <col min="11523" max="11524" width="14.85546875" style="2" customWidth="1"/>
    <col min="11525" max="11525" width="0.85546875" style="2" customWidth="1"/>
    <col min="11526" max="11776" width="9.140625" style="2"/>
    <col min="11777" max="11777" width="12.85546875" style="2" customWidth="1"/>
    <col min="11778" max="11778" width="65.5703125" style="2" customWidth="1"/>
    <col min="11779" max="11780" width="14.85546875" style="2" customWidth="1"/>
    <col min="11781" max="11781" width="0.85546875" style="2" customWidth="1"/>
    <col min="11782" max="12032" width="9.140625" style="2"/>
    <col min="12033" max="12033" width="12.85546875" style="2" customWidth="1"/>
    <col min="12034" max="12034" width="65.5703125" style="2" customWidth="1"/>
    <col min="12035" max="12036" width="14.85546875" style="2" customWidth="1"/>
    <col min="12037" max="12037" width="0.85546875" style="2" customWidth="1"/>
    <col min="12038" max="12288" width="9.140625" style="2"/>
    <col min="12289" max="12289" width="12.85546875" style="2" customWidth="1"/>
    <col min="12290" max="12290" width="65.5703125" style="2" customWidth="1"/>
    <col min="12291" max="12292" width="14.85546875" style="2" customWidth="1"/>
    <col min="12293" max="12293" width="0.85546875" style="2" customWidth="1"/>
    <col min="12294" max="12544" width="9.140625" style="2"/>
    <col min="12545" max="12545" width="12.85546875" style="2" customWidth="1"/>
    <col min="12546" max="12546" width="65.5703125" style="2" customWidth="1"/>
    <col min="12547" max="12548" width="14.85546875" style="2" customWidth="1"/>
    <col min="12549" max="12549" width="0.85546875" style="2" customWidth="1"/>
    <col min="12550" max="12800" width="9.140625" style="2"/>
    <col min="12801" max="12801" width="12.85546875" style="2" customWidth="1"/>
    <col min="12802" max="12802" width="65.5703125" style="2" customWidth="1"/>
    <col min="12803" max="12804" width="14.85546875" style="2" customWidth="1"/>
    <col min="12805" max="12805" width="0.85546875" style="2" customWidth="1"/>
    <col min="12806" max="13056" width="9.140625" style="2"/>
    <col min="13057" max="13057" width="12.85546875" style="2" customWidth="1"/>
    <col min="13058" max="13058" width="65.5703125" style="2" customWidth="1"/>
    <col min="13059" max="13060" width="14.85546875" style="2" customWidth="1"/>
    <col min="13061" max="13061" width="0.85546875" style="2" customWidth="1"/>
    <col min="13062" max="13312" width="9.140625" style="2"/>
    <col min="13313" max="13313" width="12.85546875" style="2" customWidth="1"/>
    <col min="13314" max="13314" width="65.5703125" style="2" customWidth="1"/>
    <col min="13315" max="13316" width="14.85546875" style="2" customWidth="1"/>
    <col min="13317" max="13317" width="0.85546875" style="2" customWidth="1"/>
    <col min="13318" max="13568" width="9.140625" style="2"/>
    <col min="13569" max="13569" width="12.85546875" style="2" customWidth="1"/>
    <col min="13570" max="13570" width="65.5703125" style="2" customWidth="1"/>
    <col min="13571" max="13572" width="14.85546875" style="2" customWidth="1"/>
    <col min="13573" max="13573" width="0.85546875" style="2" customWidth="1"/>
    <col min="13574" max="13824" width="9.140625" style="2"/>
    <col min="13825" max="13825" width="12.85546875" style="2" customWidth="1"/>
    <col min="13826" max="13826" width="65.5703125" style="2" customWidth="1"/>
    <col min="13827" max="13828" width="14.85546875" style="2" customWidth="1"/>
    <col min="13829" max="13829" width="0.85546875" style="2" customWidth="1"/>
    <col min="13830" max="14080" width="9.140625" style="2"/>
    <col min="14081" max="14081" width="12.85546875" style="2" customWidth="1"/>
    <col min="14082" max="14082" width="65.5703125" style="2" customWidth="1"/>
    <col min="14083" max="14084" width="14.85546875" style="2" customWidth="1"/>
    <col min="14085" max="14085" width="0.85546875" style="2" customWidth="1"/>
    <col min="14086" max="14336" width="9.140625" style="2"/>
    <col min="14337" max="14337" width="12.85546875" style="2" customWidth="1"/>
    <col min="14338" max="14338" width="65.5703125" style="2" customWidth="1"/>
    <col min="14339" max="14340" width="14.85546875" style="2" customWidth="1"/>
    <col min="14341" max="14341" width="0.85546875" style="2" customWidth="1"/>
    <col min="14342" max="14592" width="9.140625" style="2"/>
    <col min="14593" max="14593" width="12.85546875" style="2" customWidth="1"/>
    <col min="14594" max="14594" width="65.5703125" style="2" customWidth="1"/>
    <col min="14595" max="14596" width="14.85546875" style="2" customWidth="1"/>
    <col min="14597" max="14597" width="0.85546875" style="2" customWidth="1"/>
    <col min="14598" max="14848" width="9.140625" style="2"/>
    <col min="14849" max="14849" width="12.85546875" style="2" customWidth="1"/>
    <col min="14850" max="14850" width="65.5703125" style="2" customWidth="1"/>
    <col min="14851" max="14852" width="14.85546875" style="2" customWidth="1"/>
    <col min="14853" max="14853" width="0.85546875" style="2" customWidth="1"/>
    <col min="14854" max="15104" width="9.140625" style="2"/>
    <col min="15105" max="15105" width="12.85546875" style="2" customWidth="1"/>
    <col min="15106" max="15106" width="65.5703125" style="2" customWidth="1"/>
    <col min="15107" max="15108" width="14.85546875" style="2" customWidth="1"/>
    <col min="15109" max="15109" width="0.85546875" style="2" customWidth="1"/>
    <col min="15110" max="15360" width="9.140625" style="2"/>
    <col min="15361" max="15361" width="12.85546875" style="2" customWidth="1"/>
    <col min="15362" max="15362" width="65.5703125" style="2" customWidth="1"/>
    <col min="15363" max="15364" width="14.85546875" style="2" customWidth="1"/>
    <col min="15365" max="15365" width="0.85546875" style="2" customWidth="1"/>
    <col min="15366" max="15616" width="9.140625" style="2"/>
    <col min="15617" max="15617" width="12.85546875" style="2" customWidth="1"/>
    <col min="15618" max="15618" width="65.5703125" style="2" customWidth="1"/>
    <col min="15619" max="15620" width="14.85546875" style="2" customWidth="1"/>
    <col min="15621" max="15621" width="0.85546875" style="2" customWidth="1"/>
    <col min="15622" max="15872" width="9.140625" style="2"/>
    <col min="15873" max="15873" width="12.85546875" style="2" customWidth="1"/>
    <col min="15874" max="15874" width="65.5703125" style="2" customWidth="1"/>
    <col min="15875" max="15876" width="14.85546875" style="2" customWidth="1"/>
    <col min="15877" max="15877" width="0.85546875" style="2" customWidth="1"/>
    <col min="15878" max="16128" width="9.140625" style="2"/>
    <col min="16129" max="16129" width="12.85546875" style="2" customWidth="1"/>
    <col min="16130" max="16130" width="65.5703125" style="2" customWidth="1"/>
    <col min="16131" max="16132" width="14.85546875" style="2" customWidth="1"/>
    <col min="16133" max="16133" width="0.85546875" style="2" customWidth="1"/>
    <col min="16134" max="16384" width="9.140625" style="2"/>
  </cols>
  <sheetData>
    <row r="1" spans="1:5">
      <c r="A1" s="74" t="s">
        <v>212</v>
      </c>
      <c r="B1" s="121"/>
      <c r="C1" s="431" t="s">
        <v>186</v>
      </c>
      <c r="D1" s="431"/>
      <c r="E1" s="105"/>
    </row>
    <row r="2" spans="1:5">
      <c r="A2" s="76" t="s">
        <v>128</v>
      </c>
      <c r="B2" s="121"/>
      <c r="C2" s="415" t="s">
        <v>577</v>
      </c>
      <c r="D2" s="415"/>
      <c r="E2" s="105"/>
    </row>
    <row r="3" spans="1:5">
      <c r="A3" s="116"/>
      <c r="B3" s="121"/>
      <c r="C3" s="77"/>
      <c r="D3" s="77"/>
      <c r="E3" s="105"/>
    </row>
    <row r="4" spans="1: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381" t="s">
        <v>484</v>
      </c>
      <c r="B5" s="120"/>
      <c r="C5" s="120"/>
      <c r="D5" s="59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291</v>
      </c>
      <c r="D8" s="124" t="s">
        <v>245</v>
      </c>
      <c r="E8" s="105"/>
    </row>
    <row r="9" spans="1:5">
      <c r="A9" s="49"/>
      <c r="B9" s="50"/>
      <c r="C9" s="154"/>
      <c r="D9" s="154"/>
      <c r="E9" s="105"/>
    </row>
    <row r="10" spans="1:5">
      <c r="A10" s="51" t="s">
        <v>179</v>
      </c>
      <c r="B10" s="52"/>
      <c r="C10" s="125">
        <f>SUM(C11,C34)</f>
        <v>52592.34</v>
      </c>
      <c r="D10" s="125">
        <f>SUM(D11,D34)</f>
        <v>130683.14</v>
      </c>
      <c r="E10" s="105"/>
    </row>
    <row r="11" spans="1:5">
      <c r="A11" s="53" t="s">
        <v>180</v>
      </c>
      <c r="B11" s="54"/>
      <c r="C11" s="85">
        <f>SUM(C12:C32)</f>
        <v>20296.82</v>
      </c>
      <c r="D11" s="85">
        <f>SUM(D12:D32)</f>
        <v>98387.62</v>
      </c>
      <c r="E11" s="105"/>
    </row>
    <row r="12" spans="1:5">
      <c r="A12" s="57">
        <v>1110</v>
      </c>
      <c r="B12" s="56" t="s">
        <v>130</v>
      </c>
      <c r="C12" s="8"/>
      <c r="D12" s="8"/>
      <c r="E12" s="105"/>
    </row>
    <row r="13" spans="1:5">
      <c r="A13" s="57">
        <v>1120</v>
      </c>
      <c r="B13" s="56" t="s">
        <v>131</v>
      </c>
      <c r="C13" s="8"/>
      <c r="D13" s="8"/>
      <c r="E13" s="105"/>
    </row>
    <row r="14" spans="1:5">
      <c r="A14" s="57">
        <v>1211</v>
      </c>
      <c r="B14" s="56" t="s">
        <v>132</v>
      </c>
      <c r="C14" s="8">
        <v>19851.47</v>
      </c>
      <c r="D14" s="8">
        <v>97942.84</v>
      </c>
      <c r="E14" s="105"/>
    </row>
    <row r="15" spans="1:5">
      <c r="A15" s="57">
        <v>1212</v>
      </c>
      <c r="B15" s="56" t="s">
        <v>133</v>
      </c>
      <c r="C15" s="8">
        <v>445.35</v>
      </c>
      <c r="D15" s="8">
        <v>444.78</v>
      </c>
      <c r="E15" s="105"/>
    </row>
    <row r="16" spans="1:5">
      <c r="A16" s="57">
        <v>1213</v>
      </c>
      <c r="B16" s="56" t="s">
        <v>134</v>
      </c>
      <c r="C16" s="8"/>
      <c r="D16" s="8"/>
      <c r="E16" s="105"/>
    </row>
    <row r="17" spans="1:5">
      <c r="A17" s="57">
        <v>1214</v>
      </c>
      <c r="B17" s="56" t="s">
        <v>135</v>
      </c>
      <c r="C17" s="8"/>
      <c r="D17" s="8"/>
      <c r="E17" s="105"/>
    </row>
    <row r="18" spans="1:5">
      <c r="A18" s="57">
        <v>1215</v>
      </c>
      <c r="B18" s="56" t="s">
        <v>136</v>
      </c>
      <c r="C18" s="8"/>
      <c r="D18" s="8"/>
      <c r="E18" s="105"/>
    </row>
    <row r="19" spans="1:5">
      <c r="A19" s="57">
        <v>1300</v>
      </c>
      <c r="B19" s="56" t="s">
        <v>137</v>
      </c>
      <c r="C19" s="8"/>
      <c r="D19" s="8"/>
      <c r="E19" s="105"/>
    </row>
    <row r="20" spans="1:5">
      <c r="A20" s="57">
        <v>1410</v>
      </c>
      <c r="B20" s="56" t="s">
        <v>138</v>
      </c>
      <c r="C20" s="8"/>
      <c r="D20" s="8"/>
      <c r="E20" s="105"/>
    </row>
    <row r="21" spans="1:5">
      <c r="A21" s="57">
        <v>1421</v>
      </c>
      <c r="B21" s="56" t="s">
        <v>139</v>
      </c>
      <c r="C21" s="8"/>
      <c r="D21" s="8"/>
      <c r="E21" s="105"/>
    </row>
    <row r="22" spans="1:5">
      <c r="A22" s="57">
        <v>1422</v>
      </c>
      <c r="B22" s="56" t="s">
        <v>140</v>
      </c>
      <c r="C22" s="8"/>
      <c r="D22" s="8"/>
      <c r="E22" s="105"/>
    </row>
    <row r="23" spans="1:5">
      <c r="A23" s="57">
        <v>1423</v>
      </c>
      <c r="B23" s="56" t="s">
        <v>141</v>
      </c>
      <c r="C23" s="8"/>
      <c r="D23" s="8"/>
      <c r="E23" s="105"/>
    </row>
    <row r="24" spans="1:5">
      <c r="A24" s="57">
        <v>1431</v>
      </c>
      <c r="B24" s="56" t="s">
        <v>142</v>
      </c>
      <c r="C24" s="8"/>
      <c r="D24" s="8"/>
      <c r="E24" s="105"/>
    </row>
    <row r="25" spans="1:5">
      <c r="A25" s="57">
        <v>1432</v>
      </c>
      <c r="B25" s="56" t="s">
        <v>143</v>
      </c>
      <c r="C25" s="8"/>
      <c r="D25" s="8"/>
      <c r="E25" s="105"/>
    </row>
    <row r="26" spans="1:5">
      <c r="A26" s="57">
        <v>1433</v>
      </c>
      <c r="B26" s="56" t="s">
        <v>144</v>
      </c>
      <c r="C26" s="8"/>
      <c r="D26" s="8"/>
      <c r="E26" s="105"/>
    </row>
    <row r="27" spans="1:5">
      <c r="A27" s="57">
        <v>1441</v>
      </c>
      <c r="B27" s="56" t="s">
        <v>145</v>
      </c>
      <c r="C27" s="8"/>
      <c r="D27" s="8"/>
      <c r="E27" s="105"/>
    </row>
    <row r="28" spans="1:5">
      <c r="A28" s="57">
        <v>1442</v>
      </c>
      <c r="B28" s="56" t="s">
        <v>146</v>
      </c>
      <c r="C28" s="8"/>
      <c r="D28" s="8"/>
      <c r="E28" s="105"/>
    </row>
    <row r="29" spans="1:5">
      <c r="A29" s="57">
        <v>1443</v>
      </c>
      <c r="B29" s="56" t="s">
        <v>147</v>
      </c>
      <c r="C29" s="8"/>
      <c r="D29" s="8"/>
      <c r="E29" s="105"/>
    </row>
    <row r="30" spans="1:5">
      <c r="A30" s="57">
        <v>1444</v>
      </c>
      <c r="B30" s="56" t="s">
        <v>148</v>
      </c>
      <c r="C30" s="8"/>
      <c r="D30" s="8"/>
      <c r="E30" s="105"/>
    </row>
    <row r="31" spans="1:5">
      <c r="A31" s="57">
        <v>1445</v>
      </c>
      <c r="B31" s="56" t="s">
        <v>149</v>
      </c>
      <c r="C31" s="8"/>
      <c r="D31" s="8"/>
      <c r="E31" s="105"/>
    </row>
    <row r="32" spans="1:5">
      <c r="A32" s="57">
        <v>1446</v>
      </c>
      <c r="B32" s="56" t="s">
        <v>150</v>
      </c>
      <c r="C32" s="8"/>
      <c r="D32" s="8"/>
      <c r="E32" s="105"/>
    </row>
    <row r="33" spans="1:5">
      <c r="A33" s="30"/>
      <c r="E33" s="105"/>
    </row>
    <row r="34" spans="1:5">
      <c r="A34" s="58" t="s">
        <v>181</v>
      </c>
      <c r="B34" s="56"/>
      <c r="C34" s="85">
        <f>SUM(C35:C42)</f>
        <v>32295.52</v>
      </c>
      <c r="D34" s="85">
        <f>SUM(D35:D42)</f>
        <v>32295.52</v>
      </c>
      <c r="E34" s="105"/>
    </row>
    <row r="35" spans="1:5">
      <c r="A35" s="57">
        <v>2110</v>
      </c>
      <c r="B35" s="56" t="s">
        <v>89</v>
      </c>
      <c r="C35" s="8"/>
      <c r="D35" s="8"/>
      <c r="E35" s="105"/>
    </row>
    <row r="36" spans="1:5">
      <c r="A36" s="57">
        <v>2120</v>
      </c>
      <c r="B36" s="56" t="s">
        <v>151</v>
      </c>
      <c r="C36" s="8">
        <v>32295.52</v>
      </c>
      <c r="D36" s="8">
        <v>32295.52</v>
      </c>
      <c r="E36" s="105"/>
    </row>
    <row r="37" spans="1:5">
      <c r="A37" s="57">
        <v>2130</v>
      </c>
      <c r="B37" s="56" t="s">
        <v>90</v>
      </c>
      <c r="C37" s="8"/>
      <c r="D37" s="8"/>
      <c r="E37" s="105"/>
    </row>
    <row r="38" spans="1:5">
      <c r="A38" s="57">
        <v>2140</v>
      </c>
      <c r="B38" s="56" t="s">
        <v>389</v>
      </c>
      <c r="C38" s="8"/>
      <c r="D38" s="8"/>
      <c r="E38" s="105"/>
    </row>
    <row r="39" spans="1:5">
      <c r="A39" s="57">
        <v>2150</v>
      </c>
      <c r="B39" s="56" t="s">
        <v>392</v>
      </c>
      <c r="C39" s="8"/>
      <c r="D39" s="8"/>
      <c r="E39" s="105"/>
    </row>
    <row r="40" spans="1:5">
      <c r="A40" s="57">
        <v>2220</v>
      </c>
      <c r="B40" s="56" t="s">
        <v>91</v>
      </c>
      <c r="C40" s="8"/>
      <c r="D40" s="8"/>
      <c r="E40" s="105"/>
    </row>
    <row r="41" spans="1:5">
      <c r="A41" s="57">
        <v>2300</v>
      </c>
      <c r="B41" s="56" t="s">
        <v>152</v>
      </c>
      <c r="C41" s="8"/>
      <c r="D41" s="8"/>
      <c r="E41" s="105"/>
    </row>
    <row r="42" spans="1:5">
      <c r="A42" s="57">
        <v>2400</v>
      </c>
      <c r="B42" s="56" t="s">
        <v>153</v>
      </c>
      <c r="C42" s="8"/>
      <c r="D42" s="8"/>
      <c r="E42" s="105"/>
    </row>
    <row r="43" spans="1:5">
      <c r="A43" s="31"/>
      <c r="E43" s="105"/>
    </row>
    <row r="44" spans="1:5">
      <c r="A44" s="55" t="s">
        <v>185</v>
      </c>
      <c r="B44" s="56"/>
      <c r="C44" s="85">
        <f>SUM(C45,C64)</f>
        <v>52592.34</v>
      </c>
      <c r="D44" s="85">
        <f>SUM(D45,D64)</f>
        <v>130683.14</v>
      </c>
      <c r="E44" s="105"/>
    </row>
    <row r="45" spans="1:5">
      <c r="A45" s="58" t="s">
        <v>182</v>
      </c>
      <c r="B45" s="56"/>
      <c r="C45" s="85">
        <f>SUM(C46:C61)</f>
        <v>6713.2</v>
      </c>
      <c r="D45" s="85">
        <f>SUM(D46:D61)</f>
        <v>4644.1000000000004</v>
      </c>
      <c r="E45" s="105"/>
    </row>
    <row r="46" spans="1:5">
      <c r="A46" s="57">
        <v>3100</v>
      </c>
      <c r="B46" s="56" t="s">
        <v>154</v>
      </c>
      <c r="C46" s="8"/>
      <c r="D46" s="8"/>
      <c r="E46" s="105"/>
    </row>
    <row r="47" spans="1:5">
      <c r="A47" s="57">
        <v>3210</v>
      </c>
      <c r="B47" s="56" t="s">
        <v>155</v>
      </c>
      <c r="C47" s="8">
        <v>6713.2</v>
      </c>
      <c r="D47" s="8">
        <v>4644.1000000000004</v>
      </c>
      <c r="E47" s="105"/>
    </row>
    <row r="48" spans="1:5">
      <c r="A48" s="57">
        <v>3221</v>
      </c>
      <c r="B48" s="56" t="s">
        <v>156</v>
      </c>
      <c r="C48" s="8"/>
      <c r="D48" s="8"/>
      <c r="E48" s="105"/>
    </row>
    <row r="49" spans="1:5">
      <c r="A49" s="57">
        <v>3222</v>
      </c>
      <c r="B49" s="56" t="s">
        <v>157</v>
      </c>
      <c r="C49" s="8"/>
      <c r="D49" s="8"/>
      <c r="E49" s="105"/>
    </row>
    <row r="50" spans="1:5">
      <c r="A50" s="57">
        <v>3223</v>
      </c>
      <c r="B50" s="56" t="s">
        <v>158</v>
      </c>
      <c r="C50" s="8"/>
      <c r="D50" s="8"/>
      <c r="E50" s="105"/>
    </row>
    <row r="51" spans="1:5">
      <c r="A51" s="57">
        <v>3224</v>
      </c>
      <c r="B51" s="56" t="s">
        <v>159</v>
      </c>
      <c r="C51" s="8"/>
      <c r="D51" s="8"/>
      <c r="E51" s="105"/>
    </row>
    <row r="52" spans="1:5">
      <c r="A52" s="57">
        <v>3231</v>
      </c>
      <c r="B52" s="56" t="s">
        <v>160</v>
      </c>
      <c r="C52" s="8"/>
      <c r="D52" s="8"/>
      <c r="E52" s="105"/>
    </row>
    <row r="53" spans="1:5">
      <c r="A53" s="57">
        <v>3232</v>
      </c>
      <c r="B53" s="56" t="s">
        <v>161</v>
      </c>
      <c r="C53" s="8"/>
      <c r="D53" s="8"/>
      <c r="E53" s="105"/>
    </row>
    <row r="54" spans="1:5">
      <c r="A54" s="57">
        <v>3234</v>
      </c>
      <c r="B54" s="56" t="s">
        <v>162</v>
      </c>
      <c r="C54" s="8"/>
      <c r="D54" s="8"/>
      <c r="E54" s="105"/>
    </row>
    <row r="55" spans="1:5" ht="30">
      <c r="A55" s="57">
        <v>3236</v>
      </c>
      <c r="B55" s="56" t="s">
        <v>177</v>
      </c>
      <c r="C55" s="8"/>
      <c r="D55" s="8"/>
      <c r="E55" s="105"/>
    </row>
    <row r="56" spans="1:5" ht="45">
      <c r="A56" s="57">
        <v>3237</v>
      </c>
      <c r="B56" s="56" t="s">
        <v>163</v>
      </c>
      <c r="C56" s="8"/>
      <c r="D56" s="8"/>
      <c r="E56" s="105"/>
    </row>
    <row r="57" spans="1:5">
      <c r="A57" s="57">
        <v>3241</v>
      </c>
      <c r="B57" s="56" t="s">
        <v>164</v>
      </c>
      <c r="C57" s="8"/>
      <c r="D57" s="8"/>
      <c r="E57" s="105"/>
    </row>
    <row r="58" spans="1:5">
      <c r="A58" s="57">
        <v>3242</v>
      </c>
      <c r="B58" s="56" t="s">
        <v>165</v>
      </c>
      <c r="C58" s="8"/>
      <c r="D58" s="8"/>
      <c r="E58" s="105"/>
    </row>
    <row r="59" spans="1:5">
      <c r="A59" s="57">
        <v>3243</v>
      </c>
      <c r="B59" s="56" t="s">
        <v>166</v>
      </c>
      <c r="C59" s="8"/>
      <c r="D59" s="8"/>
      <c r="E59" s="105"/>
    </row>
    <row r="60" spans="1:5">
      <c r="A60" s="57">
        <v>3245</v>
      </c>
      <c r="B60" s="56" t="s">
        <v>167</v>
      </c>
      <c r="C60" s="8"/>
      <c r="D60" s="8"/>
      <c r="E60" s="105"/>
    </row>
    <row r="61" spans="1:5">
      <c r="A61" s="57">
        <v>3246</v>
      </c>
      <c r="B61" s="56" t="s">
        <v>168</v>
      </c>
      <c r="C61" s="8"/>
      <c r="D61" s="8"/>
      <c r="E61" s="105"/>
    </row>
    <row r="62" spans="1:5">
      <c r="A62" s="31"/>
      <c r="E62" s="105"/>
    </row>
    <row r="63" spans="1:5">
      <c r="A63" s="32"/>
      <c r="E63" s="105"/>
    </row>
    <row r="64" spans="1:5">
      <c r="A64" s="58" t="s">
        <v>183</v>
      </c>
      <c r="B64" s="56"/>
      <c r="C64" s="85">
        <f>SUM(C65:C67)</f>
        <v>45879.14</v>
      </c>
      <c r="D64" s="85">
        <f>SUM(D65:D67)</f>
        <v>126039.03999999999</v>
      </c>
      <c r="E64" s="105"/>
    </row>
    <row r="65" spans="1:5">
      <c r="A65" s="57">
        <v>5100</v>
      </c>
      <c r="B65" s="56" t="s">
        <v>243</v>
      </c>
      <c r="C65" s="8"/>
      <c r="D65" s="8"/>
      <c r="E65" s="105"/>
    </row>
    <row r="66" spans="1:5">
      <c r="A66" s="57">
        <v>5220</v>
      </c>
      <c r="B66" s="56" t="s">
        <v>412</v>
      </c>
      <c r="C66" s="8">
        <v>45879.14</v>
      </c>
      <c r="D66" s="8">
        <v>126039.03999999999</v>
      </c>
      <c r="E66" s="105"/>
    </row>
    <row r="67" spans="1:5">
      <c r="A67" s="57">
        <v>5230</v>
      </c>
      <c r="B67" s="56" t="s">
        <v>413</v>
      </c>
      <c r="C67" s="8"/>
      <c r="D67" s="8"/>
      <c r="E67" s="105"/>
    </row>
    <row r="68" spans="1:5">
      <c r="A68" s="31"/>
      <c r="E68" s="105"/>
    </row>
    <row r="69" spans="1:5">
      <c r="A69" s="2"/>
      <c r="E69" s="105"/>
    </row>
    <row r="70" spans="1:5">
      <c r="A70" s="55" t="s">
        <v>184</v>
      </c>
      <c r="B70" s="56"/>
      <c r="C70" s="8"/>
      <c r="D70" s="8"/>
      <c r="E70" s="105"/>
    </row>
    <row r="71" spans="1:5" ht="30">
      <c r="A71" s="57">
        <v>1</v>
      </c>
      <c r="B71" s="56" t="s">
        <v>169</v>
      </c>
      <c r="C71" s="8"/>
      <c r="D71" s="8"/>
      <c r="E71" s="105"/>
    </row>
    <row r="72" spans="1:5">
      <c r="A72" s="57">
        <v>2</v>
      </c>
      <c r="B72" s="56" t="s">
        <v>170</v>
      </c>
      <c r="C72" s="8"/>
      <c r="D72" s="8"/>
      <c r="E72" s="105"/>
    </row>
    <row r="73" spans="1:5">
      <c r="A73" s="57">
        <v>3</v>
      </c>
      <c r="B73" s="56" t="s">
        <v>171</v>
      </c>
      <c r="C73" s="8"/>
      <c r="D73" s="8"/>
      <c r="E73" s="105"/>
    </row>
    <row r="74" spans="1:5">
      <c r="A74" s="57">
        <v>4</v>
      </c>
      <c r="B74" s="56" t="s">
        <v>348</v>
      </c>
      <c r="C74" s="8"/>
      <c r="D74" s="8"/>
      <c r="E74" s="105"/>
    </row>
    <row r="75" spans="1:5">
      <c r="A75" s="57">
        <v>5</v>
      </c>
      <c r="B75" s="56" t="s">
        <v>172</v>
      </c>
      <c r="C75" s="8"/>
      <c r="D75" s="8"/>
      <c r="E75" s="105"/>
    </row>
    <row r="76" spans="1:5">
      <c r="A76" s="57">
        <v>6</v>
      </c>
      <c r="B76" s="56" t="s">
        <v>173</v>
      </c>
      <c r="C76" s="8"/>
      <c r="D76" s="8"/>
      <c r="E76" s="105"/>
    </row>
    <row r="77" spans="1:5">
      <c r="A77" s="57">
        <v>7</v>
      </c>
      <c r="B77" s="56" t="s">
        <v>174</v>
      </c>
      <c r="C77" s="8"/>
      <c r="D77" s="8"/>
      <c r="E77" s="105"/>
    </row>
    <row r="78" spans="1:5">
      <c r="A78" s="57">
        <v>8</v>
      </c>
      <c r="B78" s="56" t="s">
        <v>175</v>
      </c>
      <c r="C78" s="8"/>
      <c r="D78" s="8"/>
      <c r="E78" s="105"/>
    </row>
    <row r="79" spans="1:5">
      <c r="A79" s="57">
        <v>9</v>
      </c>
      <c r="B79" s="56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316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5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4.85546875" style="2" customWidth="1"/>
    <col min="2" max="2" width="20.28515625" style="2" customWidth="1"/>
    <col min="3" max="3" width="32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426</v>
      </c>
      <c r="B1" s="76"/>
      <c r="C1" s="76"/>
      <c r="D1" s="76"/>
      <c r="E1" s="76"/>
      <c r="F1" s="76"/>
      <c r="G1" s="76"/>
      <c r="H1" s="76"/>
      <c r="I1" s="421" t="s">
        <v>97</v>
      </c>
      <c r="J1" s="421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415" t="s">
        <v>564</v>
      </c>
      <c r="J2" s="416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333" t="s">
        <v>480</v>
      </c>
      <c r="B5" s="309"/>
      <c r="C5" s="309"/>
      <c r="D5" s="309"/>
      <c r="E5" s="309"/>
      <c r="F5" s="310"/>
      <c r="G5" s="309"/>
      <c r="H5" s="309"/>
      <c r="I5" s="309"/>
      <c r="J5" s="309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6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5"/>
    </row>
    <row r="9" spans="1:11" s="26" customFormat="1">
      <c r="A9" s="158">
        <v>1</v>
      </c>
      <c r="B9" s="158">
        <v>2</v>
      </c>
      <c r="C9" s="159">
        <v>3</v>
      </c>
      <c r="D9" s="159">
        <v>4</v>
      </c>
      <c r="E9" s="159">
        <v>5</v>
      </c>
      <c r="F9" s="159">
        <v>6</v>
      </c>
      <c r="G9" s="159">
        <v>7</v>
      </c>
      <c r="H9" s="159">
        <v>8</v>
      </c>
      <c r="I9" s="159">
        <v>9</v>
      </c>
      <c r="J9" s="159">
        <v>10</v>
      </c>
      <c r="K9" s="105"/>
    </row>
    <row r="10" spans="1:11" s="26" customFormat="1" ht="15.75">
      <c r="A10" s="155">
        <v>1</v>
      </c>
      <c r="B10" s="61" t="s">
        <v>481</v>
      </c>
      <c r="C10" s="156" t="s">
        <v>485</v>
      </c>
      <c r="D10" s="157" t="s">
        <v>209</v>
      </c>
      <c r="E10" s="153"/>
      <c r="F10" s="27">
        <v>19851.47</v>
      </c>
      <c r="G10" s="382">
        <v>109072</v>
      </c>
      <c r="H10" s="27">
        <v>30980.63</v>
      </c>
      <c r="I10" s="382">
        <f>F10+G10-H10</f>
        <v>97942.84</v>
      </c>
      <c r="J10" s="27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27" t="s">
        <v>96</v>
      </c>
      <c r="C15" s="104"/>
      <c r="D15" s="104"/>
      <c r="E15" s="104"/>
      <c r="F15" s="228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77"/>
      <c r="D17" s="104"/>
      <c r="E17" s="104"/>
      <c r="F17" s="277"/>
      <c r="G17" s="278"/>
      <c r="H17" s="278"/>
      <c r="I17" s="101"/>
      <c r="J17" s="101"/>
    </row>
    <row r="18" spans="1:10">
      <c r="A18" s="101"/>
      <c r="B18" s="104"/>
      <c r="C18" s="229" t="s">
        <v>256</v>
      </c>
      <c r="D18" s="229"/>
      <c r="E18" s="104"/>
      <c r="F18" s="104" t="s">
        <v>261</v>
      </c>
      <c r="G18" s="101"/>
      <c r="H18" s="101"/>
      <c r="I18" s="101"/>
      <c r="J18" s="101"/>
    </row>
    <row r="19" spans="1:10">
      <c r="A19" s="101"/>
      <c r="B19" s="104"/>
      <c r="C19" s="230" t="s">
        <v>127</v>
      </c>
      <c r="D19" s="104"/>
      <c r="E19" s="104"/>
      <c r="F19" s="104" t="s">
        <v>257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30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Normal="100" zoomScaleSheetLayoutView="80" workbookViewId="0">
      <selection activeCell="C21" sqref="C21"/>
    </sheetView>
  </sheetViews>
  <sheetFormatPr defaultRowHeight="1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>
      <c r="A1" s="74" t="s">
        <v>351</v>
      </c>
      <c r="B1" s="76"/>
      <c r="C1" s="76"/>
      <c r="D1" s="76"/>
      <c r="E1" s="76"/>
      <c r="F1" s="76"/>
      <c r="G1" s="162" t="s">
        <v>97</v>
      </c>
      <c r="H1" s="163"/>
    </row>
    <row r="2" spans="1:8">
      <c r="A2" s="76" t="s">
        <v>128</v>
      </c>
      <c r="B2" s="76"/>
      <c r="C2" s="76"/>
      <c r="D2" s="76"/>
      <c r="E2" s="76"/>
      <c r="F2" s="76"/>
      <c r="G2" s="415" t="s">
        <v>564</v>
      </c>
      <c r="H2" s="416"/>
    </row>
    <row r="3" spans="1:8">
      <c r="A3" s="76"/>
      <c r="B3" s="76"/>
      <c r="C3" s="76"/>
      <c r="D3" s="76"/>
      <c r="E3" s="76"/>
      <c r="F3" s="76"/>
      <c r="G3" s="102"/>
      <c r="H3" s="163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333" t="s">
        <v>480</v>
      </c>
      <c r="B5" s="217"/>
      <c r="C5" s="217"/>
      <c r="D5" s="217"/>
      <c r="E5" s="217"/>
      <c r="F5" s="217"/>
      <c r="G5" s="217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4" t="s">
        <v>301</v>
      </c>
      <c r="B8" s="164" t="s">
        <v>129</v>
      </c>
      <c r="C8" s="165" t="s">
        <v>349</v>
      </c>
      <c r="D8" s="165" t="s">
        <v>350</v>
      </c>
      <c r="E8" s="165" t="s">
        <v>263</v>
      </c>
      <c r="F8" s="164" t="s">
        <v>308</v>
      </c>
      <c r="G8" s="165" t="s">
        <v>302</v>
      </c>
      <c r="H8" s="105"/>
    </row>
    <row r="9" spans="1:8">
      <c r="A9" s="166" t="s">
        <v>303</v>
      </c>
      <c r="B9" s="167"/>
      <c r="C9" s="168"/>
      <c r="D9" s="169"/>
      <c r="E9" s="169"/>
      <c r="F9" s="169"/>
      <c r="G9" s="170"/>
      <c r="H9" s="105"/>
    </row>
    <row r="10" spans="1:8" ht="15.75">
      <c r="A10" s="167">
        <v>1</v>
      </c>
      <c r="B10" s="153"/>
      <c r="C10" s="171"/>
      <c r="D10" s="172"/>
      <c r="E10" s="172"/>
      <c r="F10" s="172"/>
      <c r="G10" s="173" t="str">
        <f>IF(ISBLANK(B10),"",G9+C10-D10)</f>
        <v/>
      </c>
      <c r="H10" s="105"/>
    </row>
    <row r="11" spans="1:8" ht="15.75">
      <c r="A11" s="167">
        <v>2</v>
      </c>
      <c r="B11" s="153"/>
      <c r="C11" s="171"/>
      <c r="D11" s="172"/>
      <c r="E11" s="172"/>
      <c r="F11" s="172"/>
      <c r="G11" s="173" t="str">
        <f t="shared" ref="G11:G20" si="0">IF(ISBLANK(B11),"",G10+C11-D11)</f>
        <v/>
      </c>
      <c r="H11" s="105"/>
    </row>
    <row r="12" spans="1:8" ht="15.75">
      <c r="A12" s="167">
        <v>3</v>
      </c>
      <c r="B12" s="153"/>
      <c r="C12" s="171"/>
      <c r="D12" s="172"/>
      <c r="E12" s="172"/>
      <c r="F12" s="172"/>
      <c r="G12" s="173" t="str">
        <f t="shared" si="0"/>
        <v/>
      </c>
      <c r="H12" s="105"/>
    </row>
    <row r="13" spans="1:8" ht="15.75">
      <c r="A13" s="167">
        <v>4</v>
      </c>
      <c r="B13" s="153"/>
      <c r="C13" s="171"/>
      <c r="D13" s="172"/>
      <c r="E13" s="172"/>
      <c r="F13" s="172"/>
      <c r="G13" s="173" t="str">
        <f t="shared" si="0"/>
        <v/>
      </c>
      <c r="H13" s="105"/>
    </row>
    <row r="14" spans="1:8" ht="15.75">
      <c r="A14" s="167">
        <v>5</v>
      </c>
      <c r="B14" s="153"/>
      <c r="C14" s="171"/>
      <c r="D14" s="172"/>
      <c r="E14" s="172"/>
      <c r="F14" s="172"/>
      <c r="G14" s="173" t="str">
        <f t="shared" si="0"/>
        <v/>
      </c>
      <c r="H14" s="105"/>
    </row>
    <row r="15" spans="1:8" ht="15.75">
      <c r="A15" s="167">
        <v>6</v>
      </c>
      <c r="B15" s="153"/>
      <c r="C15" s="171"/>
      <c r="D15" s="172"/>
      <c r="E15" s="172"/>
      <c r="F15" s="172"/>
      <c r="G15" s="173" t="str">
        <f t="shared" si="0"/>
        <v/>
      </c>
      <c r="H15" s="105"/>
    </row>
    <row r="16" spans="1:8" ht="15.75">
      <c r="A16" s="167">
        <v>7</v>
      </c>
      <c r="B16" s="153"/>
      <c r="C16" s="171"/>
      <c r="D16" s="172"/>
      <c r="E16" s="172"/>
      <c r="F16" s="172"/>
      <c r="G16" s="173" t="str">
        <f t="shared" si="0"/>
        <v/>
      </c>
      <c r="H16" s="105"/>
    </row>
    <row r="17" spans="1:10" ht="15.75">
      <c r="A17" s="167">
        <v>8</v>
      </c>
      <c r="B17" s="153"/>
      <c r="C17" s="171"/>
      <c r="D17" s="172"/>
      <c r="E17" s="172"/>
      <c r="F17" s="172"/>
      <c r="G17" s="173" t="str">
        <f t="shared" si="0"/>
        <v/>
      </c>
      <c r="H17" s="105"/>
    </row>
    <row r="18" spans="1:10" ht="15.75">
      <c r="A18" s="167">
        <v>9</v>
      </c>
      <c r="B18" s="153"/>
      <c r="C18" s="171"/>
      <c r="D18" s="172"/>
      <c r="E18" s="172"/>
      <c r="F18" s="172"/>
      <c r="G18" s="173" t="str">
        <f t="shared" si="0"/>
        <v/>
      </c>
      <c r="H18" s="105"/>
    </row>
    <row r="19" spans="1:10" ht="15.75">
      <c r="A19" s="167">
        <v>10</v>
      </c>
      <c r="B19" s="153"/>
      <c r="C19" s="171"/>
      <c r="D19" s="172"/>
      <c r="E19" s="172"/>
      <c r="F19" s="172"/>
      <c r="G19" s="173" t="str">
        <f t="shared" si="0"/>
        <v/>
      </c>
      <c r="H19" s="105"/>
    </row>
    <row r="20" spans="1:10" ht="15.75">
      <c r="A20" s="167">
        <v>11</v>
      </c>
      <c r="B20" s="153"/>
      <c r="C20" s="171"/>
      <c r="D20" s="172"/>
      <c r="E20" s="172"/>
      <c r="F20" s="172"/>
      <c r="G20" s="173" t="str">
        <f t="shared" si="0"/>
        <v/>
      </c>
      <c r="H20" s="105"/>
    </row>
    <row r="21" spans="1:10" ht="15.75">
      <c r="A21" s="167" t="s">
        <v>266</v>
      </c>
      <c r="B21" s="153"/>
      <c r="C21" s="174"/>
      <c r="D21" s="175"/>
      <c r="E21" s="175"/>
      <c r="F21" s="175"/>
      <c r="G21" s="173" t="str">
        <f>IF(ISBLANK(B21),"",#REF!+C21-D21)</f>
        <v/>
      </c>
      <c r="H21" s="105"/>
    </row>
    <row r="22" spans="1:10">
      <c r="A22" s="176" t="s">
        <v>304</v>
      </c>
      <c r="B22" s="177"/>
      <c r="C22" s="178"/>
      <c r="D22" s="179"/>
      <c r="E22" s="179"/>
      <c r="F22" s="180"/>
      <c r="G22" s="181" t="str">
        <f>G21</f>
        <v/>
      </c>
      <c r="H22" s="105"/>
    </row>
    <row r="26" spans="1:10">
      <c r="B26" s="184" t="s">
        <v>96</v>
      </c>
      <c r="F26" s="185"/>
    </row>
    <row r="27" spans="1:10">
      <c r="F27" s="183"/>
      <c r="G27" s="183"/>
      <c r="H27" s="183"/>
      <c r="I27" s="183"/>
      <c r="J27" s="183"/>
    </row>
    <row r="28" spans="1:10">
      <c r="C28" s="186"/>
      <c r="F28" s="186"/>
      <c r="G28" s="187"/>
      <c r="H28" s="183"/>
      <c r="I28" s="183"/>
      <c r="J28" s="183"/>
    </row>
    <row r="29" spans="1:10">
      <c r="A29" s="183"/>
      <c r="C29" s="188" t="s">
        <v>256</v>
      </c>
      <c r="F29" s="189" t="s">
        <v>261</v>
      </c>
      <c r="G29" s="187"/>
      <c r="H29" s="183"/>
      <c r="I29" s="183"/>
      <c r="J29" s="183"/>
    </row>
    <row r="30" spans="1:10">
      <c r="A30" s="183"/>
      <c r="C30" s="190" t="s">
        <v>127</v>
      </c>
      <c r="F30" s="182" t="s">
        <v>257</v>
      </c>
      <c r="G30" s="183"/>
      <c r="H30" s="183"/>
      <c r="I30" s="183"/>
      <c r="J30" s="183"/>
    </row>
    <row r="31" spans="1:10" s="183" customFormat="1">
      <c r="B31" s="182"/>
    </row>
    <row r="32" spans="1:10" s="183" customFormat="1" ht="12.75"/>
    <row r="33" s="183" customFormat="1" ht="12.75"/>
    <row r="34" s="183" customFormat="1" ht="12.75"/>
    <row r="35" s="183" customFormat="1" ht="12.75"/>
  </sheetData>
  <mergeCells count="1">
    <mergeCell ref="G2:H2"/>
  </mergeCells>
  <dataValidations count="1">
    <dataValidation allowBlank="1" showInputMessage="1" showErrorMessage="1" prompt="თვე/დღე/წელი" sqref="B10:B21"/>
  </dataValidations>
  <printOptions gridLines="1"/>
  <pageMargins left="0.7" right="0.7" top="0.75" bottom="0.75" header="0.3" footer="0.3"/>
  <pageSetup scale="6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/>
  <cols>
    <col min="1" max="1" width="53.5703125" style="386" customWidth="1"/>
    <col min="2" max="2" width="10.7109375" style="386" customWidth="1"/>
    <col min="3" max="3" width="12.42578125" style="386" customWidth="1"/>
    <col min="4" max="4" width="10.42578125" style="386" customWidth="1"/>
    <col min="5" max="5" width="13.140625" style="386" customWidth="1"/>
    <col min="6" max="6" width="10.42578125" style="386" customWidth="1"/>
    <col min="7" max="8" width="10.5703125" style="386" customWidth="1"/>
    <col min="9" max="9" width="9.85546875" style="386" customWidth="1"/>
    <col min="10" max="10" width="12.7109375" style="386" customWidth="1"/>
    <col min="11" max="11" width="0.7109375" style="386" customWidth="1"/>
    <col min="12" max="256" width="9.140625" style="386"/>
    <col min="257" max="257" width="53.5703125" style="386" customWidth="1"/>
    <col min="258" max="258" width="10.7109375" style="386" customWidth="1"/>
    <col min="259" max="259" width="12.42578125" style="386" customWidth="1"/>
    <col min="260" max="260" width="10.42578125" style="386" customWidth="1"/>
    <col min="261" max="261" width="13.140625" style="386" customWidth="1"/>
    <col min="262" max="262" width="10.42578125" style="386" customWidth="1"/>
    <col min="263" max="264" width="10.5703125" style="386" customWidth="1"/>
    <col min="265" max="265" width="9.85546875" style="386" customWidth="1"/>
    <col min="266" max="266" width="12.7109375" style="386" customWidth="1"/>
    <col min="267" max="267" width="0.7109375" style="386" customWidth="1"/>
    <col min="268" max="512" width="9.140625" style="386"/>
    <col min="513" max="513" width="53.5703125" style="386" customWidth="1"/>
    <col min="514" max="514" width="10.7109375" style="386" customWidth="1"/>
    <col min="515" max="515" width="12.42578125" style="386" customWidth="1"/>
    <col min="516" max="516" width="10.42578125" style="386" customWidth="1"/>
    <col min="517" max="517" width="13.140625" style="386" customWidth="1"/>
    <col min="518" max="518" width="10.42578125" style="386" customWidth="1"/>
    <col min="519" max="520" width="10.5703125" style="386" customWidth="1"/>
    <col min="521" max="521" width="9.85546875" style="386" customWidth="1"/>
    <col min="522" max="522" width="12.7109375" style="386" customWidth="1"/>
    <col min="523" max="523" width="0.7109375" style="386" customWidth="1"/>
    <col min="524" max="768" width="9.140625" style="386"/>
    <col min="769" max="769" width="53.5703125" style="386" customWidth="1"/>
    <col min="770" max="770" width="10.7109375" style="386" customWidth="1"/>
    <col min="771" max="771" width="12.42578125" style="386" customWidth="1"/>
    <col min="772" max="772" width="10.42578125" style="386" customWidth="1"/>
    <col min="773" max="773" width="13.140625" style="386" customWidth="1"/>
    <col min="774" max="774" width="10.42578125" style="386" customWidth="1"/>
    <col min="775" max="776" width="10.5703125" style="386" customWidth="1"/>
    <col min="777" max="777" width="9.85546875" style="386" customWidth="1"/>
    <col min="778" max="778" width="12.7109375" style="386" customWidth="1"/>
    <col min="779" max="779" width="0.7109375" style="386" customWidth="1"/>
    <col min="780" max="1024" width="9.140625" style="386"/>
    <col min="1025" max="1025" width="53.5703125" style="386" customWidth="1"/>
    <col min="1026" max="1026" width="10.7109375" style="386" customWidth="1"/>
    <col min="1027" max="1027" width="12.42578125" style="386" customWidth="1"/>
    <col min="1028" max="1028" width="10.42578125" style="386" customWidth="1"/>
    <col min="1029" max="1029" width="13.140625" style="386" customWidth="1"/>
    <col min="1030" max="1030" width="10.42578125" style="386" customWidth="1"/>
    <col min="1031" max="1032" width="10.5703125" style="386" customWidth="1"/>
    <col min="1033" max="1033" width="9.85546875" style="386" customWidth="1"/>
    <col min="1034" max="1034" width="12.7109375" style="386" customWidth="1"/>
    <col min="1035" max="1035" width="0.7109375" style="386" customWidth="1"/>
    <col min="1036" max="1280" width="9.140625" style="386"/>
    <col min="1281" max="1281" width="53.5703125" style="386" customWidth="1"/>
    <col min="1282" max="1282" width="10.7109375" style="386" customWidth="1"/>
    <col min="1283" max="1283" width="12.42578125" style="386" customWidth="1"/>
    <col min="1284" max="1284" width="10.42578125" style="386" customWidth="1"/>
    <col min="1285" max="1285" width="13.140625" style="386" customWidth="1"/>
    <col min="1286" max="1286" width="10.42578125" style="386" customWidth="1"/>
    <col min="1287" max="1288" width="10.5703125" style="386" customWidth="1"/>
    <col min="1289" max="1289" width="9.85546875" style="386" customWidth="1"/>
    <col min="1290" max="1290" width="12.7109375" style="386" customWidth="1"/>
    <col min="1291" max="1291" width="0.7109375" style="386" customWidth="1"/>
    <col min="1292" max="1536" width="9.140625" style="386"/>
    <col min="1537" max="1537" width="53.5703125" style="386" customWidth="1"/>
    <col min="1538" max="1538" width="10.7109375" style="386" customWidth="1"/>
    <col min="1539" max="1539" width="12.42578125" style="386" customWidth="1"/>
    <col min="1540" max="1540" width="10.42578125" style="386" customWidth="1"/>
    <col min="1541" max="1541" width="13.140625" style="386" customWidth="1"/>
    <col min="1542" max="1542" width="10.42578125" style="386" customWidth="1"/>
    <col min="1543" max="1544" width="10.5703125" style="386" customWidth="1"/>
    <col min="1545" max="1545" width="9.85546875" style="386" customWidth="1"/>
    <col min="1546" max="1546" width="12.7109375" style="386" customWidth="1"/>
    <col min="1547" max="1547" width="0.7109375" style="386" customWidth="1"/>
    <col min="1548" max="1792" width="9.140625" style="386"/>
    <col min="1793" max="1793" width="53.5703125" style="386" customWidth="1"/>
    <col min="1794" max="1794" width="10.7109375" style="386" customWidth="1"/>
    <col min="1795" max="1795" width="12.42578125" style="386" customWidth="1"/>
    <col min="1796" max="1796" width="10.42578125" style="386" customWidth="1"/>
    <col min="1797" max="1797" width="13.140625" style="386" customWidth="1"/>
    <col min="1798" max="1798" width="10.42578125" style="386" customWidth="1"/>
    <col min="1799" max="1800" width="10.5703125" style="386" customWidth="1"/>
    <col min="1801" max="1801" width="9.85546875" style="386" customWidth="1"/>
    <col min="1802" max="1802" width="12.7109375" style="386" customWidth="1"/>
    <col min="1803" max="1803" width="0.7109375" style="386" customWidth="1"/>
    <col min="1804" max="2048" width="9.140625" style="386"/>
    <col min="2049" max="2049" width="53.5703125" style="386" customWidth="1"/>
    <col min="2050" max="2050" width="10.7109375" style="386" customWidth="1"/>
    <col min="2051" max="2051" width="12.42578125" style="386" customWidth="1"/>
    <col min="2052" max="2052" width="10.42578125" style="386" customWidth="1"/>
    <col min="2053" max="2053" width="13.140625" style="386" customWidth="1"/>
    <col min="2054" max="2054" width="10.42578125" style="386" customWidth="1"/>
    <col min="2055" max="2056" width="10.5703125" style="386" customWidth="1"/>
    <col min="2057" max="2057" width="9.85546875" style="386" customWidth="1"/>
    <col min="2058" max="2058" width="12.7109375" style="386" customWidth="1"/>
    <col min="2059" max="2059" width="0.7109375" style="386" customWidth="1"/>
    <col min="2060" max="2304" width="9.140625" style="386"/>
    <col min="2305" max="2305" width="53.5703125" style="386" customWidth="1"/>
    <col min="2306" max="2306" width="10.7109375" style="386" customWidth="1"/>
    <col min="2307" max="2307" width="12.42578125" style="386" customWidth="1"/>
    <col min="2308" max="2308" width="10.42578125" style="386" customWidth="1"/>
    <col min="2309" max="2309" width="13.140625" style="386" customWidth="1"/>
    <col min="2310" max="2310" width="10.42578125" style="386" customWidth="1"/>
    <col min="2311" max="2312" width="10.5703125" style="386" customWidth="1"/>
    <col min="2313" max="2313" width="9.85546875" style="386" customWidth="1"/>
    <col min="2314" max="2314" width="12.7109375" style="386" customWidth="1"/>
    <col min="2315" max="2315" width="0.7109375" style="386" customWidth="1"/>
    <col min="2316" max="2560" width="9.140625" style="386"/>
    <col min="2561" max="2561" width="53.5703125" style="386" customWidth="1"/>
    <col min="2562" max="2562" width="10.7109375" style="386" customWidth="1"/>
    <col min="2563" max="2563" width="12.42578125" style="386" customWidth="1"/>
    <col min="2564" max="2564" width="10.42578125" style="386" customWidth="1"/>
    <col min="2565" max="2565" width="13.140625" style="386" customWidth="1"/>
    <col min="2566" max="2566" width="10.42578125" style="386" customWidth="1"/>
    <col min="2567" max="2568" width="10.5703125" style="386" customWidth="1"/>
    <col min="2569" max="2569" width="9.85546875" style="386" customWidth="1"/>
    <col min="2570" max="2570" width="12.7109375" style="386" customWidth="1"/>
    <col min="2571" max="2571" width="0.7109375" style="386" customWidth="1"/>
    <col min="2572" max="2816" width="9.140625" style="386"/>
    <col min="2817" max="2817" width="53.5703125" style="386" customWidth="1"/>
    <col min="2818" max="2818" width="10.7109375" style="386" customWidth="1"/>
    <col min="2819" max="2819" width="12.42578125" style="386" customWidth="1"/>
    <col min="2820" max="2820" width="10.42578125" style="386" customWidth="1"/>
    <col min="2821" max="2821" width="13.140625" style="386" customWidth="1"/>
    <col min="2822" max="2822" width="10.42578125" style="386" customWidth="1"/>
    <col min="2823" max="2824" width="10.5703125" style="386" customWidth="1"/>
    <col min="2825" max="2825" width="9.85546875" style="386" customWidth="1"/>
    <col min="2826" max="2826" width="12.7109375" style="386" customWidth="1"/>
    <col min="2827" max="2827" width="0.7109375" style="386" customWidth="1"/>
    <col min="2828" max="3072" width="9.140625" style="386"/>
    <col min="3073" max="3073" width="53.5703125" style="386" customWidth="1"/>
    <col min="3074" max="3074" width="10.7109375" style="386" customWidth="1"/>
    <col min="3075" max="3075" width="12.42578125" style="386" customWidth="1"/>
    <col min="3076" max="3076" width="10.42578125" style="386" customWidth="1"/>
    <col min="3077" max="3077" width="13.140625" style="386" customWidth="1"/>
    <col min="3078" max="3078" width="10.42578125" style="386" customWidth="1"/>
    <col min="3079" max="3080" width="10.5703125" style="386" customWidth="1"/>
    <col min="3081" max="3081" width="9.85546875" style="386" customWidth="1"/>
    <col min="3082" max="3082" width="12.7109375" style="386" customWidth="1"/>
    <col min="3083" max="3083" width="0.7109375" style="386" customWidth="1"/>
    <col min="3084" max="3328" width="9.140625" style="386"/>
    <col min="3329" max="3329" width="53.5703125" style="386" customWidth="1"/>
    <col min="3330" max="3330" width="10.7109375" style="386" customWidth="1"/>
    <col min="3331" max="3331" width="12.42578125" style="386" customWidth="1"/>
    <col min="3332" max="3332" width="10.42578125" style="386" customWidth="1"/>
    <col min="3333" max="3333" width="13.140625" style="386" customWidth="1"/>
    <col min="3334" max="3334" width="10.42578125" style="386" customWidth="1"/>
    <col min="3335" max="3336" width="10.5703125" style="386" customWidth="1"/>
    <col min="3337" max="3337" width="9.85546875" style="386" customWidth="1"/>
    <col min="3338" max="3338" width="12.7109375" style="386" customWidth="1"/>
    <col min="3339" max="3339" width="0.7109375" style="386" customWidth="1"/>
    <col min="3340" max="3584" width="9.140625" style="386"/>
    <col min="3585" max="3585" width="53.5703125" style="386" customWidth="1"/>
    <col min="3586" max="3586" width="10.7109375" style="386" customWidth="1"/>
    <col min="3587" max="3587" width="12.42578125" style="386" customWidth="1"/>
    <col min="3588" max="3588" width="10.42578125" style="386" customWidth="1"/>
    <col min="3589" max="3589" width="13.140625" style="386" customWidth="1"/>
    <col min="3590" max="3590" width="10.42578125" style="386" customWidth="1"/>
    <col min="3591" max="3592" width="10.5703125" style="386" customWidth="1"/>
    <col min="3593" max="3593" width="9.85546875" style="386" customWidth="1"/>
    <col min="3594" max="3594" width="12.7109375" style="386" customWidth="1"/>
    <col min="3595" max="3595" width="0.7109375" style="386" customWidth="1"/>
    <col min="3596" max="3840" width="9.140625" style="386"/>
    <col min="3841" max="3841" width="53.5703125" style="386" customWidth="1"/>
    <col min="3842" max="3842" width="10.7109375" style="386" customWidth="1"/>
    <col min="3843" max="3843" width="12.42578125" style="386" customWidth="1"/>
    <col min="3844" max="3844" width="10.42578125" style="386" customWidth="1"/>
    <col min="3845" max="3845" width="13.140625" style="386" customWidth="1"/>
    <col min="3846" max="3846" width="10.42578125" style="386" customWidth="1"/>
    <col min="3847" max="3848" width="10.5703125" style="386" customWidth="1"/>
    <col min="3849" max="3849" width="9.85546875" style="386" customWidth="1"/>
    <col min="3850" max="3850" width="12.7109375" style="386" customWidth="1"/>
    <col min="3851" max="3851" width="0.7109375" style="386" customWidth="1"/>
    <col min="3852" max="4096" width="9.140625" style="386"/>
    <col min="4097" max="4097" width="53.5703125" style="386" customWidth="1"/>
    <col min="4098" max="4098" width="10.7109375" style="386" customWidth="1"/>
    <col min="4099" max="4099" width="12.42578125" style="386" customWidth="1"/>
    <col min="4100" max="4100" width="10.42578125" style="386" customWidth="1"/>
    <col min="4101" max="4101" width="13.140625" style="386" customWidth="1"/>
    <col min="4102" max="4102" width="10.42578125" style="386" customWidth="1"/>
    <col min="4103" max="4104" width="10.5703125" style="386" customWidth="1"/>
    <col min="4105" max="4105" width="9.85546875" style="386" customWidth="1"/>
    <col min="4106" max="4106" width="12.7109375" style="386" customWidth="1"/>
    <col min="4107" max="4107" width="0.7109375" style="386" customWidth="1"/>
    <col min="4108" max="4352" width="9.140625" style="386"/>
    <col min="4353" max="4353" width="53.5703125" style="386" customWidth="1"/>
    <col min="4354" max="4354" width="10.7109375" style="386" customWidth="1"/>
    <col min="4355" max="4355" width="12.42578125" style="386" customWidth="1"/>
    <col min="4356" max="4356" width="10.42578125" style="386" customWidth="1"/>
    <col min="4357" max="4357" width="13.140625" style="386" customWidth="1"/>
    <col min="4358" max="4358" width="10.42578125" style="386" customWidth="1"/>
    <col min="4359" max="4360" width="10.5703125" style="386" customWidth="1"/>
    <col min="4361" max="4361" width="9.85546875" style="386" customWidth="1"/>
    <col min="4362" max="4362" width="12.7109375" style="386" customWidth="1"/>
    <col min="4363" max="4363" width="0.7109375" style="386" customWidth="1"/>
    <col min="4364" max="4608" width="9.140625" style="386"/>
    <col min="4609" max="4609" width="53.5703125" style="386" customWidth="1"/>
    <col min="4610" max="4610" width="10.7109375" style="386" customWidth="1"/>
    <col min="4611" max="4611" width="12.42578125" style="386" customWidth="1"/>
    <col min="4612" max="4612" width="10.42578125" style="386" customWidth="1"/>
    <col min="4613" max="4613" width="13.140625" style="386" customWidth="1"/>
    <col min="4614" max="4614" width="10.42578125" style="386" customWidth="1"/>
    <col min="4615" max="4616" width="10.5703125" style="386" customWidth="1"/>
    <col min="4617" max="4617" width="9.85546875" style="386" customWidth="1"/>
    <col min="4618" max="4618" width="12.7109375" style="386" customWidth="1"/>
    <col min="4619" max="4619" width="0.7109375" style="386" customWidth="1"/>
    <col min="4620" max="4864" width="9.140625" style="386"/>
    <col min="4865" max="4865" width="53.5703125" style="386" customWidth="1"/>
    <col min="4866" max="4866" width="10.7109375" style="386" customWidth="1"/>
    <col min="4867" max="4867" width="12.42578125" style="386" customWidth="1"/>
    <col min="4868" max="4868" width="10.42578125" style="386" customWidth="1"/>
    <col min="4869" max="4869" width="13.140625" style="386" customWidth="1"/>
    <col min="4870" max="4870" width="10.42578125" style="386" customWidth="1"/>
    <col min="4871" max="4872" width="10.5703125" style="386" customWidth="1"/>
    <col min="4873" max="4873" width="9.85546875" style="386" customWidth="1"/>
    <col min="4874" max="4874" width="12.7109375" style="386" customWidth="1"/>
    <col min="4875" max="4875" width="0.7109375" style="386" customWidth="1"/>
    <col min="4876" max="5120" width="9.140625" style="386"/>
    <col min="5121" max="5121" width="53.5703125" style="386" customWidth="1"/>
    <col min="5122" max="5122" width="10.7109375" style="386" customWidth="1"/>
    <col min="5123" max="5123" width="12.42578125" style="386" customWidth="1"/>
    <col min="5124" max="5124" width="10.42578125" style="386" customWidth="1"/>
    <col min="5125" max="5125" width="13.140625" style="386" customWidth="1"/>
    <col min="5126" max="5126" width="10.42578125" style="386" customWidth="1"/>
    <col min="5127" max="5128" width="10.5703125" style="386" customWidth="1"/>
    <col min="5129" max="5129" width="9.85546875" style="386" customWidth="1"/>
    <col min="5130" max="5130" width="12.7109375" style="386" customWidth="1"/>
    <col min="5131" max="5131" width="0.7109375" style="386" customWidth="1"/>
    <col min="5132" max="5376" width="9.140625" style="386"/>
    <col min="5377" max="5377" width="53.5703125" style="386" customWidth="1"/>
    <col min="5378" max="5378" width="10.7109375" style="386" customWidth="1"/>
    <col min="5379" max="5379" width="12.42578125" style="386" customWidth="1"/>
    <col min="5380" max="5380" width="10.42578125" style="386" customWidth="1"/>
    <col min="5381" max="5381" width="13.140625" style="386" customWidth="1"/>
    <col min="5382" max="5382" width="10.42578125" style="386" customWidth="1"/>
    <col min="5383" max="5384" width="10.5703125" style="386" customWidth="1"/>
    <col min="5385" max="5385" width="9.85546875" style="386" customWidth="1"/>
    <col min="5386" max="5386" width="12.7109375" style="386" customWidth="1"/>
    <col min="5387" max="5387" width="0.7109375" style="386" customWidth="1"/>
    <col min="5388" max="5632" width="9.140625" style="386"/>
    <col min="5633" max="5633" width="53.5703125" style="386" customWidth="1"/>
    <col min="5634" max="5634" width="10.7109375" style="386" customWidth="1"/>
    <col min="5635" max="5635" width="12.42578125" style="386" customWidth="1"/>
    <col min="5636" max="5636" width="10.42578125" style="386" customWidth="1"/>
    <col min="5637" max="5637" width="13.140625" style="386" customWidth="1"/>
    <col min="5638" max="5638" width="10.42578125" style="386" customWidth="1"/>
    <col min="5639" max="5640" width="10.5703125" style="386" customWidth="1"/>
    <col min="5641" max="5641" width="9.85546875" style="386" customWidth="1"/>
    <col min="5642" max="5642" width="12.7109375" style="386" customWidth="1"/>
    <col min="5643" max="5643" width="0.7109375" style="386" customWidth="1"/>
    <col min="5644" max="5888" width="9.140625" style="386"/>
    <col min="5889" max="5889" width="53.5703125" style="386" customWidth="1"/>
    <col min="5890" max="5890" width="10.7109375" style="386" customWidth="1"/>
    <col min="5891" max="5891" width="12.42578125" style="386" customWidth="1"/>
    <col min="5892" max="5892" width="10.42578125" style="386" customWidth="1"/>
    <col min="5893" max="5893" width="13.140625" style="386" customWidth="1"/>
    <col min="5894" max="5894" width="10.42578125" style="386" customWidth="1"/>
    <col min="5895" max="5896" width="10.5703125" style="386" customWidth="1"/>
    <col min="5897" max="5897" width="9.85546875" style="386" customWidth="1"/>
    <col min="5898" max="5898" width="12.7109375" style="386" customWidth="1"/>
    <col min="5899" max="5899" width="0.7109375" style="386" customWidth="1"/>
    <col min="5900" max="6144" width="9.140625" style="386"/>
    <col min="6145" max="6145" width="53.5703125" style="386" customWidth="1"/>
    <col min="6146" max="6146" width="10.7109375" style="386" customWidth="1"/>
    <col min="6147" max="6147" width="12.42578125" style="386" customWidth="1"/>
    <col min="6148" max="6148" width="10.42578125" style="386" customWidth="1"/>
    <col min="6149" max="6149" width="13.140625" style="386" customWidth="1"/>
    <col min="6150" max="6150" width="10.42578125" style="386" customWidth="1"/>
    <col min="6151" max="6152" width="10.5703125" style="386" customWidth="1"/>
    <col min="6153" max="6153" width="9.85546875" style="386" customWidth="1"/>
    <col min="6154" max="6154" width="12.7109375" style="386" customWidth="1"/>
    <col min="6155" max="6155" width="0.7109375" style="386" customWidth="1"/>
    <col min="6156" max="6400" width="9.140625" style="386"/>
    <col min="6401" max="6401" width="53.5703125" style="386" customWidth="1"/>
    <col min="6402" max="6402" width="10.7109375" style="386" customWidth="1"/>
    <col min="6403" max="6403" width="12.42578125" style="386" customWidth="1"/>
    <col min="6404" max="6404" width="10.42578125" style="386" customWidth="1"/>
    <col min="6405" max="6405" width="13.140625" style="386" customWidth="1"/>
    <col min="6406" max="6406" width="10.42578125" style="386" customWidth="1"/>
    <col min="6407" max="6408" width="10.5703125" style="386" customWidth="1"/>
    <col min="6409" max="6409" width="9.85546875" style="386" customWidth="1"/>
    <col min="6410" max="6410" width="12.7109375" style="386" customWidth="1"/>
    <col min="6411" max="6411" width="0.7109375" style="386" customWidth="1"/>
    <col min="6412" max="6656" width="9.140625" style="386"/>
    <col min="6657" max="6657" width="53.5703125" style="386" customWidth="1"/>
    <col min="6658" max="6658" width="10.7109375" style="386" customWidth="1"/>
    <col min="6659" max="6659" width="12.42578125" style="386" customWidth="1"/>
    <col min="6660" max="6660" width="10.42578125" style="386" customWidth="1"/>
    <col min="6661" max="6661" width="13.140625" style="386" customWidth="1"/>
    <col min="6662" max="6662" width="10.42578125" style="386" customWidth="1"/>
    <col min="6663" max="6664" width="10.5703125" style="386" customWidth="1"/>
    <col min="6665" max="6665" width="9.85546875" style="386" customWidth="1"/>
    <col min="6666" max="6666" width="12.7109375" style="386" customWidth="1"/>
    <col min="6667" max="6667" width="0.7109375" style="386" customWidth="1"/>
    <col min="6668" max="6912" width="9.140625" style="386"/>
    <col min="6913" max="6913" width="53.5703125" style="386" customWidth="1"/>
    <col min="6914" max="6914" width="10.7109375" style="386" customWidth="1"/>
    <col min="6915" max="6915" width="12.42578125" style="386" customWidth="1"/>
    <col min="6916" max="6916" width="10.42578125" style="386" customWidth="1"/>
    <col min="6917" max="6917" width="13.140625" style="386" customWidth="1"/>
    <col min="6918" max="6918" width="10.42578125" style="386" customWidth="1"/>
    <col min="6919" max="6920" width="10.5703125" style="386" customWidth="1"/>
    <col min="6921" max="6921" width="9.85546875" style="386" customWidth="1"/>
    <col min="6922" max="6922" width="12.7109375" style="386" customWidth="1"/>
    <col min="6923" max="6923" width="0.7109375" style="386" customWidth="1"/>
    <col min="6924" max="7168" width="9.140625" style="386"/>
    <col min="7169" max="7169" width="53.5703125" style="386" customWidth="1"/>
    <col min="7170" max="7170" width="10.7109375" style="386" customWidth="1"/>
    <col min="7171" max="7171" width="12.42578125" style="386" customWidth="1"/>
    <col min="7172" max="7172" width="10.42578125" style="386" customWidth="1"/>
    <col min="7173" max="7173" width="13.140625" style="386" customWidth="1"/>
    <col min="7174" max="7174" width="10.42578125" style="386" customWidth="1"/>
    <col min="7175" max="7176" width="10.5703125" style="386" customWidth="1"/>
    <col min="7177" max="7177" width="9.85546875" style="386" customWidth="1"/>
    <col min="7178" max="7178" width="12.7109375" style="386" customWidth="1"/>
    <col min="7179" max="7179" width="0.7109375" style="386" customWidth="1"/>
    <col min="7180" max="7424" width="9.140625" style="386"/>
    <col min="7425" max="7425" width="53.5703125" style="386" customWidth="1"/>
    <col min="7426" max="7426" width="10.7109375" style="386" customWidth="1"/>
    <col min="7427" max="7427" width="12.42578125" style="386" customWidth="1"/>
    <col min="7428" max="7428" width="10.42578125" style="386" customWidth="1"/>
    <col min="7429" max="7429" width="13.140625" style="386" customWidth="1"/>
    <col min="7430" max="7430" width="10.42578125" style="386" customWidth="1"/>
    <col min="7431" max="7432" width="10.5703125" style="386" customWidth="1"/>
    <col min="7433" max="7433" width="9.85546875" style="386" customWidth="1"/>
    <col min="7434" max="7434" width="12.7109375" style="386" customWidth="1"/>
    <col min="7435" max="7435" width="0.7109375" style="386" customWidth="1"/>
    <col min="7436" max="7680" width="9.140625" style="386"/>
    <col min="7681" max="7681" width="53.5703125" style="386" customWidth="1"/>
    <col min="7682" max="7682" width="10.7109375" style="386" customWidth="1"/>
    <col min="7683" max="7683" width="12.42578125" style="386" customWidth="1"/>
    <col min="7684" max="7684" width="10.42578125" style="386" customWidth="1"/>
    <col min="7685" max="7685" width="13.140625" style="386" customWidth="1"/>
    <col min="7686" max="7686" width="10.42578125" style="386" customWidth="1"/>
    <col min="7687" max="7688" width="10.5703125" style="386" customWidth="1"/>
    <col min="7689" max="7689" width="9.85546875" style="386" customWidth="1"/>
    <col min="7690" max="7690" width="12.7109375" style="386" customWidth="1"/>
    <col min="7691" max="7691" width="0.7109375" style="386" customWidth="1"/>
    <col min="7692" max="7936" width="9.140625" style="386"/>
    <col min="7937" max="7937" width="53.5703125" style="386" customWidth="1"/>
    <col min="7938" max="7938" width="10.7109375" style="386" customWidth="1"/>
    <col min="7939" max="7939" width="12.42578125" style="386" customWidth="1"/>
    <col min="7940" max="7940" width="10.42578125" style="386" customWidth="1"/>
    <col min="7941" max="7941" width="13.140625" style="386" customWidth="1"/>
    <col min="7942" max="7942" width="10.42578125" style="386" customWidth="1"/>
    <col min="7943" max="7944" width="10.5703125" style="386" customWidth="1"/>
    <col min="7945" max="7945" width="9.85546875" style="386" customWidth="1"/>
    <col min="7946" max="7946" width="12.7109375" style="386" customWidth="1"/>
    <col min="7947" max="7947" width="0.7109375" style="386" customWidth="1"/>
    <col min="7948" max="8192" width="9.140625" style="386"/>
    <col min="8193" max="8193" width="53.5703125" style="386" customWidth="1"/>
    <col min="8194" max="8194" width="10.7109375" style="386" customWidth="1"/>
    <col min="8195" max="8195" width="12.42578125" style="386" customWidth="1"/>
    <col min="8196" max="8196" width="10.42578125" style="386" customWidth="1"/>
    <col min="8197" max="8197" width="13.140625" style="386" customWidth="1"/>
    <col min="8198" max="8198" width="10.42578125" style="386" customWidth="1"/>
    <col min="8199" max="8200" width="10.5703125" style="386" customWidth="1"/>
    <col min="8201" max="8201" width="9.85546875" style="386" customWidth="1"/>
    <col min="8202" max="8202" width="12.7109375" style="386" customWidth="1"/>
    <col min="8203" max="8203" width="0.7109375" style="386" customWidth="1"/>
    <col min="8204" max="8448" width="9.140625" style="386"/>
    <col min="8449" max="8449" width="53.5703125" style="386" customWidth="1"/>
    <col min="8450" max="8450" width="10.7109375" style="386" customWidth="1"/>
    <col min="8451" max="8451" width="12.42578125" style="386" customWidth="1"/>
    <col min="8452" max="8452" width="10.42578125" style="386" customWidth="1"/>
    <col min="8453" max="8453" width="13.140625" style="386" customWidth="1"/>
    <col min="8454" max="8454" width="10.42578125" style="386" customWidth="1"/>
    <col min="8455" max="8456" width="10.5703125" style="386" customWidth="1"/>
    <col min="8457" max="8457" width="9.85546875" style="386" customWidth="1"/>
    <col min="8458" max="8458" width="12.7109375" style="386" customWidth="1"/>
    <col min="8459" max="8459" width="0.7109375" style="386" customWidth="1"/>
    <col min="8460" max="8704" width="9.140625" style="386"/>
    <col min="8705" max="8705" width="53.5703125" style="386" customWidth="1"/>
    <col min="8706" max="8706" width="10.7109375" style="386" customWidth="1"/>
    <col min="8707" max="8707" width="12.42578125" style="386" customWidth="1"/>
    <col min="8708" max="8708" width="10.42578125" style="386" customWidth="1"/>
    <col min="8709" max="8709" width="13.140625" style="386" customWidth="1"/>
    <col min="8710" max="8710" width="10.42578125" style="386" customWidth="1"/>
    <col min="8711" max="8712" width="10.5703125" style="386" customWidth="1"/>
    <col min="8713" max="8713" width="9.85546875" style="386" customWidth="1"/>
    <col min="8714" max="8714" width="12.7109375" style="386" customWidth="1"/>
    <col min="8715" max="8715" width="0.7109375" style="386" customWidth="1"/>
    <col min="8716" max="8960" width="9.140625" style="386"/>
    <col min="8961" max="8961" width="53.5703125" style="386" customWidth="1"/>
    <col min="8962" max="8962" width="10.7109375" style="386" customWidth="1"/>
    <col min="8963" max="8963" width="12.42578125" style="386" customWidth="1"/>
    <col min="8964" max="8964" width="10.42578125" style="386" customWidth="1"/>
    <col min="8965" max="8965" width="13.140625" style="386" customWidth="1"/>
    <col min="8966" max="8966" width="10.42578125" style="386" customWidth="1"/>
    <col min="8967" max="8968" width="10.5703125" style="386" customWidth="1"/>
    <col min="8969" max="8969" width="9.85546875" style="386" customWidth="1"/>
    <col min="8970" max="8970" width="12.7109375" style="386" customWidth="1"/>
    <col min="8971" max="8971" width="0.7109375" style="386" customWidth="1"/>
    <col min="8972" max="9216" width="9.140625" style="386"/>
    <col min="9217" max="9217" width="53.5703125" style="386" customWidth="1"/>
    <col min="9218" max="9218" width="10.7109375" style="386" customWidth="1"/>
    <col min="9219" max="9219" width="12.42578125" style="386" customWidth="1"/>
    <col min="9220" max="9220" width="10.42578125" style="386" customWidth="1"/>
    <col min="9221" max="9221" width="13.140625" style="386" customWidth="1"/>
    <col min="9222" max="9222" width="10.42578125" style="386" customWidth="1"/>
    <col min="9223" max="9224" width="10.5703125" style="386" customWidth="1"/>
    <col min="9225" max="9225" width="9.85546875" style="386" customWidth="1"/>
    <col min="9226" max="9226" width="12.7109375" style="386" customWidth="1"/>
    <col min="9227" max="9227" width="0.7109375" style="386" customWidth="1"/>
    <col min="9228" max="9472" width="9.140625" style="386"/>
    <col min="9473" max="9473" width="53.5703125" style="386" customWidth="1"/>
    <col min="9474" max="9474" width="10.7109375" style="386" customWidth="1"/>
    <col min="9475" max="9475" width="12.42578125" style="386" customWidth="1"/>
    <col min="9476" max="9476" width="10.42578125" style="386" customWidth="1"/>
    <col min="9477" max="9477" width="13.140625" style="386" customWidth="1"/>
    <col min="9478" max="9478" width="10.42578125" style="386" customWidth="1"/>
    <col min="9479" max="9480" width="10.5703125" style="386" customWidth="1"/>
    <col min="9481" max="9481" width="9.85546875" style="386" customWidth="1"/>
    <col min="9482" max="9482" width="12.7109375" style="386" customWidth="1"/>
    <col min="9483" max="9483" width="0.7109375" style="386" customWidth="1"/>
    <col min="9484" max="9728" width="9.140625" style="386"/>
    <col min="9729" max="9729" width="53.5703125" style="386" customWidth="1"/>
    <col min="9730" max="9730" width="10.7109375" style="386" customWidth="1"/>
    <col min="9731" max="9731" width="12.42578125" style="386" customWidth="1"/>
    <col min="9732" max="9732" width="10.42578125" style="386" customWidth="1"/>
    <col min="9733" max="9733" width="13.140625" style="386" customWidth="1"/>
    <col min="9734" max="9734" width="10.42578125" style="386" customWidth="1"/>
    <col min="9735" max="9736" width="10.5703125" style="386" customWidth="1"/>
    <col min="9737" max="9737" width="9.85546875" style="386" customWidth="1"/>
    <col min="9738" max="9738" width="12.7109375" style="386" customWidth="1"/>
    <col min="9739" max="9739" width="0.7109375" style="386" customWidth="1"/>
    <col min="9740" max="9984" width="9.140625" style="386"/>
    <col min="9985" max="9985" width="53.5703125" style="386" customWidth="1"/>
    <col min="9986" max="9986" width="10.7109375" style="386" customWidth="1"/>
    <col min="9987" max="9987" width="12.42578125" style="386" customWidth="1"/>
    <col min="9988" max="9988" width="10.42578125" style="386" customWidth="1"/>
    <col min="9989" max="9989" width="13.140625" style="386" customWidth="1"/>
    <col min="9990" max="9990" width="10.42578125" style="386" customWidth="1"/>
    <col min="9991" max="9992" width="10.5703125" style="386" customWidth="1"/>
    <col min="9993" max="9993" width="9.85546875" style="386" customWidth="1"/>
    <col min="9994" max="9994" width="12.7109375" style="386" customWidth="1"/>
    <col min="9995" max="9995" width="0.7109375" style="386" customWidth="1"/>
    <col min="9996" max="10240" width="9.140625" style="386"/>
    <col min="10241" max="10241" width="53.5703125" style="386" customWidth="1"/>
    <col min="10242" max="10242" width="10.7109375" style="386" customWidth="1"/>
    <col min="10243" max="10243" width="12.42578125" style="386" customWidth="1"/>
    <col min="10244" max="10244" width="10.42578125" style="386" customWidth="1"/>
    <col min="10245" max="10245" width="13.140625" style="386" customWidth="1"/>
    <col min="10246" max="10246" width="10.42578125" style="386" customWidth="1"/>
    <col min="10247" max="10248" width="10.5703125" style="386" customWidth="1"/>
    <col min="10249" max="10249" width="9.85546875" style="386" customWidth="1"/>
    <col min="10250" max="10250" width="12.7109375" style="386" customWidth="1"/>
    <col min="10251" max="10251" width="0.7109375" style="386" customWidth="1"/>
    <col min="10252" max="10496" width="9.140625" style="386"/>
    <col min="10497" max="10497" width="53.5703125" style="386" customWidth="1"/>
    <col min="10498" max="10498" width="10.7109375" style="386" customWidth="1"/>
    <col min="10499" max="10499" width="12.42578125" style="386" customWidth="1"/>
    <col min="10500" max="10500" width="10.42578125" style="386" customWidth="1"/>
    <col min="10501" max="10501" width="13.140625" style="386" customWidth="1"/>
    <col min="10502" max="10502" width="10.42578125" style="386" customWidth="1"/>
    <col min="10503" max="10504" width="10.5703125" style="386" customWidth="1"/>
    <col min="10505" max="10505" width="9.85546875" style="386" customWidth="1"/>
    <col min="10506" max="10506" width="12.7109375" style="386" customWidth="1"/>
    <col min="10507" max="10507" width="0.7109375" style="386" customWidth="1"/>
    <col min="10508" max="10752" width="9.140625" style="386"/>
    <col min="10753" max="10753" width="53.5703125" style="386" customWidth="1"/>
    <col min="10754" max="10754" width="10.7109375" style="386" customWidth="1"/>
    <col min="10755" max="10755" width="12.42578125" style="386" customWidth="1"/>
    <col min="10756" max="10756" width="10.42578125" style="386" customWidth="1"/>
    <col min="10757" max="10757" width="13.140625" style="386" customWidth="1"/>
    <col min="10758" max="10758" width="10.42578125" style="386" customWidth="1"/>
    <col min="10759" max="10760" width="10.5703125" style="386" customWidth="1"/>
    <col min="10761" max="10761" width="9.85546875" style="386" customWidth="1"/>
    <col min="10762" max="10762" width="12.7109375" style="386" customWidth="1"/>
    <col min="10763" max="10763" width="0.7109375" style="386" customWidth="1"/>
    <col min="10764" max="11008" width="9.140625" style="386"/>
    <col min="11009" max="11009" width="53.5703125" style="386" customWidth="1"/>
    <col min="11010" max="11010" width="10.7109375" style="386" customWidth="1"/>
    <col min="11011" max="11011" width="12.42578125" style="386" customWidth="1"/>
    <col min="11012" max="11012" width="10.42578125" style="386" customWidth="1"/>
    <col min="11013" max="11013" width="13.140625" style="386" customWidth="1"/>
    <col min="11014" max="11014" width="10.42578125" style="386" customWidth="1"/>
    <col min="11015" max="11016" width="10.5703125" style="386" customWidth="1"/>
    <col min="11017" max="11017" width="9.85546875" style="386" customWidth="1"/>
    <col min="11018" max="11018" width="12.7109375" style="386" customWidth="1"/>
    <col min="11019" max="11019" width="0.7109375" style="386" customWidth="1"/>
    <col min="11020" max="11264" width="9.140625" style="386"/>
    <col min="11265" max="11265" width="53.5703125" style="386" customWidth="1"/>
    <col min="11266" max="11266" width="10.7109375" style="386" customWidth="1"/>
    <col min="11267" max="11267" width="12.42578125" style="386" customWidth="1"/>
    <col min="11268" max="11268" width="10.42578125" style="386" customWidth="1"/>
    <col min="11269" max="11269" width="13.140625" style="386" customWidth="1"/>
    <col min="11270" max="11270" width="10.42578125" style="386" customWidth="1"/>
    <col min="11271" max="11272" width="10.5703125" style="386" customWidth="1"/>
    <col min="11273" max="11273" width="9.85546875" style="386" customWidth="1"/>
    <col min="11274" max="11274" width="12.7109375" style="386" customWidth="1"/>
    <col min="11275" max="11275" width="0.7109375" style="386" customWidth="1"/>
    <col min="11276" max="11520" width="9.140625" style="386"/>
    <col min="11521" max="11521" width="53.5703125" style="386" customWidth="1"/>
    <col min="11522" max="11522" width="10.7109375" style="386" customWidth="1"/>
    <col min="11523" max="11523" width="12.42578125" style="386" customWidth="1"/>
    <col min="11524" max="11524" width="10.42578125" style="386" customWidth="1"/>
    <col min="11525" max="11525" width="13.140625" style="386" customWidth="1"/>
    <col min="11526" max="11526" width="10.42578125" style="386" customWidth="1"/>
    <col min="11527" max="11528" width="10.5703125" style="386" customWidth="1"/>
    <col min="11529" max="11529" width="9.85546875" style="386" customWidth="1"/>
    <col min="11530" max="11530" width="12.7109375" style="386" customWidth="1"/>
    <col min="11531" max="11531" width="0.7109375" style="386" customWidth="1"/>
    <col min="11532" max="11776" width="9.140625" style="386"/>
    <col min="11777" max="11777" width="53.5703125" style="386" customWidth="1"/>
    <col min="11778" max="11778" width="10.7109375" style="386" customWidth="1"/>
    <col min="11779" max="11779" width="12.42578125" style="386" customWidth="1"/>
    <col min="11780" max="11780" width="10.42578125" style="386" customWidth="1"/>
    <col min="11781" max="11781" width="13.140625" style="386" customWidth="1"/>
    <col min="11782" max="11782" width="10.42578125" style="386" customWidth="1"/>
    <col min="11783" max="11784" width="10.5703125" style="386" customWidth="1"/>
    <col min="11785" max="11785" width="9.85546875" style="386" customWidth="1"/>
    <col min="11786" max="11786" width="12.7109375" style="386" customWidth="1"/>
    <col min="11787" max="11787" width="0.7109375" style="386" customWidth="1"/>
    <col min="11788" max="12032" width="9.140625" style="386"/>
    <col min="12033" max="12033" width="53.5703125" style="386" customWidth="1"/>
    <col min="12034" max="12034" width="10.7109375" style="386" customWidth="1"/>
    <col min="12035" max="12035" width="12.42578125" style="386" customWidth="1"/>
    <col min="12036" max="12036" width="10.42578125" style="386" customWidth="1"/>
    <col min="12037" max="12037" width="13.140625" style="386" customWidth="1"/>
    <col min="12038" max="12038" width="10.42578125" style="386" customWidth="1"/>
    <col min="12039" max="12040" width="10.5703125" style="386" customWidth="1"/>
    <col min="12041" max="12041" width="9.85546875" style="386" customWidth="1"/>
    <col min="12042" max="12042" width="12.7109375" style="386" customWidth="1"/>
    <col min="12043" max="12043" width="0.7109375" style="386" customWidth="1"/>
    <col min="12044" max="12288" width="9.140625" style="386"/>
    <col min="12289" max="12289" width="53.5703125" style="386" customWidth="1"/>
    <col min="12290" max="12290" width="10.7109375" style="386" customWidth="1"/>
    <col min="12291" max="12291" width="12.42578125" style="386" customWidth="1"/>
    <col min="12292" max="12292" width="10.42578125" style="386" customWidth="1"/>
    <col min="12293" max="12293" width="13.140625" style="386" customWidth="1"/>
    <col min="12294" max="12294" width="10.42578125" style="386" customWidth="1"/>
    <col min="12295" max="12296" width="10.5703125" style="386" customWidth="1"/>
    <col min="12297" max="12297" width="9.85546875" style="386" customWidth="1"/>
    <col min="12298" max="12298" width="12.7109375" style="386" customWidth="1"/>
    <col min="12299" max="12299" width="0.7109375" style="386" customWidth="1"/>
    <col min="12300" max="12544" width="9.140625" style="386"/>
    <col min="12545" max="12545" width="53.5703125" style="386" customWidth="1"/>
    <col min="12546" max="12546" width="10.7109375" style="386" customWidth="1"/>
    <col min="12547" max="12547" width="12.42578125" style="386" customWidth="1"/>
    <col min="12548" max="12548" width="10.42578125" style="386" customWidth="1"/>
    <col min="12549" max="12549" width="13.140625" style="386" customWidth="1"/>
    <col min="12550" max="12550" width="10.42578125" style="386" customWidth="1"/>
    <col min="12551" max="12552" width="10.5703125" style="386" customWidth="1"/>
    <col min="12553" max="12553" width="9.85546875" style="386" customWidth="1"/>
    <col min="12554" max="12554" width="12.7109375" style="386" customWidth="1"/>
    <col min="12555" max="12555" width="0.7109375" style="386" customWidth="1"/>
    <col min="12556" max="12800" width="9.140625" style="386"/>
    <col min="12801" max="12801" width="53.5703125" style="386" customWidth="1"/>
    <col min="12802" max="12802" width="10.7109375" style="386" customWidth="1"/>
    <col min="12803" max="12803" width="12.42578125" style="386" customWidth="1"/>
    <col min="12804" max="12804" width="10.42578125" style="386" customWidth="1"/>
    <col min="12805" max="12805" width="13.140625" style="386" customWidth="1"/>
    <col min="12806" max="12806" width="10.42578125" style="386" customWidth="1"/>
    <col min="12807" max="12808" width="10.5703125" style="386" customWidth="1"/>
    <col min="12809" max="12809" width="9.85546875" style="386" customWidth="1"/>
    <col min="12810" max="12810" width="12.7109375" style="386" customWidth="1"/>
    <col min="12811" max="12811" width="0.7109375" style="386" customWidth="1"/>
    <col min="12812" max="13056" width="9.140625" style="386"/>
    <col min="13057" max="13057" width="53.5703125" style="386" customWidth="1"/>
    <col min="13058" max="13058" width="10.7109375" style="386" customWidth="1"/>
    <col min="13059" max="13059" width="12.42578125" style="386" customWidth="1"/>
    <col min="13060" max="13060" width="10.42578125" style="386" customWidth="1"/>
    <col min="13061" max="13061" width="13.140625" style="386" customWidth="1"/>
    <col min="13062" max="13062" width="10.42578125" style="386" customWidth="1"/>
    <col min="13063" max="13064" width="10.5703125" style="386" customWidth="1"/>
    <col min="13065" max="13065" width="9.85546875" style="386" customWidth="1"/>
    <col min="13066" max="13066" width="12.7109375" style="386" customWidth="1"/>
    <col min="13067" max="13067" width="0.7109375" style="386" customWidth="1"/>
    <col min="13068" max="13312" width="9.140625" style="386"/>
    <col min="13313" max="13313" width="53.5703125" style="386" customWidth="1"/>
    <col min="13314" max="13314" width="10.7109375" style="386" customWidth="1"/>
    <col min="13315" max="13315" width="12.42578125" style="386" customWidth="1"/>
    <col min="13316" max="13316" width="10.42578125" style="386" customWidth="1"/>
    <col min="13317" max="13317" width="13.140625" style="386" customWidth="1"/>
    <col min="13318" max="13318" width="10.42578125" style="386" customWidth="1"/>
    <col min="13319" max="13320" width="10.5703125" style="386" customWidth="1"/>
    <col min="13321" max="13321" width="9.85546875" style="386" customWidth="1"/>
    <col min="13322" max="13322" width="12.7109375" style="386" customWidth="1"/>
    <col min="13323" max="13323" width="0.7109375" style="386" customWidth="1"/>
    <col min="13324" max="13568" width="9.140625" style="386"/>
    <col min="13569" max="13569" width="53.5703125" style="386" customWidth="1"/>
    <col min="13570" max="13570" width="10.7109375" style="386" customWidth="1"/>
    <col min="13571" max="13571" width="12.42578125" style="386" customWidth="1"/>
    <col min="13572" max="13572" width="10.42578125" style="386" customWidth="1"/>
    <col min="13573" max="13573" width="13.140625" style="386" customWidth="1"/>
    <col min="13574" max="13574" width="10.42578125" style="386" customWidth="1"/>
    <col min="13575" max="13576" width="10.5703125" style="386" customWidth="1"/>
    <col min="13577" max="13577" width="9.85546875" style="386" customWidth="1"/>
    <col min="13578" max="13578" width="12.7109375" style="386" customWidth="1"/>
    <col min="13579" max="13579" width="0.7109375" style="386" customWidth="1"/>
    <col min="13580" max="13824" width="9.140625" style="386"/>
    <col min="13825" max="13825" width="53.5703125" style="386" customWidth="1"/>
    <col min="13826" max="13826" width="10.7109375" style="386" customWidth="1"/>
    <col min="13827" max="13827" width="12.42578125" style="386" customWidth="1"/>
    <col min="13828" max="13828" width="10.42578125" style="386" customWidth="1"/>
    <col min="13829" max="13829" width="13.140625" style="386" customWidth="1"/>
    <col min="13830" max="13830" width="10.42578125" style="386" customWidth="1"/>
    <col min="13831" max="13832" width="10.5703125" style="386" customWidth="1"/>
    <col min="13833" max="13833" width="9.85546875" style="386" customWidth="1"/>
    <col min="13834" max="13834" width="12.7109375" style="386" customWidth="1"/>
    <col min="13835" max="13835" width="0.7109375" style="386" customWidth="1"/>
    <col min="13836" max="14080" width="9.140625" style="386"/>
    <col min="14081" max="14081" width="53.5703125" style="386" customWidth="1"/>
    <col min="14082" max="14082" width="10.7109375" style="386" customWidth="1"/>
    <col min="14083" max="14083" width="12.42578125" style="386" customWidth="1"/>
    <col min="14084" max="14084" width="10.42578125" style="386" customWidth="1"/>
    <col min="14085" max="14085" width="13.140625" style="386" customWidth="1"/>
    <col min="14086" max="14086" width="10.42578125" style="386" customWidth="1"/>
    <col min="14087" max="14088" width="10.5703125" style="386" customWidth="1"/>
    <col min="14089" max="14089" width="9.85546875" style="386" customWidth="1"/>
    <col min="14090" max="14090" width="12.7109375" style="386" customWidth="1"/>
    <col min="14091" max="14091" width="0.7109375" style="386" customWidth="1"/>
    <col min="14092" max="14336" width="9.140625" style="386"/>
    <col min="14337" max="14337" width="53.5703125" style="386" customWidth="1"/>
    <col min="14338" max="14338" width="10.7109375" style="386" customWidth="1"/>
    <col min="14339" max="14339" width="12.42578125" style="386" customWidth="1"/>
    <col min="14340" max="14340" width="10.42578125" style="386" customWidth="1"/>
    <col min="14341" max="14341" width="13.140625" style="386" customWidth="1"/>
    <col min="14342" max="14342" width="10.42578125" style="386" customWidth="1"/>
    <col min="14343" max="14344" width="10.5703125" style="386" customWidth="1"/>
    <col min="14345" max="14345" width="9.85546875" style="386" customWidth="1"/>
    <col min="14346" max="14346" width="12.7109375" style="386" customWidth="1"/>
    <col min="14347" max="14347" width="0.7109375" style="386" customWidth="1"/>
    <col min="14348" max="14592" width="9.140625" style="386"/>
    <col min="14593" max="14593" width="53.5703125" style="386" customWidth="1"/>
    <col min="14594" max="14594" width="10.7109375" style="386" customWidth="1"/>
    <col min="14595" max="14595" width="12.42578125" style="386" customWidth="1"/>
    <col min="14596" max="14596" width="10.42578125" style="386" customWidth="1"/>
    <col min="14597" max="14597" width="13.140625" style="386" customWidth="1"/>
    <col min="14598" max="14598" width="10.42578125" style="386" customWidth="1"/>
    <col min="14599" max="14600" width="10.5703125" style="386" customWidth="1"/>
    <col min="14601" max="14601" width="9.85546875" style="386" customWidth="1"/>
    <col min="14602" max="14602" width="12.7109375" style="386" customWidth="1"/>
    <col min="14603" max="14603" width="0.7109375" style="386" customWidth="1"/>
    <col min="14604" max="14848" width="9.140625" style="386"/>
    <col min="14849" max="14849" width="53.5703125" style="386" customWidth="1"/>
    <col min="14850" max="14850" width="10.7109375" style="386" customWidth="1"/>
    <col min="14851" max="14851" width="12.42578125" style="386" customWidth="1"/>
    <col min="14852" max="14852" width="10.42578125" style="386" customWidth="1"/>
    <col min="14853" max="14853" width="13.140625" style="386" customWidth="1"/>
    <col min="14854" max="14854" width="10.42578125" style="386" customWidth="1"/>
    <col min="14855" max="14856" width="10.5703125" style="386" customWidth="1"/>
    <col min="14857" max="14857" width="9.85546875" style="386" customWidth="1"/>
    <col min="14858" max="14858" width="12.7109375" style="386" customWidth="1"/>
    <col min="14859" max="14859" width="0.7109375" style="386" customWidth="1"/>
    <col min="14860" max="15104" width="9.140625" style="386"/>
    <col min="15105" max="15105" width="53.5703125" style="386" customWidth="1"/>
    <col min="15106" max="15106" width="10.7109375" style="386" customWidth="1"/>
    <col min="15107" max="15107" width="12.42578125" style="386" customWidth="1"/>
    <col min="15108" max="15108" width="10.42578125" style="386" customWidth="1"/>
    <col min="15109" max="15109" width="13.140625" style="386" customWidth="1"/>
    <col min="15110" max="15110" width="10.42578125" style="386" customWidth="1"/>
    <col min="15111" max="15112" width="10.5703125" style="386" customWidth="1"/>
    <col min="15113" max="15113" width="9.85546875" style="386" customWidth="1"/>
    <col min="15114" max="15114" width="12.7109375" style="386" customWidth="1"/>
    <col min="15115" max="15115" width="0.7109375" style="386" customWidth="1"/>
    <col min="15116" max="15360" width="9.140625" style="386"/>
    <col min="15361" max="15361" width="53.5703125" style="386" customWidth="1"/>
    <col min="15362" max="15362" width="10.7109375" style="386" customWidth="1"/>
    <col min="15363" max="15363" width="12.42578125" style="386" customWidth="1"/>
    <col min="15364" max="15364" width="10.42578125" style="386" customWidth="1"/>
    <col min="15365" max="15365" width="13.140625" style="386" customWidth="1"/>
    <col min="15366" max="15366" width="10.42578125" style="386" customWidth="1"/>
    <col min="15367" max="15368" width="10.5703125" style="386" customWidth="1"/>
    <col min="15369" max="15369" width="9.85546875" style="386" customWidth="1"/>
    <col min="15370" max="15370" width="12.7109375" style="386" customWidth="1"/>
    <col min="15371" max="15371" width="0.7109375" style="386" customWidth="1"/>
    <col min="15372" max="15616" width="9.140625" style="386"/>
    <col min="15617" max="15617" width="53.5703125" style="386" customWidth="1"/>
    <col min="15618" max="15618" width="10.7109375" style="386" customWidth="1"/>
    <col min="15619" max="15619" width="12.42578125" style="386" customWidth="1"/>
    <col min="15620" max="15620" width="10.42578125" style="386" customWidth="1"/>
    <col min="15621" max="15621" width="13.140625" style="386" customWidth="1"/>
    <col min="15622" max="15622" width="10.42578125" style="386" customWidth="1"/>
    <col min="15623" max="15624" width="10.5703125" style="386" customWidth="1"/>
    <col min="15625" max="15625" width="9.85546875" style="386" customWidth="1"/>
    <col min="15626" max="15626" width="12.7109375" style="386" customWidth="1"/>
    <col min="15627" max="15627" width="0.7109375" style="386" customWidth="1"/>
    <col min="15628" max="15872" width="9.140625" style="386"/>
    <col min="15873" max="15873" width="53.5703125" style="386" customWidth="1"/>
    <col min="15874" max="15874" width="10.7109375" style="386" customWidth="1"/>
    <col min="15875" max="15875" width="12.42578125" style="386" customWidth="1"/>
    <col min="15876" max="15876" width="10.42578125" style="386" customWidth="1"/>
    <col min="15877" max="15877" width="13.140625" style="386" customWidth="1"/>
    <col min="15878" max="15878" width="10.42578125" style="386" customWidth="1"/>
    <col min="15879" max="15880" width="10.5703125" style="386" customWidth="1"/>
    <col min="15881" max="15881" width="9.85546875" style="386" customWidth="1"/>
    <col min="15882" max="15882" width="12.7109375" style="386" customWidth="1"/>
    <col min="15883" max="15883" width="0.7109375" style="386" customWidth="1"/>
    <col min="15884" max="16128" width="9.140625" style="386"/>
    <col min="16129" max="16129" width="53.5703125" style="386" customWidth="1"/>
    <col min="16130" max="16130" width="10.7109375" style="386" customWidth="1"/>
    <col min="16131" max="16131" width="12.42578125" style="386" customWidth="1"/>
    <col min="16132" max="16132" width="10.42578125" style="386" customWidth="1"/>
    <col min="16133" max="16133" width="13.140625" style="386" customWidth="1"/>
    <col min="16134" max="16134" width="10.42578125" style="386" customWidth="1"/>
    <col min="16135" max="16136" width="10.5703125" style="386" customWidth="1"/>
    <col min="16137" max="16137" width="9.85546875" style="386" customWidth="1"/>
    <col min="16138" max="16138" width="12.7109375" style="386" customWidth="1"/>
    <col min="16139" max="16139" width="0.7109375" style="386" customWidth="1"/>
    <col min="16140" max="16384" width="9.140625" style="386"/>
  </cols>
  <sheetData>
    <row r="1" spans="1:12" s="23" customFormat="1" ht="15">
      <c r="A1" s="135" t="s">
        <v>292</v>
      </c>
      <c r="B1" s="136"/>
      <c r="C1" s="136"/>
      <c r="D1" s="136"/>
      <c r="E1" s="136"/>
      <c r="F1" s="78"/>
      <c r="G1" s="78"/>
      <c r="H1" s="78"/>
      <c r="I1" s="432" t="s">
        <v>97</v>
      </c>
      <c r="J1" s="432"/>
      <c r="K1" s="142"/>
    </row>
    <row r="2" spans="1:12" s="23" customFormat="1" ht="15">
      <c r="A2" s="105" t="s">
        <v>128</v>
      </c>
      <c r="B2" s="136"/>
      <c r="C2" s="136"/>
      <c r="D2" s="136"/>
      <c r="E2" s="136"/>
      <c r="F2" s="137"/>
      <c r="G2" s="138"/>
      <c r="H2" s="138"/>
      <c r="I2" s="415" t="s">
        <v>564</v>
      </c>
      <c r="J2" s="416"/>
      <c r="K2" s="142"/>
    </row>
    <row r="3" spans="1:12" s="23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317"/>
      <c r="K3" s="142"/>
    </row>
    <row r="4" spans="1:12" s="2" customFormat="1" ht="1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381" t="s">
        <v>484</v>
      </c>
      <c r="B5" s="120"/>
      <c r="C5" s="120"/>
      <c r="D5" s="120"/>
      <c r="E5" s="120"/>
      <c r="F5" s="59"/>
      <c r="G5" s="59"/>
      <c r="H5" s="59"/>
      <c r="I5" s="132"/>
      <c r="J5" s="59"/>
      <c r="K5" s="105"/>
    </row>
    <row r="6" spans="1:12" s="23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383"/>
      <c r="B7" s="433" t="s">
        <v>208</v>
      </c>
      <c r="C7" s="433"/>
      <c r="D7" s="433" t="s">
        <v>280</v>
      </c>
      <c r="E7" s="433"/>
      <c r="F7" s="433" t="s">
        <v>281</v>
      </c>
      <c r="G7" s="433"/>
      <c r="H7" s="384" t="s">
        <v>267</v>
      </c>
      <c r="I7" s="433" t="s">
        <v>211</v>
      </c>
      <c r="J7" s="433"/>
      <c r="K7" s="385"/>
    </row>
    <row r="8" spans="1:12" ht="15">
      <c r="A8" s="387" t="s">
        <v>103</v>
      </c>
      <c r="B8" s="388" t="s">
        <v>210</v>
      </c>
      <c r="C8" s="389" t="s">
        <v>209</v>
      </c>
      <c r="D8" s="388" t="s">
        <v>210</v>
      </c>
      <c r="E8" s="389" t="s">
        <v>209</v>
      </c>
      <c r="F8" s="388" t="s">
        <v>210</v>
      </c>
      <c r="G8" s="389" t="s">
        <v>209</v>
      </c>
      <c r="H8" s="389" t="s">
        <v>209</v>
      </c>
      <c r="I8" s="388" t="s">
        <v>210</v>
      </c>
      <c r="J8" s="389" t="s">
        <v>209</v>
      </c>
      <c r="K8" s="385"/>
    </row>
    <row r="9" spans="1:12" ht="15">
      <c r="A9" s="390" t="s">
        <v>104</v>
      </c>
      <c r="B9" s="82">
        <f>SUM(B10,B14,B17)</f>
        <v>0</v>
      </c>
      <c r="C9" s="82">
        <f>SUM(C10,C14,C17)</f>
        <v>32295.52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32295.52</v>
      </c>
      <c r="K9" s="385"/>
    </row>
    <row r="10" spans="1:12" ht="15">
      <c r="A10" s="391" t="s">
        <v>105</v>
      </c>
      <c r="B10" s="383">
        <f>SUM(B11:B13)</f>
        <v>0</v>
      </c>
      <c r="C10" s="383">
        <f>SUM(C11:C13)</f>
        <v>0</v>
      </c>
      <c r="D10" s="383">
        <f t="shared" ref="D10:J10" si="1">SUM(D11:D13)</f>
        <v>0</v>
      </c>
      <c r="E10" s="383">
        <f>SUM(E11:E13)</f>
        <v>0</v>
      </c>
      <c r="F10" s="383">
        <f t="shared" si="1"/>
        <v>0</v>
      </c>
      <c r="G10" s="383">
        <f>SUM(G11:G13)</f>
        <v>0</v>
      </c>
      <c r="H10" s="383">
        <f>SUM(H11:H13)</f>
        <v>0</v>
      </c>
      <c r="I10" s="383">
        <f>SUM(I11:I13)</f>
        <v>0</v>
      </c>
      <c r="J10" s="383">
        <f t="shared" si="1"/>
        <v>0</v>
      </c>
      <c r="K10" s="385"/>
    </row>
    <row r="11" spans="1:12" ht="15">
      <c r="A11" s="391" t="s">
        <v>106</v>
      </c>
      <c r="B11" s="392"/>
      <c r="C11" s="392"/>
      <c r="D11" s="392"/>
      <c r="E11" s="392"/>
      <c r="F11" s="392"/>
      <c r="G11" s="392"/>
      <c r="H11" s="392"/>
      <c r="I11" s="392"/>
      <c r="J11" s="392">
        <f>C11+E11+-G11-H11</f>
        <v>0</v>
      </c>
      <c r="K11" s="385"/>
    </row>
    <row r="12" spans="1:12" ht="15">
      <c r="A12" s="391" t="s">
        <v>107</v>
      </c>
      <c r="B12" s="392"/>
      <c r="C12" s="392"/>
      <c r="D12" s="392"/>
      <c r="E12" s="392"/>
      <c r="F12" s="392"/>
      <c r="G12" s="392"/>
      <c r="H12" s="392"/>
      <c r="I12" s="392"/>
      <c r="J12" s="392">
        <f>C12+E12+-G12-H12</f>
        <v>0</v>
      </c>
      <c r="K12" s="385"/>
    </row>
    <row r="13" spans="1:12" ht="15">
      <c r="A13" s="391" t="s">
        <v>108</v>
      </c>
      <c r="B13" s="392"/>
      <c r="C13" s="392"/>
      <c r="D13" s="392"/>
      <c r="E13" s="392"/>
      <c r="F13" s="392"/>
      <c r="G13" s="392"/>
      <c r="H13" s="392"/>
      <c r="I13" s="392"/>
      <c r="J13" s="392">
        <f>C13+E13+-G13-H13</f>
        <v>0</v>
      </c>
      <c r="K13" s="385"/>
    </row>
    <row r="14" spans="1:12" ht="15">
      <c r="A14" s="391" t="s">
        <v>109</v>
      </c>
      <c r="B14" s="383">
        <f>SUM(B15:B16)</f>
        <v>0</v>
      </c>
      <c r="C14" s="383">
        <f>SUM(C15:C16)</f>
        <v>32295.52</v>
      </c>
      <c r="D14" s="383">
        <f t="shared" ref="D14:J14" si="2">SUM(D15:D16)</f>
        <v>0</v>
      </c>
      <c r="E14" s="383">
        <f>SUM(E15:E16)</f>
        <v>0</v>
      </c>
      <c r="F14" s="383">
        <f t="shared" si="2"/>
        <v>0</v>
      </c>
      <c r="G14" s="383">
        <f>SUM(G15:G16)</f>
        <v>0</v>
      </c>
      <c r="H14" s="383">
        <f>SUM(H15:H16)</f>
        <v>0</v>
      </c>
      <c r="I14" s="383">
        <f>SUM(I15:I16)</f>
        <v>0</v>
      </c>
      <c r="J14" s="383">
        <f t="shared" si="2"/>
        <v>32295.52</v>
      </c>
      <c r="K14" s="385"/>
    </row>
    <row r="15" spans="1:12" ht="15">
      <c r="A15" s="391" t="s">
        <v>110</v>
      </c>
      <c r="B15" s="392"/>
      <c r="C15" s="392"/>
      <c r="D15" s="392"/>
      <c r="E15" s="392"/>
      <c r="F15" s="392"/>
      <c r="G15" s="392"/>
      <c r="H15" s="392"/>
      <c r="I15" s="392"/>
      <c r="J15" s="392">
        <f>C15+E15-F15-G15</f>
        <v>0</v>
      </c>
      <c r="K15" s="385"/>
    </row>
    <row r="16" spans="1:12" ht="15">
      <c r="A16" s="391" t="s">
        <v>111</v>
      </c>
      <c r="B16" s="392"/>
      <c r="C16" s="392">
        <v>32295.52</v>
      </c>
      <c r="D16" s="392"/>
      <c r="E16" s="392"/>
      <c r="F16" s="392"/>
      <c r="G16" s="392"/>
      <c r="H16" s="392"/>
      <c r="I16" s="392"/>
      <c r="J16" s="392">
        <f>C16+E16-F16-G16</f>
        <v>32295.52</v>
      </c>
      <c r="K16" s="385"/>
    </row>
    <row r="17" spans="1:11" ht="15">
      <c r="A17" s="391" t="s">
        <v>112</v>
      </c>
      <c r="B17" s="383">
        <f>SUM(B18:B19,B22,B23)</f>
        <v>0</v>
      </c>
      <c r="C17" s="383">
        <f>SUM(C18:C19,C22,C23)</f>
        <v>0</v>
      </c>
      <c r="D17" s="383">
        <f t="shared" ref="D17:J17" si="3">SUM(D18:D19,D22,D23)</f>
        <v>0</v>
      </c>
      <c r="E17" s="383">
        <f>SUM(E18:E19,E22,E23)</f>
        <v>0</v>
      </c>
      <c r="F17" s="383">
        <f t="shared" si="3"/>
        <v>0</v>
      </c>
      <c r="G17" s="383">
        <f>SUM(G18:G19,G22,G23)</f>
        <v>0</v>
      </c>
      <c r="H17" s="383">
        <f>SUM(H18:H19,H22,H23)</f>
        <v>0</v>
      </c>
      <c r="I17" s="383">
        <f>SUM(I18:I19,I22,I23)</f>
        <v>0</v>
      </c>
      <c r="J17" s="383">
        <f t="shared" si="3"/>
        <v>0</v>
      </c>
      <c r="K17" s="385"/>
    </row>
    <row r="18" spans="1:11" ht="15">
      <c r="A18" s="391" t="s">
        <v>113</v>
      </c>
      <c r="B18" s="392"/>
      <c r="C18" s="392"/>
      <c r="D18" s="392"/>
      <c r="E18" s="392"/>
      <c r="F18" s="392"/>
      <c r="G18" s="392"/>
      <c r="H18" s="392"/>
      <c r="I18" s="392"/>
      <c r="J18" s="392"/>
      <c r="K18" s="385"/>
    </row>
    <row r="19" spans="1:11" ht="15">
      <c r="A19" s="391" t="s">
        <v>114</v>
      </c>
      <c r="B19" s="383">
        <f>SUM(B20:B21)</f>
        <v>0</v>
      </c>
      <c r="C19" s="383">
        <f>SUM(C20:C21)</f>
        <v>0</v>
      </c>
      <c r="D19" s="383">
        <f t="shared" ref="D19:J19" si="4">SUM(D20:D21)</f>
        <v>0</v>
      </c>
      <c r="E19" s="383">
        <f>SUM(E20:E21)</f>
        <v>0</v>
      </c>
      <c r="F19" s="383">
        <f t="shared" si="4"/>
        <v>0</v>
      </c>
      <c r="G19" s="383">
        <f>SUM(G20:G21)</f>
        <v>0</v>
      </c>
      <c r="H19" s="383">
        <f>SUM(H20:H21)</f>
        <v>0</v>
      </c>
      <c r="I19" s="383">
        <f>SUM(I20:I21)</f>
        <v>0</v>
      </c>
      <c r="J19" s="383">
        <f t="shared" si="4"/>
        <v>0</v>
      </c>
      <c r="K19" s="385"/>
    </row>
    <row r="20" spans="1:11" ht="15">
      <c r="A20" s="391" t="s">
        <v>115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85"/>
    </row>
    <row r="21" spans="1:11" ht="15">
      <c r="A21" s="391" t="s">
        <v>116</v>
      </c>
      <c r="B21" s="392"/>
      <c r="C21" s="392"/>
      <c r="D21" s="392"/>
      <c r="E21" s="392"/>
      <c r="F21" s="392"/>
      <c r="G21" s="392"/>
      <c r="H21" s="392"/>
      <c r="I21" s="392"/>
      <c r="J21" s="392">
        <f>C21+E21-F21-G21</f>
        <v>0</v>
      </c>
      <c r="K21" s="385"/>
    </row>
    <row r="22" spans="1:11" ht="15">
      <c r="A22" s="391" t="s">
        <v>117</v>
      </c>
      <c r="B22" s="392"/>
      <c r="C22" s="392"/>
      <c r="D22" s="392"/>
      <c r="E22" s="392"/>
      <c r="F22" s="392"/>
      <c r="G22" s="392"/>
      <c r="H22" s="392"/>
      <c r="I22" s="392"/>
      <c r="J22" s="392">
        <f>C22+E22-F22-G22</f>
        <v>0</v>
      </c>
      <c r="K22" s="385"/>
    </row>
    <row r="23" spans="1:11" ht="15">
      <c r="A23" s="391" t="s">
        <v>118</v>
      </c>
      <c r="B23" s="392"/>
      <c r="C23" s="392"/>
      <c r="D23" s="392"/>
      <c r="E23" s="393"/>
      <c r="F23" s="392"/>
      <c r="G23" s="392"/>
      <c r="H23" s="392"/>
      <c r="I23" s="392"/>
      <c r="J23" s="392">
        <f>C23+E23-F23-G23</f>
        <v>0</v>
      </c>
      <c r="K23" s="385"/>
    </row>
    <row r="24" spans="1:11" ht="15">
      <c r="A24" s="390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385"/>
    </row>
    <row r="25" spans="1:11" ht="15">
      <c r="A25" s="391" t="s">
        <v>246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85"/>
    </row>
    <row r="26" spans="1:11" ht="15">
      <c r="A26" s="391" t="s">
        <v>247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85"/>
    </row>
    <row r="27" spans="1:11" ht="15">
      <c r="A27" s="391" t="s">
        <v>248</v>
      </c>
      <c r="B27" s="392"/>
      <c r="C27" s="392"/>
      <c r="D27" s="392"/>
      <c r="E27" s="392"/>
      <c r="F27" s="392"/>
      <c r="G27" s="392"/>
      <c r="H27" s="392"/>
      <c r="I27" s="392"/>
      <c r="J27" s="392"/>
      <c r="K27" s="385"/>
    </row>
    <row r="28" spans="1:11" ht="15">
      <c r="A28" s="391" t="s">
        <v>249</v>
      </c>
      <c r="B28" s="392"/>
      <c r="C28" s="392"/>
      <c r="D28" s="392"/>
      <c r="E28" s="392"/>
      <c r="F28" s="392"/>
      <c r="G28" s="392"/>
      <c r="H28" s="392"/>
      <c r="I28" s="392"/>
      <c r="J28" s="392"/>
      <c r="K28" s="385"/>
    </row>
    <row r="29" spans="1:11" ht="15">
      <c r="A29" s="391" t="s">
        <v>250</v>
      </c>
      <c r="B29" s="392"/>
      <c r="C29" s="392"/>
      <c r="D29" s="392"/>
      <c r="E29" s="392"/>
      <c r="F29" s="392"/>
      <c r="G29" s="392"/>
      <c r="H29" s="392"/>
      <c r="I29" s="392"/>
      <c r="J29" s="392"/>
      <c r="K29" s="385"/>
    </row>
    <row r="30" spans="1:11" ht="15">
      <c r="A30" s="391" t="s">
        <v>251</v>
      </c>
      <c r="B30" s="392"/>
      <c r="C30" s="392"/>
      <c r="D30" s="392"/>
      <c r="E30" s="392"/>
      <c r="F30" s="392"/>
      <c r="G30" s="392"/>
      <c r="H30" s="392"/>
      <c r="I30" s="392"/>
      <c r="J30" s="392"/>
      <c r="K30" s="385"/>
    </row>
    <row r="31" spans="1:11" ht="15">
      <c r="A31" s="391" t="s">
        <v>252</v>
      </c>
      <c r="B31" s="392"/>
      <c r="C31" s="392"/>
      <c r="D31" s="392"/>
      <c r="E31" s="392"/>
      <c r="F31" s="392"/>
      <c r="G31" s="392"/>
      <c r="H31" s="392"/>
      <c r="I31" s="392"/>
      <c r="J31" s="392"/>
      <c r="K31" s="385"/>
    </row>
    <row r="32" spans="1:11" ht="15">
      <c r="A32" s="390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385"/>
    </row>
    <row r="33" spans="1:11" ht="15">
      <c r="A33" s="391" t="s">
        <v>253</v>
      </c>
      <c r="B33" s="392"/>
      <c r="C33" s="392"/>
      <c r="D33" s="392"/>
      <c r="E33" s="392"/>
      <c r="F33" s="392"/>
      <c r="G33" s="392"/>
      <c r="H33" s="392"/>
      <c r="I33" s="392"/>
      <c r="J33" s="392"/>
      <c r="K33" s="385"/>
    </row>
    <row r="34" spans="1:11" ht="15">
      <c r="A34" s="391" t="s">
        <v>254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85"/>
    </row>
    <row r="35" spans="1:11" ht="15">
      <c r="A35" s="391" t="s">
        <v>255</v>
      </c>
      <c r="B35" s="392"/>
      <c r="C35" s="392"/>
      <c r="D35" s="392"/>
      <c r="E35" s="392"/>
      <c r="F35" s="392"/>
      <c r="G35" s="392"/>
      <c r="H35" s="392"/>
      <c r="I35" s="392"/>
      <c r="J35" s="392"/>
      <c r="K35" s="385"/>
    </row>
    <row r="36" spans="1:11" ht="15">
      <c r="A36" s="390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385"/>
    </row>
    <row r="37" spans="1:11" ht="15">
      <c r="A37" s="391" t="s">
        <v>122</v>
      </c>
      <c r="B37" s="392"/>
      <c r="C37" s="392"/>
      <c r="D37" s="392"/>
      <c r="E37" s="392"/>
      <c r="F37" s="392"/>
      <c r="G37" s="392"/>
      <c r="H37" s="392"/>
      <c r="I37" s="392"/>
      <c r="J37" s="392"/>
      <c r="K37" s="385"/>
    </row>
    <row r="38" spans="1:11" ht="15">
      <c r="A38" s="391" t="s">
        <v>123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85"/>
    </row>
    <row r="39" spans="1:11" ht="15">
      <c r="A39" s="391" t="s">
        <v>124</v>
      </c>
      <c r="B39" s="383">
        <f t="shared" ref="B39:J39" si="8">SUM(B40:B41)</f>
        <v>0</v>
      </c>
      <c r="C39" s="383">
        <f t="shared" si="8"/>
        <v>0</v>
      </c>
      <c r="D39" s="383">
        <f t="shared" si="8"/>
        <v>0</v>
      </c>
      <c r="E39" s="383">
        <f t="shared" si="8"/>
        <v>0</v>
      </c>
      <c r="F39" s="383">
        <f t="shared" si="8"/>
        <v>0</v>
      </c>
      <c r="G39" s="383">
        <f t="shared" si="8"/>
        <v>0</v>
      </c>
      <c r="H39" s="383">
        <f t="shared" si="8"/>
        <v>0</v>
      </c>
      <c r="I39" s="383">
        <f t="shared" si="8"/>
        <v>0</v>
      </c>
      <c r="J39" s="383">
        <f t="shared" si="8"/>
        <v>0</v>
      </c>
      <c r="K39" s="385"/>
    </row>
    <row r="40" spans="1:11" ht="30">
      <c r="A40" s="391" t="s">
        <v>414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85"/>
    </row>
    <row r="41" spans="1:11" ht="15">
      <c r="A41" s="391" t="s">
        <v>125</v>
      </c>
      <c r="B41" s="392"/>
      <c r="C41" s="392"/>
      <c r="D41" s="392"/>
      <c r="E41" s="392"/>
      <c r="F41" s="392"/>
      <c r="G41" s="392"/>
      <c r="H41" s="392"/>
      <c r="I41" s="392"/>
      <c r="J41" s="392"/>
      <c r="K41" s="385"/>
    </row>
    <row r="42" spans="1:11" ht="15">
      <c r="A42" s="391" t="s">
        <v>126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85"/>
    </row>
    <row r="43" spans="1:11" ht="15">
      <c r="A43" s="394"/>
      <c r="B43" s="394"/>
      <c r="C43" s="394"/>
      <c r="D43" s="394"/>
      <c r="E43" s="394"/>
      <c r="F43" s="394"/>
      <c r="G43" s="394"/>
      <c r="H43" s="394"/>
      <c r="I43" s="394"/>
      <c r="J43" s="394"/>
    </row>
    <row r="44" spans="1:11" s="23" customFormat="1"/>
    <row r="45" spans="1:11" s="23" customFormat="1">
      <c r="A45" s="386"/>
    </row>
    <row r="46" spans="1:11" s="2" customFormat="1" ht="15">
      <c r="A46" s="71" t="s">
        <v>96</v>
      </c>
      <c r="D46" s="316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256</v>
      </c>
      <c r="F49" s="12" t="s">
        <v>261</v>
      </c>
      <c r="G49" s="72"/>
      <c r="I49"/>
      <c r="J49"/>
    </row>
    <row r="50" spans="1:10" s="2" customFormat="1" ht="15">
      <c r="B50" s="65" t="s">
        <v>127</v>
      </c>
      <c r="F50" s="2" t="s">
        <v>257</v>
      </c>
      <c r="G50"/>
      <c r="I50"/>
      <c r="J50"/>
    </row>
    <row r="51" spans="1:10" customFormat="1" ht="15">
      <c r="A51" s="2"/>
      <c r="B51" s="386"/>
      <c r="H51" s="386"/>
    </row>
    <row r="52" spans="1:10" s="2" customFormat="1" ht="15">
      <c r="A52" s="11"/>
      <c r="B52" s="11"/>
      <c r="C52" s="11"/>
    </row>
    <row r="53" spans="1:10" ht="15">
      <c r="A53" s="394"/>
      <c r="B53" s="394"/>
      <c r="C53" s="394"/>
      <c r="D53" s="394"/>
      <c r="E53" s="394"/>
      <c r="F53" s="394"/>
      <c r="G53" s="394"/>
      <c r="H53" s="394"/>
      <c r="I53" s="394"/>
      <c r="J53" s="394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5" orientation="portrait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29"/>
  <sheetViews>
    <sheetView showGridLines="0" view="pageBreakPreview" zoomScale="80" zoomScaleNormal="100" zoomScaleSheetLayoutView="80" workbookViewId="0">
      <selection activeCell="A21" sqref="A21:XFD26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4"/>
  </cols>
  <sheetData>
    <row r="1" spans="1:12" s="23" customFormat="1" ht="15">
      <c r="A1" s="135" t="s">
        <v>293</v>
      </c>
      <c r="B1" s="136"/>
      <c r="C1" s="136"/>
      <c r="D1" s="136"/>
      <c r="E1" s="136"/>
      <c r="F1" s="136"/>
      <c r="G1" s="142"/>
      <c r="H1" s="100" t="s">
        <v>186</v>
      </c>
      <c r="I1" s="142"/>
      <c r="J1" s="66"/>
      <c r="K1" s="66"/>
      <c r="L1" s="66"/>
    </row>
    <row r="2" spans="1:12" s="23" customFormat="1" ht="15">
      <c r="A2" s="105" t="s">
        <v>128</v>
      </c>
      <c r="B2" s="136"/>
      <c r="C2" s="136"/>
      <c r="D2" s="136"/>
      <c r="E2" s="136"/>
      <c r="F2" s="136"/>
      <c r="G2" s="143"/>
      <c r="H2" s="415" t="s">
        <v>577</v>
      </c>
      <c r="I2" s="415"/>
      <c r="J2" s="66"/>
      <c r="K2" s="66"/>
      <c r="L2" s="66"/>
    </row>
    <row r="3" spans="1:12" s="23" customFormat="1" ht="15">
      <c r="A3" s="136"/>
      <c r="B3" s="136"/>
      <c r="C3" s="136"/>
      <c r="D3" s="136"/>
      <c r="E3" s="136"/>
      <c r="F3" s="136"/>
      <c r="G3" s="143"/>
      <c r="H3" s="139"/>
      <c r="I3" s="143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6"/>
      <c r="F4" s="136"/>
      <c r="G4" s="136"/>
      <c r="H4" s="136"/>
      <c r="I4" s="142"/>
      <c r="J4" s="63"/>
      <c r="K4" s="63"/>
      <c r="L4" s="23"/>
    </row>
    <row r="5" spans="1:12" s="2" customFormat="1" ht="15">
      <c r="A5" s="333" t="s">
        <v>480</v>
      </c>
      <c r="B5" s="120"/>
      <c r="C5" s="120"/>
      <c r="D5" s="120"/>
      <c r="E5" s="145"/>
      <c r="F5" s="146"/>
      <c r="G5" s="146"/>
      <c r="H5" s="146"/>
      <c r="I5" s="142"/>
      <c r="J5" s="63"/>
      <c r="K5" s="63"/>
      <c r="L5" s="12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3"/>
      <c r="K6" s="63"/>
      <c r="L6" s="63"/>
    </row>
    <row r="7" spans="1:12" ht="30">
      <c r="A7" s="133" t="s">
        <v>64</v>
      </c>
      <c r="B7" s="133" t="s">
        <v>360</v>
      </c>
      <c r="C7" s="134" t="s">
        <v>361</v>
      </c>
      <c r="D7" s="134" t="s">
        <v>223</v>
      </c>
      <c r="E7" s="134" t="s">
        <v>228</v>
      </c>
      <c r="F7" s="134" t="s">
        <v>229</v>
      </c>
      <c r="G7" s="134" t="s">
        <v>230</v>
      </c>
      <c r="H7" s="134" t="s">
        <v>231</v>
      </c>
      <c r="I7" s="142"/>
    </row>
    <row r="8" spans="1:12" ht="15">
      <c r="A8" s="133">
        <v>1</v>
      </c>
      <c r="B8" s="133">
        <v>2</v>
      </c>
      <c r="C8" s="134">
        <v>3</v>
      </c>
      <c r="D8" s="133">
        <v>4</v>
      </c>
      <c r="E8" s="134">
        <v>5</v>
      </c>
      <c r="F8" s="133">
        <v>6</v>
      </c>
      <c r="G8" s="134">
        <v>7</v>
      </c>
      <c r="H8" s="134">
        <v>8</v>
      </c>
      <c r="I8" s="142"/>
    </row>
    <row r="9" spans="1:12" ht="15">
      <c r="A9" s="67">
        <v>1</v>
      </c>
      <c r="B9" s="25"/>
      <c r="C9" s="25"/>
      <c r="D9" s="25"/>
      <c r="E9" s="25"/>
      <c r="F9" s="25"/>
      <c r="G9" s="153"/>
      <c r="H9" s="25"/>
      <c r="I9" s="142"/>
    </row>
    <row r="10" spans="1:12" ht="15">
      <c r="A10" s="67">
        <v>2</v>
      </c>
      <c r="B10" s="25"/>
      <c r="C10" s="25"/>
      <c r="D10" s="25"/>
      <c r="E10" s="25"/>
      <c r="F10" s="25"/>
      <c r="G10" s="153"/>
      <c r="H10" s="25"/>
      <c r="I10" s="142"/>
    </row>
    <row r="11" spans="1:12" ht="15">
      <c r="A11" s="67">
        <v>3</v>
      </c>
      <c r="B11" s="25"/>
      <c r="C11" s="25"/>
      <c r="D11" s="25"/>
      <c r="E11" s="25"/>
      <c r="F11" s="25"/>
      <c r="G11" s="153"/>
      <c r="H11" s="25"/>
      <c r="I11" s="142"/>
    </row>
    <row r="12" spans="1:12" ht="15">
      <c r="A12" s="67">
        <v>4</v>
      </c>
      <c r="B12" s="25"/>
      <c r="C12" s="25"/>
      <c r="D12" s="25"/>
      <c r="E12" s="25"/>
      <c r="F12" s="25"/>
      <c r="G12" s="153"/>
      <c r="H12" s="25"/>
      <c r="I12" s="142"/>
    </row>
    <row r="13" spans="1:12" ht="15">
      <c r="A13" s="67">
        <v>5</v>
      </c>
      <c r="B13" s="25"/>
      <c r="C13" s="25"/>
      <c r="D13" s="25"/>
      <c r="E13" s="25"/>
      <c r="F13" s="25"/>
      <c r="G13" s="153"/>
      <c r="H13" s="25"/>
      <c r="I13" s="142"/>
    </row>
    <row r="14" spans="1:12" ht="15">
      <c r="A14" s="67">
        <v>6</v>
      </c>
      <c r="B14" s="25"/>
      <c r="C14" s="25"/>
      <c r="D14" s="25"/>
      <c r="E14" s="25"/>
      <c r="F14" s="25"/>
      <c r="G14" s="153"/>
      <c r="H14" s="25"/>
      <c r="I14" s="142"/>
    </row>
    <row r="15" spans="1:12" s="23" customFormat="1" ht="15">
      <c r="A15" s="67">
        <v>7</v>
      </c>
      <c r="B15" s="25"/>
      <c r="C15" s="25"/>
      <c r="D15" s="25"/>
      <c r="E15" s="25"/>
      <c r="F15" s="25"/>
      <c r="G15" s="153"/>
      <c r="H15" s="25"/>
      <c r="I15" s="142"/>
      <c r="J15" s="63"/>
      <c r="K15" s="63"/>
      <c r="L15" s="63"/>
    </row>
    <row r="16" spans="1:12" s="23" customFormat="1" ht="15">
      <c r="A16" s="67">
        <v>8</v>
      </c>
      <c r="B16" s="25"/>
      <c r="C16" s="25"/>
      <c r="D16" s="25"/>
      <c r="E16" s="25"/>
      <c r="F16" s="25"/>
      <c r="G16" s="153"/>
      <c r="H16" s="25"/>
      <c r="I16" s="142"/>
      <c r="J16" s="63"/>
      <c r="K16" s="63"/>
      <c r="L16" s="63"/>
    </row>
    <row r="17" spans="1:12" s="23" customFormat="1" ht="15">
      <c r="A17" s="67">
        <v>9</v>
      </c>
      <c r="B17" s="25"/>
      <c r="C17" s="25"/>
      <c r="D17" s="25"/>
      <c r="E17" s="25"/>
      <c r="F17" s="25"/>
      <c r="G17" s="153"/>
      <c r="H17" s="25"/>
      <c r="I17" s="142"/>
      <c r="J17" s="63"/>
      <c r="K17" s="63"/>
      <c r="L17" s="63"/>
    </row>
    <row r="18" spans="1:12" s="23" customFormat="1" ht="15">
      <c r="A18" s="67">
        <v>10</v>
      </c>
      <c r="B18" s="25"/>
      <c r="C18" s="25"/>
      <c r="D18" s="25"/>
      <c r="E18" s="25"/>
      <c r="F18" s="25"/>
      <c r="G18" s="153"/>
      <c r="H18" s="25"/>
      <c r="I18" s="142"/>
      <c r="J18" s="63"/>
      <c r="K18" s="63"/>
      <c r="L18" s="63"/>
    </row>
    <row r="19" spans="1:12" s="23" customFormat="1" ht="15">
      <c r="A19" s="67">
        <v>11</v>
      </c>
      <c r="B19" s="25"/>
      <c r="C19" s="25"/>
      <c r="D19" s="25"/>
      <c r="E19" s="25"/>
      <c r="F19" s="25"/>
      <c r="G19" s="153"/>
      <c r="H19" s="25"/>
      <c r="I19" s="142"/>
      <c r="J19" s="63"/>
      <c r="K19" s="63"/>
      <c r="L19" s="63"/>
    </row>
    <row r="20" spans="1:12" s="23" customFormat="1" ht="15">
      <c r="A20" s="67">
        <v>12</v>
      </c>
      <c r="B20" s="25"/>
      <c r="C20" s="25"/>
      <c r="D20" s="25"/>
      <c r="E20" s="25"/>
      <c r="F20" s="25"/>
      <c r="G20" s="153"/>
      <c r="H20" s="25"/>
      <c r="I20" s="142"/>
      <c r="J20" s="63"/>
      <c r="K20" s="63"/>
      <c r="L20" s="63"/>
    </row>
    <row r="21" spans="1:12" s="23" customFormat="1" ht="15">
      <c r="A21" s="67" t="s">
        <v>266</v>
      </c>
      <c r="B21" s="25"/>
      <c r="C21" s="25"/>
      <c r="D21" s="25"/>
      <c r="E21" s="25"/>
      <c r="F21" s="25"/>
      <c r="G21" s="153"/>
      <c r="H21" s="25"/>
      <c r="I21" s="142"/>
      <c r="J21" s="63"/>
      <c r="K21" s="63"/>
      <c r="L21" s="63"/>
    </row>
    <row r="22" spans="1:12" s="23" customFormat="1">
      <c r="J22" s="63"/>
      <c r="K22" s="63"/>
      <c r="L22" s="63"/>
    </row>
    <row r="23" spans="1:12" s="23" customFormat="1"/>
    <row r="24" spans="1:12" s="23" customFormat="1">
      <c r="A24" s="24"/>
    </row>
    <row r="25" spans="1:12" s="2" customFormat="1" ht="15">
      <c r="B25" s="71" t="s">
        <v>96</v>
      </c>
      <c r="E25" s="5"/>
    </row>
    <row r="26" spans="1:12" s="2" customFormat="1" ht="15">
      <c r="C26" s="70"/>
      <c r="E26" s="70"/>
      <c r="F26" s="73"/>
      <c r="G26"/>
      <c r="H26"/>
      <c r="I26"/>
    </row>
    <row r="27" spans="1:12" s="2" customFormat="1" ht="15">
      <c r="A27"/>
      <c r="C27" s="69" t="s">
        <v>256</v>
      </c>
      <c r="E27" s="12" t="s">
        <v>261</v>
      </c>
      <c r="F27" s="72"/>
      <c r="G27"/>
      <c r="H27"/>
      <c r="I27"/>
    </row>
    <row r="28" spans="1:12" s="2" customFormat="1" ht="15">
      <c r="A28"/>
      <c r="C28" s="65" t="s">
        <v>127</v>
      </c>
      <c r="E28" s="2" t="s">
        <v>257</v>
      </c>
      <c r="F28"/>
      <c r="G28"/>
      <c r="H28"/>
      <c r="I28"/>
    </row>
    <row r="29" spans="1:12" customFormat="1" ht="15">
      <c r="B29" s="2"/>
      <c r="C29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1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1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4" customWidth="1"/>
    <col min="11" max="16384" width="9.140625" style="24"/>
  </cols>
  <sheetData>
    <row r="1" spans="1:12" s="23" customFormat="1" ht="15">
      <c r="A1" s="135" t="s">
        <v>294</v>
      </c>
      <c r="B1" s="136"/>
      <c r="C1" s="136"/>
      <c r="D1" s="136"/>
      <c r="E1" s="136"/>
      <c r="F1" s="136"/>
      <c r="G1" s="136"/>
      <c r="H1" s="142"/>
      <c r="I1" s="306" t="s">
        <v>186</v>
      </c>
      <c r="J1" s="148"/>
    </row>
    <row r="2" spans="1:12" s="23" customFormat="1" ht="15">
      <c r="A2" s="105" t="s">
        <v>128</v>
      </c>
      <c r="B2" s="136"/>
      <c r="C2" s="136"/>
      <c r="D2" s="136"/>
      <c r="E2" s="136"/>
      <c r="F2" s="136"/>
      <c r="G2" s="136"/>
      <c r="H2" s="142"/>
      <c r="I2" s="415" t="s">
        <v>577</v>
      </c>
      <c r="J2" s="415"/>
    </row>
    <row r="3" spans="1:12" s="23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8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4"/>
      <c r="F4" s="136"/>
      <c r="G4" s="136"/>
      <c r="H4" s="136"/>
      <c r="I4" s="144"/>
      <c r="J4" s="104"/>
      <c r="L4" s="23"/>
    </row>
    <row r="5" spans="1:12" s="2" customFormat="1" ht="15">
      <c r="A5" s="333" t="s">
        <v>480</v>
      </c>
      <c r="B5" s="120"/>
      <c r="C5" s="120"/>
      <c r="D5" s="120"/>
      <c r="E5" s="145"/>
      <c r="F5" s="146"/>
      <c r="G5" s="146"/>
      <c r="H5" s="146"/>
      <c r="I5" s="145"/>
      <c r="J5" s="104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3"/>
    </row>
    <row r="7" spans="1:12" ht="30">
      <c r="A7" s="147" t="s">
        <v>64</v>
      </c>
      <c r="B7" s="133" t="s">
        <v>236</v>
      </c>
      <c r="C7" s="134" t="s">
        <v>232</v>
      </c>
      <c r="D7" s="134" t="s">
        <v>233</v>
      </c>
      <c r="E7" s="134" t="s">
        <v>234</v>
      </c>
      <c r="F7" s="134" t="s">
        <v>235</v>
      </c>
      <c r="G7" s="134" t="s">
        <v>229</v>
      </c>
      <c r="H7" s="134" t="s">
        <v>230</v>
      </c>
      <c r="I7" s="134" t="s">
        <v>231</v>
      </c>
      <c r="J7" s="149"/>
    </row>
    <row r="8" spans="1:12" ht="15">
      <c r="A8" s="133">
        <v>1</v>
      </c>
      <c r="B8" s="133">
        <v>2</v>
      </c>
      <c r="C8" s="134">
        <v>3</v>
      </c>
      <c r="D8" s="133">
        <v>4</v>
      </c>
      <c r="E8" s="134">
        <v>5</v>
      </c>
      <c r="F8" s="133">
        <v>6</v>
      </c>
      <c r="G8" s="134">
        <v>7</v>
      </c>
      <c r="H8" s="133">
        <v>8</v>
      </c>
      <c r="I8" s="134">
        <v>9</v>
      </c>
      <c r="J8" s="149"/>
    </row>
    <row r="9" spans="1:12" ht="15">
      <c r="A9" s="67">
        <v>1</v>
      </c>
      <c r="B9" s="25"/>
      <c r="C9" s="25"/>
      <c r="D9" s="25"/>
      <c r="E9" s="25"/>
      <c r="F9" s="25"/>
      <c r="G9" s="25"/>
      <c r="H9" s="153"/>
      <c r="I9" s="25"/>
      <c r="J9" s="149"/>
    </row>
    <row r="10" spans="1:12" ht="15">
      <c r="A10" s="67">
        <v>2</v>
      </c>
      <c r="B10" s="25"/>
      <c r="C10" s="25"/>
      <c r="D10" s="25"/>
      <c r="E10" s="25"/>
      <c r="F10" s="25"/>
      <c r="G10" s="25"/>
      <c r="H10" s="153"/>
      <c r="I10" s="25"/>
      <c r="J10" s="149"/>
    </row>
    <row r="11" spans="1:12" ht="15">
      <c r="A11" s="67">
        <v>3</v>
      </c>
      <c r="B11" s="25"/>
      <c r="C11" s="25"/>
      <c r="D11" s="25"/>
      <c r="E11" s="25"/>
      <c r="F11" s="25"/>
      <c r="G11" s="25"/>
      <c r="H11" s="153"/>
      <c r="I11" s="25"/>
      <c r="J11" s="149"/>
    </row>
    <row r="12" spans="1:12" ht="15">
      <c r="A12" s="67">
        <v>4</v>
      </c>
      <c r="B12" s="25"/>
      <c r="C12" s="25"/>
      <c r="D12" s="25"/>
      <c r="E12" s="25"/>
      <c r="F12" s="25"/>
      <c r="G12" s="25"/>
      <c r="H12" s="153"/>
      <c r="I12" s="25"/>
      <c r="J12" s="149"/>
    </row>
    <row r="13" spans="1:12" ht="15">
      <c r="A13" s="67">
        <v>5</v>
      </c>
      <c r="B13" s="25"/>
      <c r="C13" s="25"/>
      <c r="D13" s="25"/>
      <c r="E13" s="25"/>
      <c r="F13" s="25"/>
      <c r="G13" s="25"/>
      <c r="H13" s="153"/>
      <c r="I13" s="25"/>
      <c r="J13" s="149"/>
    </row>
    <row r="14" spans="1:12" ht="15">
      <c r="A14" s="67">
        <v>6</v>
      </c>
      <c r="B14" s="25"/>
      <c r="C14" s="25"/>
      <c r="D14" s="25"/>
      <c r="E14" s="25"/>
      <c r="F14" s="25"/>
      <c r="G14" s="25"/>
      <c r="H14" s="153"/>
      <c r="I14" s="25"/>
      <c r="J14" s="149"/>
    </row>
    <row r="15" spans="1:12" s="23" customFormat="1" ht="15">
      <c r="A15" s="67">
        <v>7</v>
      </c>
      <c r="B15" s="25"/>
      <c r="C15" s="25"/>
      <c r="D15" s="25"/>
      <c r="E15" s="25"/>
      <c r="F15" s="25"/>
      <c r="G15" s="25"/>
      <c r="H15" s="153"/>
      <c r="I15" s="25"/>
      <c r="J15" s="143"/>
    </row>
    <row r="16" spans="1:12" s="23" customFormat="1" ht="15">
      <c r="A16" s="67">
        <v>8</v>
      </c>
      <c r="B16" s="25"/>
      <c r="C16" s="25"/>
      <c r="D16" s="25"/>
      <c r="E16" s="25"/>
      <c r="F16" s="25"/>
      <c r="G16" s="25"/>
      <c r="H16" s="153"/>
      <c r="I16" s="25"/>
      <c r="J16" s="143"/>
    </row>
    <row r="17" spans="1:10" s="23" customFormat="1" ht="15">
      <c r="A17" s="67">
        <v>9</v>
      </c>
      <c r="B17" s="25"/>
      <c r="C17" s="25"/>
      <c r="D17" s="25"/>
      <c r="E17" s="25"/>
      <c r="F17" s="25"/>
      <c r="G17" s="25"/>
      <c r="H17" s="153"/>
      <c r="I17" s="25"/>
      <c r="J17" s="143"/>
    </row>
    <row r="18" spans="1:10" s="23" customFormat="1" ht="15">
      <c r="A18" s="67">
        <v>10</v>
      </c>
      <c r="B18" s="25"/>
      <c r="C18" s="25"/>
      <c r="D18" s="25"/>
      <c r="E18" s="25"/>
      <c r="F18" s="25"/>
      <c r="G18" s="25"/>
      <c r="H18" s="153"/>
      <c r="I18" s="25"/>
      <c r="J18" s="143"/>
    </row>
    <row r="19" spans="1:10" s="23" customFormat="1" ht="15">
      <c r="A19" s="67">
        <v>11</v>
      </c>
      <c r="B19" s="25"/>
      <c r="C19" s="25"/>
      <c r="D19" s="25"/>
      <c r="E19" s="25"/>
      <c r="F19" s="25"/>
      <c r="G19" s="25"/>
      <c r="H19" s="153"/>
      <c r="I19" s="25"/>
      <c r="J19" s="143"/>
    </row>
    <row r="20" spans="1:10" s="23" customFormat="1" ht="15">
      <c r="A20" s="67">
        <v>12</v>
      </c>
      <c r="B20" s="25"/>
      <c r="C20" s="25"/>
      <c r="D20" s="25"/>
      <c r="E20" s="25"/>
      <c r="F20" s="25"/>
      <c r="G20" s="25"/>
      <c r="H20" s="153"/>
      <c r="I20" s="25"/>
      <c r="J20" s="143"/>
    </row>
    <row r="21" spans="1:10" s="23" customFormat="1" ht="15">
      <c r="A21" s="67">
        <v>13</v>
      </c>
      <c r="B21" s="25"/>
      <c r="C21" s="25"/>
      <c r="D21" s="25"/>
      <c r="E21" s="25"/>
      <c r="F21" s="25"/>
      <c r="G21" s="25"/>
      <c r="H21" s="153"/>
      <c r="I21" s="25"/>
      <c r="J21" s="143"/>
    </row>
    <row r="22" spans="1:10" s="23" customFormat="1" ht="15">
      <c r="A22" s="67">
        <v>14</v>
      </c>
      <c r="B22" s="25"/>
      <c r="C22" s="25"/>
      <c r="D22" s="25"/>
      <c r="E22" s="25"/>
      <c r="F22" s="25"/>
      <c r="G22" s="25"/>
      <c r="H22" s="153"/>
      <c r="I22" s="25"/>
      <c r="J22" s="143"/>
    </row>
    <row r="23" spans="1:10" s="23" customFormat="1" ht="15">
      <c r="A23" s="67">
        <v>15</v>
      </c>
      <c r="B23" s="25"/>
      <c r="C23" s="25"/>
      <c r="D23" s="25"/>
      <c r="E23" s="25"/>
      <c r="F23" s="25"/>
      <c r="G23" s="25"/>
      <c r="H23" s="153"/>
      <c r="I23" s="25"/>
      <c r="J23" s="143"/>
    </row>
    <row r="24" spans="1:10" s="23" customFormat="1" ht="15">
      <c r="A24" s="67">
        <v>16</v>
      </c>
      <c r="B24" s="25"/>
      <c r="C24" s="25"/>
      <c r="D24" s="25"/>
      <c r="E24" s="25"/>
      <c r="F24" s="25"/>
      <c r="G24" s="25"/>
      <c r="H24" s="153"/>
      <c r="I24" s="25"/>
      <c r="J24" s="143"/>
    </row>
    <row r="25" spans="1:10" s="23" customFormat="1" ht="15">
      <c r="A25" s="67">
        <v>17</v>
      </c>
      <c r="B25" s="25"/>
      <c r="C25" s="25"/>
      <c r="D25" s="25"/>
      <c r="E25" s="25"/>
      <c r="F25" s="25"/>
      <c r="G25" s="25"/>
      <c r="H25" s="153"/>
      <c r="I25" s="25"/>
      <c r="J25" s="143"/>
    </row>
    <row r="26" spans="1:10" s="23" customFormat="1" ht="15">
      <c r="A26" s="67">
        <v>18</v>
      </c>
      <c r="B26" s="25"/>
      <c r="C26" s="25"/>
      <c r="D26" s="25"/>
      <c r="E26" s="25"/>
      <c r="F26" s="25"/>
      <c r="G26" s="25"/>
      <c r="H26" s="153"/>
      <c r="I26" s="25"/>
      <c r="J26" s="143"/>
    </row>
    <row r="27" spans="1:10" s="23" customFormat="1" ht="15">
      <c r="A27" s="67" t="s">
        <v>266</v>
      </c>
      <c r="B27" s="25"/>
      <c r="C27" s="25"/>
      <c r="D27" s="25"/>
      <c r="E27" s="25"/>
      <c r="F27" s="25"/>
      <c r="G27" s="25"/>
      <c r="H27" s="153"/>
      <c r="I27" s="25"/>
      <c r="J27" s="143"/>
    </row>
    <row r="28" spans="1:10" s="23" customFormat="1">
      <c r="J28" s="63"/>
    </row>
    <row r="29" spans="1:10" s="23" customFormat="1"/>
    <row r="30" spans="1:10" s="23" customFormat="1">
      <c r="A30" s="24"/>
    </row>
    <row r="31" spans="1:10" s="2" customFormat="1" ht="15">
      <c r="B31" s="71" t="s">
        <v>96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256</v>
      </c>
      <c r="E33" s="12" t="s">
        <v>261</v>
      </c>
      <c r="F33" s="72"/>
      <c r="G33"/>
      <c r="H33"/>
      <c r="I33"/>
    </row>
    <row r="34" spans="1:10" s="2" customFormat="1" ht="15">
      <c r="A34"/>
      <c r="C34" s="65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3" customFormat="1">
      <c r="J37" s="63"/>
    </row>
    <row r="38" spans="1:10" s="23" customFormat="1">
      <c r="J38" s="63"/>
    </row>
    <row r="39" spans="1:10" s="23" customFormat="1">
      <c r="J39" s="63"/>
    </row>
    <row r="40" spans="1:10" s="23" customFormat="1">
      <c r="J40" s="63"/>
    </row>
    <row r="41" spans="1:10" s="23" customFormat="1">
      <c r="J41" s="63"/>
    </row>
    <row r="42" spans="1:10" s="23" customFormat="1">
      <c r="J42" s="63"/>
    </row>
    <row r="43" spans="1:10" s="23" customFormat="1">
      <c r="J43" s="63"/>
    </row>
    <row r="44" spans="1:10" s="23" customFormat="1">
      <c r="J44" s="63"/>
    </row>
    <row r="45" spans="1:10" s="23" customFormat="1">
      <c r="J45" s="63"/>
    </row>
    <row r="46" spans="1:10" s="23" customFormat="1">
      <c r="J46" s="63"/>
    </row>
    <row r="47" spans="1:10" s="23" customFormat="1">
      <c r="J47" s="63"/>
    </row>
    <row r="48" spans="1:10" s="23" customFormat="1">
      <c r="J48" s="63"/>
    </row>
    <row r="49" spans="10:10" s="23" customFormat="1">
      <c r="J49" s="63"/>
    </row>
    <row r="50" spans="10:10" s="23" customFormat="1">
      <c r="J50" s="63"/>
    </row>
    <row r="51" spans="10:10" s="23" customFormat="1">
      <c r="J51" s="63"/>
    </row>
    <row r="52" spans="10:10" s="23" customFormat="1">
      <c r="J52" s="63"/>
    </row>
    <row r="53" spans="10:10" s="23" customFormat="1">
      <c r="J53" s="63"/>
    </row>
    <row r="54" spans="10:10" s="23" customFormat="1">
      <c r="J54" s="6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/>
  <cols>
    <col min="1" max="1" width="4.85546875" style="210" customWidth="1"/>
    <col min="2" max="2" width="37.42578125" style="210" customWidth="1"/>
    <col min="3" max="3" width="21.5703125" style="210" customWidth="1"/>
    <col min="4" max="4" width="20" style="210" customWidth="1"/>
    <col min="5" max="5" width="18.7109375" style="210" customWidth="1"/>
    <col min="6" max="6" width="24.140625" style="210" customWidth="1"/>
    <col min="7" max="7" width="27.140625" style="210" customWidth="1"/>
    <col min="8" max="8" width="0.7109375" style="210" customWidth="1"/>
    <col min="9" max="16384" width="9.140625" style="210"/>
  </cols>
  <sheetData>
    <row r="1" spans="1:8" s="194" customFormat="1" ht="15">
      <c r="A1" s="191" t="s">
        <v>314</v>
      </c>
      <c r="B1" s="192"/>
      <c r="C1" s="192"/>
      <c r="D1" s="192"/>
      <c r="E1" s="192"/>
      <c r="F1" s="78"/>
      <c r="G1" s="78" t="s">
        <v>97</v>
      </c>
      <c r="H1" s="195"/>
    </row>
    <row r="2" spans="1:8" s="194" customFormat="1" ht="15">
      <c r="A2" s="195" t="s">
        <v>305</v>
      </c>
      <c r="B2" s="192"/>
      <c r="C2" s="192"/>
      <c r="D2" s="192"/>
      <c r="E2" s="193"/>
      <c r="F2" s="193"/>
      <c r="G2" s="415" t="s">
        <v>564</v>
      </c>
      <c r="H2" s="416"/>
    </row>
    <row r="3" spans="1:8" s="194" customFormat="1">
      <c r="A3" s="195"/>
      <c r="B3" s="192"/>
      <c r="C3" s="192"/>
      <c r="D3" s="192"/>
      <c r="E3" s="193"/>
      <c r="F3" s="193"/>
      <c r="G3" s="193"/>
      <c r="H3" s="195"/>
    </row>
    <row r="4" spans="1:8" s="194" customFormat="1" ht="15">
      <c r="A4" s="114" t="s">
        <v>262</v>
      </c>
      <c r="B4" s="192"/>
      <c r="C4" s="192"/>
      <c r="D4" s="192"/>
      <c r="E4" s="196"/>
      <c r="F4" s="196"/>
      <c r="G4" s="193"/>
      <c r="H4" s="195"/>
    </row>
    <row r="5" spans="1:8" s="194" customFormat="1" ht="15">
      <c r="A5" s="333" t="s">
        <v>480</v>
      </c>
      <c r="B5" s="197"/>
      <c r="C5" s="197"/>
      <c r="D5" s="197"/>
      <c r="E5" s="197"/>
      <c r="F5" s="197"/>
      <c r="G5" s="198"/>
      <c r="H5" s="195"/>
    </row>
    <row r="6" spans="1:8" s="211" customFormat="1">
      <c r="A6" s="199"/>
      <c r="B6" s="199"/>
      <c r="C6" s="199"/>
      <c r="D6" s="199"/>
      <c r="E6" s="199"/>
      <c r="F6" s="199"/>
      <c r="G6" s="199"/>
      <c r="H6" s="196"/>
    </row>
    <row r="7" spans="1:8" s="194" customFormat="1" ht="51">
      <c r="A7" s="226" t="s">
        <v>64</v>
      </c>
      <c r="B7" s="202" t="s">
        <v>309</v>
      </c>
      <c r="C7" s="202" t="s">
        <v>310</v>
      </c>
      <c r="D7" s="202" t="s">
        <v>311</v>
      </c>
      <c r="E7" s="202" t="s">
        <v>312</v>
      </c>
      <c r="F7" s="202" t="s">
        <v>313</v>
      </c>
      <c r="G7" s="202" t="s">
        <v>306</v>
      </c>
      <c r="H7" s="195"/>
    </row>
    <row r="8" spans="1:8" s="194" customFormat="1">
      <c r="A8" s="200">
        <v>1</v>
      </c>
      <c r="B8" s="201">
        <v>2</v>
      </c>
      <c r="C8" s="201">
        <v>3</v>
      </c>
      <c r="D8" s="201">
        <v>4</v>
      </c>
      <c r="E8" s="202">
        <v>5</v>
      </c>
      <c r="F8" s="202">
        <v>6</v>
      </c>
      <c r="G8" s="202">
        <v>7</v>
      </c>
      <c r="H8" s="195"/>
    </row>
    <row r="9" spans="1:8" s="194" customFormat="1">
      <c r="A9" s="212">
        <v>1</v>
      </c>
      <c r="B9" s="203"/>
      <c r="C9" s="203"/>
      <c r="D9" s="204"/>
      <c r="E9" s="203"/>
      <c r="F9" s="203"/>
      <c r="G9" s="203"/>
      <c r="H9" s="195"/>
    </row>
    <row r="10" spans="1:8" s="194" customFormat="1">
      <c r="A10" s="212">
        <v>2</v>
      </c>
      <c r="B10" s="203"/>
      <c r="C10" s="203"/>
      <c r="D10" s="204"/>
      <c r="E10" s="203"/>
      <c r="F10" s="203"/>
      <c r="G10" s="203"/>
      <c r="H10" s="195"/>
    </row>
    <row r="11" spans="1:8" s="194" customFormat="1">
      <c r="A11" s="212">
        <v>3</v>
      </c>
      <c r="B11" s="203"/>
      <c r="C11" s="203"/>
      <c r="D11" s="204"/>
      <c r="E11" s="203"/>
      <c r="F11" s="203"/>
      <c r="G11" s="203"/>
      <c r="H11" s="195"/>
    </row>
    <row r="12" spans="1:8" s="194" customFormat="1">
      <c r="A12" s="212">
        <v>4</v>
      </c>
      <c r="B12" s="203"/>
      <c r="C12" s="203"/>
      <c r="D12" s="204"/>
      <c r="E12" s="203"/>
      <c r="F12" s="203"/>
      <c r="G12" s="203"/>
      <c r="H12" s="195"/>
    </row>
    <row r="13" spans="1:8" s="194" customFormat="1">
      <c r="A13" s="212">
        <v>5</v>
      </c>
      <c r="B13" s="203"/>
      <c r="C13" s="203"/>
      <c r="D13" s="204"/>
      <c r="E13" s="203"/>
      <c r="F13" s="203"/>
      <c r="G13" s="203"/>
      <c r="H13" s="195"/>
    </row>
    <row r="14" spans="1:8" s="194" customFormat="1">
      <c r="A14" s="212">
        <v>6</v>
      </c>
      <c r="B14" s="203"/>
      <c r="C14" s="203"/>
      <c r="D14" s="204"/>
      <c r="E14" s="203"/>
      <c r="F14" s="203"/>
      <c r="G14" s="203"/>
      <c r="H14" s="195"/>
    </row>
    <row r="15" spans="1:8" s="194" customFormat="1">
      <c r="A15" s="212">
        <v>7</v>
      </c>
      <c r="B15" s="203"/>
      <c r="C15" s="203"/>
      <c r="D15" s="204"/>
      <c r="E15" s="203"/>
      <c r="F15" s="203"/>
      <c r="G15" s="203"/>
      <c r="H15" s="195"/>
    </row>
    <row r="16" spans="1:8" s="194" customFormat="1">
      <c r="A16" s="212">
        <v>8</v>
      </c>
      <c r="B16" s="203"/>
      <c r="C16" s="203"/>
      <c r="D16" s="204"/>
      <c r="E16" s="203"/>
      <c r="F16" s="203"/>
      <c r="G16" s="203"/>
      <c r="H16" s="195"/>
    </row>
    <row r="17" spans="1:11" s="194" customFormat="1">
      <c r="A17" s="212">
        <v>9</v>
      </c>
      <c r="B17" s="203"/>
      <c r="C17" s="203"/>
      <c r="D17" s="204"/>
      <c r="E17" s="203"/>
      <c r="F17" s="203"/>
      <c r="G17" s="203"/>
      <c r="H17" s="195"/>
    </row>
    <row r="18" spans="1:11" s="194" customFormat="1">
      <c r="A18" s="212">
        <v>10</v>
      </c>
      <c r="B18" s="203"/>
      <c r="C18" s="203"/>
      <c r="D18" s="204"/>
      <c r="E18" s="203"/>
      <c r="F18" s="203"/>
      <c r="G18" s="203"/>
      <c r="H18" s="195"/>
    </row>
    <row r="19" spans="1:11" s="194" customFormat="1">
      <c r="A19" s="212" t="s">
        <v>264</v>
      </c>
      <c r="B19" s="203"/>
      <c r="C19" s="203"/>
      <c r="D19" s="204"/>
      <c r="E19" s="203"/>
      <c r="F19" s="203"/>
      <c r="G19" s="203"/>
      <c r="H19" s="195"/>
    </row>
    <row r="22" spans="1:11" s="194" customFormat="1"/>
    <row r="23" spans="1:11" s="194" customFormat="1"/>
    <row r="24" spans="1:11" s="21" customFormat="1" ht="15">
      <c r="B24" s="205" t="s">
        <v>96</v>
      </c>
      <c r="C24" s="205"/>
    </row>
    <row r="25" spans="1:11" s="21" customFormat="1" ht="15">
      <c r="B25" s="205"/>
      <c r="C25" s="205"/>
    </row>
    <row r="26" spans="1:11" s="21" customFormat="1" ht="15">
      <c r="C26" s="207"/>
      <c r="F26" s="207"/>
      <c r="G26" s="207"/>
      <c r="H26" s="206"/>
    </row>
    <row r="27" spans="1:11" s="21" customFormat="1" ht="15">
      <c r="C27" s="208" t="s">
        <v>256</v>
      </c>
      <c r="F27" s="205" t="s">
        <v>307</v>
      </c>
      <c r="J27" s="206"/>
      <c r="K27" s="206"/>
    </row>
    <row r="28" spans="1:11" s="21" customFormat="1" ht="15">
      <c r="C28" s="208" t="s">
        <v>127</v>
      </c>
      <c r="F28" s="209" t="s">
        <v>257</v>
      </c>
      <c r="J28" s="206"/>
      <c r="K28" s="206"/>
    </row>
    <row r="29" spans="1:11" s="194" customFormat="1" ht="15">
      <c r="C29" s="208"/>
      <c r="J29" s="211"/>
      <c r="K29" s="21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289</v>
      </c>
      <c r="B1" s="76"/>
      <c r="C1" s="421" t="s">
        <v>97</v>
      </c>
      <c r="D1" s="421"/>
      <c r="E1" s="108"/>
    </row>
    <row r="2" spans="1:7">
      <c r="A2" s="76" t="s">
        <v>128</v>
      </c>
      <c r="B2" s="76"/>
      <c r="C2" s="415" t="s">
        <v>564</v>
      </c>
      <c r="D2" s="416"/>
      <c r="E2" s="108"/>
    </row>
    <row r="3" spans="1:7">
      <c r="A3" s="74"/>
      <c r="B3" s="76"/>
      <c r="C3" s="75"/>
      <c r="D3" s="75"/>
      <c r="E3" s="108"/>
    </row>
    <row r="4" spans="1:7">
      <c r="A4" s="77" t="s">
        <v>262</v>
      </c>
      <c r="B4" s="102"/>
      <c r="C4" s="103"/>
      <c r="D4" s="76"/>
      <c r="E4" s="108"/>
    </row>
    <row r="5" spans="1:7">
      <c r="A5" s="312" t="str">
        <f>'ფორმა N1'!A5</f>
        <v>"საქართველოს ქრისტიან-კონსერვატიული პარტია"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237</v>
      </c>
      <c r="C8" s="79" t="s">
        <v>66</v>
      </c>
      <c r="D8" s="79" t="s">
        <v>67</v>
      </c>
      <c r="E8" s="108"/>
    </row>
    <row r="9" spans="1:7" s="7" customFormat="1" ht="16.5" customHeight="1">
      <c r="A9" s="234">
        <v>1</v>
      </c>
      <c r="B9" s="234" t="s">
        <v>65</v>
      </c>
      <c r="C9" s="85">
        <f>SUM(C10,C26)</f>
        <v>109072</v>
      </c>
      <c r="D9" s="85">
        <f>SUM(D10,D26)</f>
        <v>109072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>
        <f>SUM(C11,C12,C16,C19,C25,C26)</f>
        <v>109072</v>
      </c>
      <c r="D10" s="85">
        <f>SUM(D11,D12,D16,D19,D24,D25)</f>
        <v>109072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296</v>
      </c>
      <c r="C12" s="107">
        <f>SUM(C13:C15)</f>
        <v>0</v>
      </c>
      <c r="D12" s="107">
        <f>SUM(D13:D15)</f>
        <v>0</v>
      </c>
      <c r="E12" s="108"/>
      <c r="G12" s="68"/>
    </row>
    <row r="13" spans="1:7" s="3" customFormat="1" ht="16.5" customHeight="1">
      <c r="A13" s="97" t="s">
        <v>70</v>
      </c>
      <c r="B13" s="97" t="s">
        <v>299</v>
      </c>
      <c r="C13" s="8"/>
      <c r="D13" s="8"/>
      <c r="E13" s="108"/>
    </row>
    <row r="14" spans="1:7" s="3" customFormat="1" ht="16.5" customHeight="1">
      <c r="A14" s="97" t="s">
        <v>474</v>
      </c>
      <c r="B14" s="97" t="s">
        <v>473</v>
      </c>
      <c r="C14" s="8"/>
      <c r="D14" s="8"/>
      <c r="E14" s="108"/>
    </row>
    <row r="15" spans="1:7" s="3" customFormat="1" ht="16.5" customHeight="1">
      <c r="A15" s="97" t="s">
        <v>475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109072</v>
      </c>
      <c r="D16" s="107">
        <f>SUM(D17:D18)</f>
        <v>109072</v>
      </c>
      <c r="E16" s="108"/>
    </row>
    <row r="17" spans="1:5" s="3" customFormat="1" ht="16.5" customHeight="1">
      <c r="A17" s="97" t="s">
        <v>73</v>
      </c>
      <c r="B17" s="97" t="s">
        <v>75</v>
      </c>
      <c r="C17" s="8">
        <v>49891</v>
      </c>
      <c r="D17" s="8">
        <v>49891</v>
      </c>
      <c r="E17" s="108"/>
    </row>
    <row r="18" spans="1:5" s="3" customFormat="1" ht="30">
      <c r="A18" s="97" t="s">
        <v>74</v>
      </c>
      <c r="B18" s="97" t="s">
        <v>98</v>
      </c>
      <c r="C18" s="8">
        <v>59181</v>
      </c>
      <c r="D18" s="8">
        <v>59181</v>
      </c>
      <c r="E18" s="108"/>
    </row>
    <row r="19" spans="1:5" s="3" customFormat="1" ht="16.5" customHeigh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418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419</v>
      </c>
      <c r="C24" s="268"/>
      <c r="D24" s="8"/>
      <c r="E24" s="108"/>
    </row>
    <row r="25" spans="1:5" s="3" customFormat="1">
      <c r="A25" s="88" t="s">
        <v>239</v>
      </c>
      <c r="B25" s="88" t="s">
        <v>425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08"/>
    </row>
    <row r="28" spans="1:5">
      <c r="A28" s="242" t="s">
        <v>87</v>
      </c>
      <c r="B28" s="242" t="s">
        <v>297</v>
      </c>
      <c r="C28" s="8"/>
      <c r="D28" s="8"/>
      <c r="E28" s="108"/>
    </row>
    <row r="29" spans="1:5">
      <c r="A29" s="242" t="s">
        <v>88</v>
      </c>
      <c r="B29" s="242" t="s">
        <v>300</v>
      </c>
      <c r="C29" s="8"/>
      <c r="D29" s="8"/>
      <c r="E29" s="108"/>
    </row>
    <row r="30" spans="1:5">
      <c r="A30" s="242" t="s">
        <v>427</v>
      </c>
      <c r="B30" s="242" t="s">
        <v>298</v>
      </c>
      <c r="C30" s="8"/>
      <c r="D30" s="8"/>
      <c r="E30" s="108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08"/>
    </row>
    <row r="32" spans="1:5">
      <c r="A32" s="242" t="s">
        <v>12</v>
      </c>
      <c r="B32" s="242" t="s">
        <v>476</v>
      </c>
      <c r="C32" s="8"/>
      <c r="D32" s="8"/>
      <c r="E32" s="108"/>
    </row>
    <row r="33" spans="1:9">
      <c r="A33" s="242" t="s">
        <v>13</v>
      </c>
      <c r="B33" s="242" t="s">
        <v>477</v>
      </c>
      <c r="C33" s="8"/>
      <c r="D33" s="8"/>
      <c r="E33" s="108"/>
    </row>
    <row r="34" spans="1:9">
      <c r="A34" s="242" t="s">
        <v>269</v>
      </c>
      <c r="B34" s="242" t="s">
        <v>478</v>
      </c>
      <c r="C34" s="8"/>
      <c r="D34" s="8"/>
      <c r="E34" s="108"/>
    </row>
    <row r="35" spans="1:9">
      <c r="A35" s="88" t="s">
        <v>34</v>
      </c>
      <c r="B35" s="255" t="s">
        <v>424</v>
      </c>
      <c r="C35" s="8"/>
      <c r="D35" s="8"/>
      <c r="E35" s="108"/>
    </row>
    <row r="36" spans="1:9">
      <c r="D36" s="26"/>
      <c r="E36" s="109"/>
      <c r="F36" s="26"/>
    </row>
    <row r="37" spans="1:9">
      <c r="A37" s="1"/>
      <c r="D37" s="26"/>
      <c r="E37" s="109"/>
      <c r="F37" s="26"/>
    </row>
    <row r="38" spans="1:9">
      <c r="D38" s="26"/>
      <c r="E38" s="109"/>
      <c r="F38" s="26"/>
    </row>
    <row r="39" spans="1:9">
      <c r="D39" s="26"/>
      <c r="E39" s="109"/>
      <c r="F39" s="26"/>
    </row>
    <row r="40" spans="1:9">
      <c r="A40" s="69" t="s">
        <v>96</v>
      </c>
      <c r="D40" s="26"/>
      <c r="E40" s="109"/>
      <c r="F40" s="26"/>
    </row>
    <row r="41" spans="1:9">
      <c r="D41" s="26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259</v>
      </c>
      <c r="D43" s="111"/>
      <c r="E43" s="110"/>
      <c r="F43" s="110"/>
      <c r="G43"/>
      <c r="H43"/>
      <c r="I43"/>
    </row>
    <row r="44" spans="1:9">
      <c r="A44"/>
      <c r="B44" s="2" t="s">
        <v>258</v>
      </c>
      <c r="D44" s="111"/>
      <c r="E44" s="110"/>
      <c r="F44" s="110"/>
      <c r="G44"/>
      <c r="H44"/>
      <c r="I44"/>
    </row>
    <row r="45" spans="1:9" customFormat="1" ht="12.75">
      <c r="B45" s="65" t="s">
        <v>127</v>
      </c>
      <c r="D45" s="110"/>
      <c r="E45" s="110"/>
      <c r="F45" s="110"/>
    </row>
    <row r="46" spans="1:9">
      <c r="D46" s="26"/>
      <c r="E46" s="109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4"/>
  <sheetViews>
    <sheetView view="pageBreakPreview" topLeftCell="B16" zoomScaleNormal="80" zoomScaleSheetLayoutView="10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>
      <c r="A1" s="135" t="s">
        <v>429</v>
      </c>
      <c r="B1" s="136"/>
      <c r="C1" s="136"/>
      <c r="D1" s="136"/>
      <c r="E1" s="136"/>
      <c r="F1" s="136"/>
      <c r="G1" s="136"/>
      <c r="H1" s="136"/>
      <c r="I1" s="136"/>
      <c r="J1" s="136"/>
      <c r="K1" s="78" t="s">
        <v>97</v>
      </c>
    </row>
    <row r="2" spans="1:12" ht="15">
      <c r="A2" s="105" t="s">
        <v>128</v>
      </c>
      <c r="B2" s="136"/>
      <c r="C2" s="136"/>
      <c r="D2" s="136"/>
      <c r="E2" s="136"/>
      <c r="F2" s="136"/>
      <c r="G2" s="136"/>
      <c r="H2" s="136"/>
      <c r="I2" s="136"/>
      <c r="J2" s="136"/>
      <c r="K2" s="434" t="s">
        <v>564</v>
      </c>
      <c r="L2" s="435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6" t="str">
        <f>'[4]ფორმა N2'!A4</f>
        <v>ანგარიშვალდებული პირის დასახელება:</v>
      </c>
      <c r="B4" s="76"/>
      <c r="C4" s="76"/>
      <c r="D4" s="77"/>
      <c r="E4" s="144"/>
      <c r="F4" s="136"/>
      <c r="G4" s="136"/>
      <c r="H4" s="136"/>
      <c r="I4" s="136"/>
      <c r="J4" s="136"/>
      <c r="K4" s="144"/>
    </row>
    <row r="5" spans="1:12" s="183" customFormat="1" ht="15">
      <c r="A5" s="333" t="s">
        <v>480</v>
      </c>
      <c r="B5" s="80"/>
      <c r="C5" s="80"/>
      <c r="D5" s="80"/>
      <c r="E5" s="218"/>
      <c r="F5" s="219"/>
      <c r="G5" s="219"/>
      <c r="H5" s="219"/>
      <c r="I5" s="219"/>
      <c r="J5" s="219"/>
      <c r="K5" s="218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395" t="s">
        <v>64</v>
      </c>
      <c r="B7" s="389" t="s">
        <v>362</v>
      </c>
      <c r="C7" s="389" t="s">
        <v>363</v>
      </c>
      <c r="D7" s="389" t="s">
        <v>365</v>
      </c>
      <c r="E7" s="389" t="s">
        <v>364</v>
      </c>
      <c r="F7" s="389" t="s">
        <v>373</v>
      </c>
      <c r="G7" s="389" t="s">
        <v>374</v>
      </c>
      <c r="H7" s="389" t="s">
        <v>368</v>
      </c>
      <c r="I7" s="389" t="s">
        <v>369</v>
      </c>
      <c r="J7" s="389" t="s">
        <v>381</v>
      </c>
      <c r="K7" s="389" t="s">
        <v>370</v>
      </c>
    </row>
    <row r="8" spans="1:12" ht="15">
      <c r="A8" s="387">
        <v>1</v>
      </c>
      <c r="B8" s="387">
        <v>2</v>
      </c>
      <c r="C8" s="389">
        <v>3</v>
      </c>
      <c r="D8" s="387">
        <v>4</v>
      </c>
      <c r="E8" s="389">
        <v>5</v>
      </c>
      <c r="F8" s="387">
        <v>6</v>
      </c>
      <c r="G8" s="389">
        <v>7</v>
      </c>
      <c r="H8" s="387">
        <v>8</v>
      </c>
      <c r="I8" s="389">
        <v>9</v>
      </c>
      <c r="J8" s="387">
        <v>10</v>
      </c>
      <c r="K8" s="389">
        <v>11</v>
      </c>
    </row>
    <row r="9" spans="1:12" ht="45">
      <c r="A9" s="396">
        <v>1</v>
      </c>
      <c r="B9" s="397" t="s">
        <v>486</v>
      </c>
      <c r="C9" s="392" t="s">
        <v>487</v>
      </c>
      <c r="D9" s="398" t="s">
        <v>488</v>
      </c>
      <c r="E9" s="392">
        <v>165.5</v>
      </c>
      <c r="F9" s="392">
        <v>1489.5</v>
      </c>
      <c r="G9" s="392"/>
      <c r="H9" s="399"/>
      <c r="I9" s="399"/>
      <c r="J9" s="399">
        <v>205272863</v>
      </c>
      <c r="K9" s="392" t="s">
        <v>489</v>
      </c>
    </row>
    <row r="10" spans="1:12" ht="30">
      <c r="A10" s="396">
        <v>2</v>
      </c>
      <c r="B10" s="397" t="s">
        <v>490</v>
      </c>
      <c r="C10" s="392" t="s">
        <v>487</v>
      </c>
      <c r="D10" s="398" t="s">
        <v>491</v>
      </c>
      <c r="E10" s="392">
        <v>80</v>
      </c>
      <c r="F10" s="392">
        <v>1000</v>
      </c>
      <c r="G10" s="392" t="s">
        <v>492</v>
      </c>
      <c r="H10" s="399" t="s">
        <v>493</v>
      </c>
      <c r="I10" s="399" t="s">
        <v>494</v>
      </c>
      <c r="J10" s="399"/>
      <c r="K10" s="392"/>
    </row>
    <row r="11" spans="1:12" ht="30">
      <c r="A11" s="396">
        <v>3</v>
      </c>
      <c r="B11" s="397" t="s">
        <v>495</v>
      </c>
      <c r="C11" s="392" t="s">
        <v>487</v>
      </c>
      <c r="D11" s="398" t="s">
        <v>496</v>
      </c>
      <c r="E11" s="392">
        <v>86.7</v>
      </c>
      <c r="F11" s="392">
        <v>2300</v>
      </c>
      <c r="G11" s="392" t="s">
        <v>497</v>
      </c>
      <c r="H11" s="399" t="s">
        <v>498</v>
      </c>
      <c r="I11" s="399" t="s">
        <v>499</v>
      </c>
      <c r="J11" s="399"/>
      <c r="K11" s="392"/>
    </row>
    <row r="12" spans="1:12" ht="30">
      <c r="A12" s="396">
        <v>4</v>
      </c>
      <c r="B12" s="397" t="s">
        <v>500</v>
      </c>
      <c r="C12" s="392" t="s">
        <v>487</v>
      </c>
      <c r="D12" s="398" t="s">
        <v>501</v>
      </c>
      <c r="E12" s="392">
        <v>101.18</v>
      </c>
      <c r="F12" s="392">
        <v>1875</v>
      </c>
      <c r="G12" s="392" t="s">
        <v>502</v>
      </c>
      <c r="H12" s="399" t="s">
        <v>503</v>
      </c>
      <c r="I12" s="399" t="s">
        <v>504</v>
      </c>
      <c r="J12" s="399"/>
      <c r="K12" s="392"/>
    </row>
    <row r="13" spans="1:12" ht="30">
      <c r="A13" s="396">
        <v>5</v>
      </c>
      <c r="B13" s="398" t="s">
        <v>505</v>
      </c>
      <c r="C13" s="392" t="s">
        <v>487</v>
      </c>
      <c r="D13" s="398" t="s">
        <v>506</v>
      </c>
      <c r="E13" s="392">
        <v>81</v>
      </c>
      <c r="F13" s="392">
        <v>1610</v>
      </c>
      <c r="G13" s="392"/>
      <c r="H13" s="399"/>
      <c r="I13" s="399"/>
      <c r="J13" s="399">
        <v>406084357</v>
      </c>
      <c r="K13" s="392" t="s">
        <v>507</v>
      </c>
    </row>
    <row r="14" spans="1:12" ht="30">
      <c r="A14" s="396">
        <v>6</v>
      </c>
      <c r="B14" s="397" t="s">
        <v>508</v>
      </c>
      <c r="C14" s="392" t="s">
        <v>487</v>
      </c>
      <c r="D14" s="398" t="s">
        <v>509</v>
      </c>
      <c r="E14" s="392">
        <v>123.97</v>
      </c>
      <c r="F14" s="392">
        <v>2300</v>
      </c>
      <c r="G14" s="392" t="s">
        <v>510</v>
      </c>
      <c r="H14" s="399" t="s">
        <v>511</v>
      </c>
      <c r="I14" s="399" t="s">
        <v>512</v>
      </c>
      <c r="J14" s="399"/>
      <c r="K14" s="392"/>
    </row>
    <row r="15" spans="1:12" ht="30">
      <c r="A15" s="396">
        <v>7</v>
      </c>
      <c r="B15" s="397" t="s">
        <v>513</v>
      </c>
      <c r="C15" s="392" t="s">
        <v>487</v>
      </c>
      <c r="D15" s="398" t="s">
        <v>514</v>
      </c>
      <c r="E15" s="392">
        <v>70</v>
      </c>
      <c r="F15" s="392">
        <v>562.5</v>
      </c>
      <c r="G15" s="392" t="s">
        <v>515</v>
      </c>
      <c r="H15" s="399" t="s">
        <v>516</v>
      </c>
      <c r="I15" s="399" t="s">
        <v>517</v>
      </c>
      <c r="J15" s="399"/>
      <c r="K15" s="392"/>
    </row>
    <row r="16" spans="1:12" ht="30">
      <c r="A16" s="396">
        <v>8</v>
      </c>
      <c r="B16" s="397" t="s">
        <v>518</v>
      </c>
      <c r="C16" s="392" t="s">
        <v>487</v>
      </c>
      <c r="D16" s="400" t="s">
        <v>519</v>
      </c>
      <c r="E16" s="392">
        <v>90</v>
      </c>
      <c r="F16" s="392">
        <v>562.5</v>
      </c>
      <c r="G16" s="392" t="s">
        <v>520</v>
      </c>
      <c r="H16" s="399" t="s">
        <v>521</v>
      </c>
      <c r="I16" s="399" t="s">
        <v>522</v>
      </c>
      <c r="J16" s="399"/>
      <c r="K16" s="392"/>
    </row>
    <row r="17" spans="1:11" ht="30">
      <c r="A17" s="396">
        <v>9</v>
      </c>
      <c r="B17" s="397" t="s">
        <v>523</v>
      </c>
      <c r="C17" s="392" t="s">
        <v>487</v>
      </c>
      <c r="D17" s="392" t="s">
        <v>524</v>
      </c>
      <c r="E17" s="392">
        <v>108</v>
      </c>
      <c r="F17" s="392">
        <v>800</v>
      </c>
      <c r="G17" s="392" t="s">
        <v>525</v>
      </c>
      <c r="H17" s="399" t="s">
        <v>526</v>
      </c>
      <c r="I17" s="399" t="s">
        <v>527</v>
      </c>
      <c r="J17" s="399"/>
      <c r="K17" s="392"/>
    </row>
    <row r="18" spans="1:11" ht="30">
      <c r="A18" s="396">
        <v>10</v>
      </c>
      <c r="B18" s="397" t="s">
        <v>528</v>
      </c>
      <c r="C18" s="392" t="s">
        <v>487</v>
      </c>
      <c r="D18" s="392" t="s">
        <v>529</v>
      </c>
      <c r="E18" s="392"/>
      <c r="F18" s="392">
        <v>650</v>
      </c>
      <c r="G18" s="392"/>
      <c r="H18" s="399"/>
      <c r="I18" s="399"/>
      <c r="J18" s="399" t="s">
        <v>530</v>
      </c>
      <c r="K18" s="392" t="s">
        <v>531</v>
      </c>
    </row>
    <row r="19" spans="1:11" ht="30">
      <c r="A19" s="396">
        <v>11</v>
      </c>
      <c r="B19" s="397" t="s">
        <v>532</v>
      </c>
      <c r="C19" s="392" t="s">
        <v>487</v>
      </c>
      <c r="D19" s="392" t="s">
        <v>533</v>
      </c>
      <c r="E19" s="392">
        <v>50</v>
      </c>
      <c r="F19" s="392">
        <v>1000</v>
      </c>
      <c r="G19" s="392" t="s">
        <v>534</v>
      </c>
      <c r="H19" s="399" t="s">
        <v>535</v>
      </c>
      <c r="I19" s="399" t="s">
        <v>536</v>
      </c>
      <c r="J19" s="399"/>
      <c r="K19" s="392"/>
    </row>
    <row r="20" spans="1:11" ht="30">
      <c r="A20" s="396">
        <v>12</v>
      </c>
      <c r="B20" s="397" t="s">
        <v>537</v>
      </c>
      <c r="C20" s="392" t="s">
        <v>487</v>
      </c>
      <c r="D20" s="392" t="s">
        <v>538</v>
      </c>
      <c r="E20" s="392">
        <v>70</v>
      </c>
      <c r="F20" s="392">
        <v>625</v>
      </c>
      <c r="G20" s="392" t="s">
        <v>539</v>
      </c>
      <c r="H20" s="399" t="s">
        <v>540</v>
      </c>
      <c r="I20" s="399" t="s">
        <v>541</v>
      </c>
      <c r="J20" s="399"/>
      <c r="K20" s="392"/>
    </row>
    <row r="21" spans="1:11" ht="30">
      <c r="A21" s="396">
        <v>13</v>
      </c>
      <c r="B21" s="397" t="s">
        <v>542</v>
      </c>
      <c r="C21" s="392" t="s">
        <v>487</v>
      </c>
      <c r="D21" s="392" t="s">
        <v>543</v>
      </c>
      <c r="E21" s="392">
        <v>118.1</v>
      </c>
      <c r="F21" s="392">
        <v>625</v>
      </c>
      <c r="G21" s="392" t="s">
        <v>544</v>
      </c>
      <c r="H21" s="399" t="s">
        <v>545</v>
      </c>
      <c r="I21" s="399" t="s">
        <v>546</v>
      </c>
      <c r="J21" s="399"/>
      <c r="K21" s="392"/>
    </row>
    <row r="22" spans="1:11" ht="30">
      <c r="A22" s="396">
        <v>14</v>
      </c>
      <c r="B22" s="397" t="s">
        <v>547</v>
      </c>
      <c r="C22" s="392" t="s">
        <v>487</v>
      </c>
      <c r="D22" s="392" t="s">
        <v>548</v>
      </c>
      <c r="E22" s="392">
        <v>69.239999999999995</v>
      </c>
      <c r="F22" s="392">
        <v>812.5</v>
      </c>
      <c r="G22" s="392">
        <v>36001000355</v>
      </c>
      <c r="H22" s="399" t="s">
        <v>549</v>
      </c>
      <c r="I22" s="399" t="s">
        <v>550</v>
      </c>
      <c r="J22" s="399"/>
      <c r="K22" s="392"/>
    </row>
    <row r="23" spans="1:11" ht="30">
      <c r="A23" s="396">
        <v>15</v>
      </c>
      <c r="B23" s="397" t="s">
        <v>551</v>
      </c>
      <c r="C23" s="392" t="s">
        <v>487</v>
      </c>
      <c r="D23" s="392" t="s">
        <v>552</v>
      </c>
      <c r="E23" s="392">
        <v>132</v>
      </c>
      <c r="F23" s="392">
        <v>187.5</v>
      </c>
      <c r="G23" s="392" t="s">
        <v>553</v>
      </c>
      <c r="H23" s="399" t="s">
        <v>482</v>
      </c>
      <c r="I23" s="399" t="s">
        <v>554</v>
      </c>
      <c r="J23" s="399"/>
      <c r="K23" s="392"/>
    </row>
    <row r="24" spans="1:11" ht="30">
      <c r="A24" s="396">
        <v>16</v>
      </c>
      <c r="B24" s="397" t="s">
        <v>555</v>
      </c>
      <c r="C24" s="392" t="s">
        <v>487</v>
      </c>
      <c r="D24" s="392" t="s">
        <v>556</v>
      </c>
      <c r="E24" s="392">
        <v>233</v>
      </c>
      <c r="F24" s="392">
        <v>750</v>
      </c>
      <c r="G24" s="392">
        <v>1011046334</v>
      </c>
      <c r="H24" s="399" t="s">
        <v>557</v>
      </c>
      <c r="I24" s="399" t="s">
        <v>554</v>
      </c>
      <c r="J24" s="399"/>
      <c r="K24" s="392"/>
    </row>
    <row r="25" spans="1:11" s="403" customFormat="1" ht="15">
      <c r="A25" s="401"/>
      <c r="B25" s="397"/>
      <c r="C25" s="397"/>
      <c r="D25" s="397"/>
      <c r="E25" s="397"/>
      <c r="F25" s="397"/>
      <c r="G25" s="397"/>
      <c r="H25" s="402"/>
      <c r="I25" s="402"/>
      <c r="J25" s="402"/>
      <c r="K25" s="397"/>
    </row>
    <row r="26" spans="1:11" ht="15">
      <c r="A26" s="396" t="s">
        <v>266</v>
      </c>
      <c r="B26" s="392"/>
      <c r="C26" s="392"/>
      <c r="D26" s="392"/>
      <c r="E26" s="392"/>
      <c r="F26" s="392"/>
      <c r="G26" s="392"/>
      <c r="H26" s="399"/>
      <c r="I26" s="399"/>
      <c r="J26" s="399"/>
      <c r="K26" s="392"/>
    </row>
    <row r="27" spans="1:1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386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ht="15">
      <c r="A30" s="2"/>
      <c r="B30" s="71" t="s">
        <v>96</v>
      </c>
      <c r="C30" s="2"/>
      <c r="D30" s="2"/>
      <c r="E30" s="410"/>
      <c r="F30" s="2"/>
      <c r="G30" s="2"/>
      <c r="H30" s="2"/>
      <c r="I30" s="2"/>
      <c r="J30" s="2"/>
      <c r="K30" s="2"/>
    </row>
    <row r="31" spans="1:11" ht="15">
      <c r="A31" s="2"/>
      <c r="B31" s="2"/>
      <c r="C31" s="436"/>
      <c r="D31" s="436"/>
      <c r="F31" s="70"/>
      <c r="G31" s="73"/>
    </row>
    <row r="32" spans="1:11" ht="15">
      <c r="B32" s="2"/>
      <c r="C32" s="69" t="s">
        <v>256</v>
      </c>
      <c r="D32" s="2"/>
      <c r="F32" s="12" t="s">
        <v>261</v>
      </c>
    </row>
    <row r="33" spans="2:6" ht="15">
      <c r="B33" s="2"/>
      <c r="C33" s="2"/>
      <c r="D33" s="2"/>
      <c r="F33" s="2" t="s">
        <v>257</v>
      </c>
    </row>
    <row r="34" spans="2:6" ht="15">
      <c r="B34" s="2"/>
      <c r="C34" s="65" t="s">
        <v>127</v>
      </c>
    </row>
  </sheetData>
  <mergeCells count="2">
    <mergeCell ref="K2:L2"/>
    <mergeCell ref="C31:D31"/>
  </mergeCells>
  <pageMargins left="0.7" right="0.7" top="0.75" bottom="0.75" header="0.3" footer="0.3"/>
  <pageSetup scale="5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1"/>
  <sheetViews>
    <sheetView view="pageBreakPreview" zoomScale="70" zoomScaleSheetLayoutView="70" workbookViewId="0">
      <selection activeCell="K2" sqref="K2:L2"/>
    </sheetView>
  </sheetViews>
  <sheetFormatPr defaultRowHeight="12.75"/>
  <cols>
    <col min="1" max="1" width="11.7109375" style="183" customWidth="1"/>
    <col min="2" max="2" width="21.140625" style="183" customWidth="1"/>
    <col min="3" max="3" width="21.5703125" style="183" customWidth="1"/>
    <col min="4" max="4" width="19.140625" style="183" customWidth="1"/>
    <col min="5" max="5" width="15.140625" style="183" customWidth="1"/>
    <col min="6" max="6" width="20.85546875" style="183" customWidth="1"/>
    <col min="7" max="7" width="23.85546875" style="183" customWidth="1"/>
    <col min="8" max="8" width="19" style="183" customWidth="1"/>
    <col min="9" max="9" width="21.140625" style="183" customWidth="1"/>
    <col min="10" max="10" width="17" style="183" customWidth="1"/>
    <col min="11" max="11" width="21.5703125" style="183" customWidth="1"/>
    <col min="12" max="12" width="24.42578125" style="183" customWidth="1"/>
    <col min="13" max="16384" width="9.140625" style="183"/>
  </cols>
  <sheetData>
    <row r="1" spans="1:13" customFormat="1" ht="15">
      <c r="A1" s="135" t="s">
        <v>430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8" t="s">
        <v>97</v>
      </c>
    </row>
    <row r="2" spans="1:13" customFormat="1" ht="15">
      <c r="A2" s="105" t="s">
        <v>128</v>
      </c>
      <c r="B2" s="105"/>
      <c r="C2" s="136"/>
      <c r="D2" s="136"/>
      <c r="E2" s="136"/>
      <c r="F2" s="136"/>
      <c r="G2" s="136"/>
      <c r="H2" s="136"/>
      <c r="I2" s="136"/>
      <c r="J2" s="136"/>
      <c r="K2" s="434" t="s">
        <v>564</v>
      </c>
      <c r="L2" s="435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3"/>
    </row>
    <row r="4" spans="1:13" customFormat="1" ht="15">
      <c r="A4" s="76" t="str">
        <f>'[5]ფორმა N2'!A4</f>
        <v>ანგარიშვალდებული პირის დასახელება:</v>
      </c>
      <c r="B4" s="76"/>
      <c r="C4" s="76"/>
      <c r="D4" s="76"/>
      <c r="E4" s="77"/>
      <c r="F4" s="144"/>
      <c r="G4" s="136"/>
      <c r="H4" s="136"/>
      <c r="I4" s="136"/>
      <c r="J4" s="136"/>
      <c r="K4" s="136"/>
      <c r="L4" s="136"/>
    </row>
    <row r="5" spans="1:13" ht="15">
      <c r="A5" s="333" t="s">
        <v>480</v>
      </c>
      <c r="B5" s="217"/>
      <c r="C5" s="80"/>
      <c r="D5" s="80"/>
      <c r="E5" s="80"/>
      <c r="F5" s="218"/>
      <c r="G5" s="219"/>
      <c r="H5" s="219"/>
      <c r="I5" s="219"/>
      <c r="J5" s="219"/>
      <c r="K5" s="219"/>
      <c r="L5" s="218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395" t="s">
        <v>64</v>
      </c>
      <c r="B7" s="387" t="s">
        <v>236</v>
      </c>
      <c r="C7" s="389" t="s">
        <v>232</v>
      </c>
      <c r="D7" s="389" t="s">
        <v>233</v>
      </c>
      <c r="E7" s="389" t="s">
        <v>336</v>
      </c>
      <c r="F7" s="389" t="s">
        <v>235</v>
      </c>
      <c r="G7" s="389" t="s">
        <v>372</v>
      </c>
      <c r="H7" s="389" t="s">
        <v>374</v>
      </c>
      <c r="I7" s="389" t="s">
        <v>368</v>
      </c>
      <c r="J7" s="389" t="s">
        <v>369</v>
      </c>
      <c r="K7" s="389" t="s">
        <v>381</v>
      </c>
      <c r="L7" s="389" t="s">
        <v>370</v>
      </c>
    </row>
    <row r="8" spans="1:13" customFormat="1" ht="15">
      <c r="A8" s="387">
        <v>1</v>
      </c>
      <c r="B8" s="387">
        <v>2</v>
      </c>
      <c r="C8" s="389">
        <v>3</v>
      </c>
      <c r="D8" s="387">
        <v>4</v>
      </c>
      <c r="E8" s="389">
        <v>5</v>
      </c>
      <c r="F8" s="387">
        <v>6</v>
      </c>
      <c r="G8" s="389">
        <v>7</v>
      </c>
      <c r="H8" s="387">
        <v>8</v>
      </c>
      <c r="I8" s="387">
        <v>9</v>
      </c>
      <c r="J8" s="387">
        <v>10</v>
      </c>
      <c r="K8" s="389">
        <v>11</v>
      </c>
      <c r="L8" s="389">
        <v>12</v>
      </c>
    </row>
    <row r="9" spans="1:13" customFormat="1" ht="15">
      <c r="A9" s="396">
        <v>1</v>
      </c>
      <c r="B9" s="396" t="s">
        <v>558</v>
      </c>
      <c r="C9" s="392" t="s">
        <v>559</v>
      </c>
      <c r="D9" s="392" t="s">
        <v>560</v>
      </c>
      <c r="E9" s="392">
        <v>2002</v>
      </c>
      <c r="F9" s="392" t="s">
        <v>561</v>
      </c>
      <c r="G9" s="392">
        <v>625</v>
      </c>
      <c r="H9" s="392"/>
      <c r="I9" s="399"/>
      <c r="J9" s="399"/>
      <c r="K9" s="399" t="s">
        <v>562</v>
      </c>
      <c r="L9" s="392" t="s">
        <v>563</v>
      </c>
    </row>
    <row r="10" spans="1:13" customFormat="1" ht="15">
      <c r="A10" s="396">
        <v>2</v>
      </c>
      <c r="B10" s="396"/>
      <c r="C10" s="392"/>
      <c r="D10" s="392"/>
      <c r="E10" s="392"/>
      <c r="F10" s="392"/>
      <c r="G10" s="392"/>
      <c r="H10" s="392"/>
      <c r="I10" s="399"/>
      <c r="J10" s="399"/>
      <c r="K10" s="399"/>
      <c r="L10" s="392"/>
    </row>
    <row r="11" spans="1:13" customFormat="1" ht="15">
      <c r="A11" s="396">
        <v>3</v>
      </c>
      <c r="B11" s="396"/>
      <c r="C11" s="392"/>
      <c r="D11" s="392"/>
      <c r="E11" s="392"/>
      <c r="F11" s="392"/>
      <c r="G11" s="392"/>
      <c r="H11" s="392"/>
      <c r="I11" s="399"/>
      <c r="J11" s="399"/>
      <c r="K11" s="399"/>
      <c r="L11" s="392"/>
    </row>
    <row r="12" spans="1:13" customFormat="1" ht="15">
      <c r="A12" s="396">
        <v>4</v>
      </c>
      <c r="B12" s="396"/>
      <c r="C12" s="392"/>
      <c r="D12" s="392"/>
      <c r="E12" s="392"/>
      <c r="F12" s="392"/>
      <c r="G12" s="392"/>
      <c r="H12" s="392"/>
      <c r="I12" s="399"/>
      <c r="J12" s="399"/>
      <c r="K12" s="399"/>
      <c r="L12" s="392"/>
    </row>
    <row r="13" spans="1:13" customFormat="1" ht="15">
      <c r="A13" s="396" t="s">
        <v>266</v>
      </c>
      <c r="B13" s="396"/>
      <c r="C13" s="392"/>
      <c r="D13" s="392"/>
      <c r="E13" s="392"/>
      <c r="F13" s="392"/>
      <c r="G13" s="392"/>
      <c r="H13" s="392"/>
      <c r="I13" s="399"/>
      <c r="J13" s="399"/>
      <c r="K13" s="399"/>
      <c r="L13" s="392"/>
    </row>
    <row r="14" spans="1:13">
      <c r="A14" s="22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</row>
    <row r="15" spans="1:13">
      <c r="A15" s="220"/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</row>
    <row r="16" spans="1:13">
      <c r="A16" s="404"/>
      <c r="B16" s="404"/>
      <c r="C16" s="220"/>
      <c r="D16" s="220"/>
      <c r="E16" s="220"/>
      <c r="F16" s="220"/>
      <c r="G16" s="220"/>
      <c r="H16" s="220"/>
      <c r="I16" s="220"/>
      <c r="J16" s="220"/>
      <c r="K16" s="220"/>
      <c r="L16" s="220"/>
    </row>
    <row r="17" spans="1:12" ht="15">
      <c r="A17" s="182"/>
      <c r="B17" s="182"/>
      <c r="C17" s="184" t="s">
        <v>96</v>
      </c>
      <c r="D17" s="182"/>
      <c r="E17" s="182"/>
      <c r="F17" s="185"/>
      <c r="G17" s="182"/>
      <c r="H17" s="182"/>
      <c r="I17" s="182"/>
      <c r="J17" s="182"/>
      <c r="K17" s="182"/>
      <c r="L17" s="182"/>
    </row>
    <row r="18" spans="1:12" ht="15">
      <c r="A18" s="182"/>
      <c r="B18" s="182"/>
      <c r="C18" s="182"/>
      <c r="D18" s="186"/>
      <c r="E18" s="182"/>
      <c r="G18" s="186"/>
      <c r="H18" s="225"/>
    </row>
    <row r="19" spans="1:12" ht="15">
      <c r="C19" s="182"/>
      <c r="D19" s="188" t="s">
        <v>256</v>
      </c>
      <c r="E19" s="182"/>
      <c r="G19" s="189" t="s">
        <v>261</v>
      </c>
    </row>
    <row r="20" spans="1:12" ht="15">
      <c r="C20" s="182"/>
      <c r="D20" s="190" t="s">
        <v>127</v>
      </c>
      <c r="E20" s="182"/>
      <c r="G20" s="182" t="s">
        <v>257</v>
      </c>
    </row>
    <row r="21" spans="1:12" ht="15">
      <c r="C21" s="182"/>
      <c r="D21" s="190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>
      <c r="A1" s="135" t="s">
        <v>431</v>
      </c>
      <c r="B1" s="136"/>
      <c r="C1" s="136"/>
      <c r="D1" s="136"/>
      <c r="E1" s="136"/>
      <c r="F1" s="136"/>
      <c r="G1" s="136"/>
      <c r="H1" s="142"/>
      <c r="I1" s="78" t="s">
        <v>97</v>
      </c>
    </row>
    <row r="2" spans="1:13" customFormat="1" ht="15">
      <c r="A2" s="105" t="s">
        <v>128</v>
      </c>
      <c r="B2" s="136"/>
      <c r="C2" s="136"/>
      <c r="D2" s="136"/>
      <c r="E2" s="136"/>
      <c r="F2" s="136"/>
      <c r="G2" s="136"/>
      <c r="H2" s="434" t="s">
        <v>564</v>
      </c>
      <c r="I2" s="435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3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6"/>
      <c r="E4" s="136"/>
      <c r="F4" s="136"/>
      <c r="G4" s="136"/>
      <c r="H4" s="136"/>
      <c r="I4" s="144"/>
    </row>
    <row r="5" spans="1:13" ht="15">
      <c r="A5" s="333" t="s">
        <v>480</v>
      </c>
      <c r="B5" s="80"/>
      <c r="C5" s="80"/>
      <c r="D5" s="219"/>
      <c r="E5" s="219"/>
      <c r="F5" s="219"/>
      <c r="G5" s="219"/>
      <c r="H5" s="219"/>
      <c r="I5" s="218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7" t="s">
        <v>64</v>
      </c>
      <c r="B7" s="134" t="s">
        <v>366</v>
      </c>
      <c r="C7" s="134" t="s">
        <v>367</v>
      </c>
      <c r="D7" s="134" t="s">
        <v>372</v>
      </c>
      <c r="E7" s="134" t="s">
        <v>374</v>
      </c>
      <c r="F7" s="134" t="s">
        <v>368</v>
      </c>
      <c r="G7" s="134" t="s">
        <v>369</v>
      </c>
      <c r="H7" s="134" t="s">
        <v>381</v>
      </c>
      <c r="I7" s="134" t="s">
        <v>370</v>
      </c>
    </row>
    <row r="8" spans="1:13" customFormat="1" ht="15">
      <c r="A8" s="133">
        <v>1</v>
      </c>
      <c r="B8" s="133">
        <v>2</v>
      </c>
      <c r="C8" s="134">
        <v>3</v>
      </c>
      <c r="D8" s="133">
        <v>6</v>
      </c>
      <c r="E8" s="134">
        <v>7</v>
      </c>
      <c r="F8" s="133">
        <v>8</v>
      </c>
      <c r="G8" s="133">
        <v>9</v>
      </c>
      <c r="H8" s="133">
        <v>10</v>
      </c>
      <c r="I8" s="134">
        <v>11</v>
      </c>
    </row>
    <row r="9" spans="1:13" customFormat="1" ht="15">
      <c r="A9" s="67">
        <v>1</v>
      </c>
      <c r="B9" s="25"/>
      <c r="C9" s="25"/>
      <c r="D9" s="25"/>
      <c r="E9" s="25"/>
      <c r="F9" s="216"/>
      <c r="G9" s="216"/>
      <c r="H9" s="216"/>
      <c r="I9" s="25"/>
    </row>
    <row r="10" spans="1:13" customFormat="1" ht="15">
      <c r="A10" s="67">
        <v>2</v>
      </c>
      <c r="B10" s="25"/>
      <c r="C10" s="25"/>
      <c r="D10" s="25"/>
      <c r="E10" s="25"/>
      <c r="F10" s="216"/>
      <c r="G10" s="216"/>
      <c r="H10" s="216"/>
      <c r="I10" s="25"/>
    </row>
    <row r="11" spans="1:13" customFormat="1" ht="15">
      <c r="A11" s="67">
        <v>3</v>
      </c>
      <c r="B11" s="25"/>
      <c r="C11" s="25"/>
      <c r="D11" s="25"/>
      <c r="E11" s="25"/>
      <c r="F11" s="216"/>
      <c r="G11" s="216"/>
      <c r="H11" s="216"/>
      <c r="I11" s="25"/>
    </row>
    <row r="12" spans="1:13" customFormat="1" ht="15">
      <c r="A12" s="67">
        <v>4</v>
      </c>
      <c r="B12" s="25"/>
      <c r="C12" s="25"/>
      <c r="D12" s="25"/>
      <c r="E12" s="25"/>
      <c r="F12" s="216"/>
      <c r="G12" s="216"/>
      <c r="H12" s="216"/>
      <c r="I12" s="25"/>
    </row>
    <row r="13" spans="1:13" customFormat="1" ht="15">
      <c r="A13" s="67">
        <v>5</v>
      </c>
      <c r="B13" s="25"/>
      <c r="C13" s="25"/>
      <c r="D13" s="25"/>
      <c r="E13" s="25"/>
      <c r="F13" s="216"/>
      <c r="G13" s="216"/>
      <c r="H13" s="216"/>
      <c r="I13" s="25"/>
    </row>
    <row r="14" spans="1:13" customFormat="1" ht="15">
      <c r="A14" s="67">
        <v>6</v>
      </c>
      <c r="B14" s="25"/>
      <c r="C14" s="25"/>
      <c r="D14" s="25"/>
      <c r="E14" s="25"/>
      <c r="F14" s="216"/>
      <c r="G14" s="216"/>
      <c r="H14" s="216"/>
      <c r="I14" s="25"/>
    </row>
    <row r="15" spans="1:13" customFormat="1" ht="15">
      <c r="A15" s="67">
        <v>7</v>
      </c>
      <c r="B15" s="25"/>
      <c r="C15" s="25"/>
      <c r="D15" s="25"/>
      <c r="E15" s="25"/>
      <c r="F15" s="216"/>
      <c r="G15" s="216"/>
      <c r="H15" s="216"/>
      <c r="I15" s="25"/>
    </row>
    <row r="16" spans="1:13" customFormat="1" ht="15">
      <c r="A16" s="67">
        <v>8</v>
      </c>
      <c r="B16" s="25"/>
      <c r="C16" s="25"/>
      <c r="D16" s="25"/>
      <c r="E16" s="25"/>
      <c r="F16" s="216"/>
      <c r="G16" s="216"/>
      <c r="H16" s="216"/>
      <c r="I16" s="25"/>
    </row>
    <row r="17" spans="1:9" customFormat="1" ht="15">
      <c r="A17" s="67">
        <v>9</v>
      </c>
      <c r="B17" s="25"/>
      <c r="C17" s="25"/>
      <c r="D17" s="25"/>
      <c r="E17" s="25"/>
      <c r="F17" s="216"/>
      <c r="G17" s="216"/>
      <c r="H17" s="216"/>
      <c r="I17" s="25"/>
    </row>
    <row r="18" spans="1:9" customFormat="1" ht="15">
      <c r="A18" s="67">
        <v>10</v>
      </c>
      <c r="B18" s="25"/>
      <c r="C18" s="25"/>
      <c r="D18" s="25"/>
      <c r="E18" s="25"/>
      <c r="F18" s="216"/>
      <c r="G18" s="216"/>
      <c r="H18" s="216"/>
      <c r="I18" s="25"/>
    </row>
    <row r="19" spans="1:9" customFormat="1" ht="15">
      <c r="A19" s="67">
        <v>11</v>
      </c>
      <c r="B19" s="25"/>
      <c r="C19" s="25"/>
      <c r="D19" s="25"/>
      <c r="E19" s="25"/>
      <c r="F19" s="216"/>
      <c r="G19" s="216"/>
      <c r="H19" s="216"/>
      <c r="I19" s="25"/>
    </row>
    <row r="20" spans="1:9" customFormat="1" ht="15">
      <c r="A20" s="67">
        <v>12</v>
      </c>
      <c r="B20" s="25"/>
      <c r="C20" s="25"/>
      <c r="D20" s="25"/>
      <c r="E20" s="25"/>
      <c r="F20" s="216"/>
      <c r="G20" s="216"/>
      <c r="H20" s="216"/>
      <c r="I20" s="25"/>
    </row>
    <row r="21" spans="1:9" customFormat="1" ht="15">
      <c r="A21" s="67">
        <v>13</v>
      </c>
      <c r="B21" s="25"/>
      <c r="C21" s="25"/>
      <c r="D21" s="25"/>
      <c r="E21" s="25"/>
      <c r="F21" s="216"/>
      <c r="G21" s="216"/>
      <c r="H21" s="216"/>
      <c r="I21" s="25"/>
    </row>
    <row r="22" spans="1:9" customFormat="1" ht="15">
      <c r="A22" s="67">
        <v>14</v>
      </c>
      <c r="B22" s="25"/>
      <c r="C22" s="25"/>
      <c r="D22" s="25"/>
      <c r="E22" s="25"/>
      <c r="F22" s="216"/>
      <c r="G22" s="216"/>
      <c r="H22" s="216"/>
      <c r="I22" s="25"/>
    </row>
    <row r="23" spans="1:9" customFormat="1" ht="15">
      <c r="A23" s="67">
        <v>15</v>
      </c>
      <c r="B23" s="25"/>
      <c r="C23" s="25"/>
      <c r="D23" s="25"/>
      <c r="E23" s="25"/>
      <c r="F23" s="216"/>
      <c r="G23" s="216"/>
      <c r="H23" s="216"/>
      <c r="I23" s="25"/>
    </row>
    <row r="24" spans="1:9" customFormat="1" ht="15">
      <c r="A24" s="67">
        <v>16</v>
      </c>
      <c r="B24" s="25"/>
      <c r="C24" s="25"/>
      <c r="D24" s="25"/>
      <c r="E24" s="25"/>
      <c r="F24" s="216"/>
      <c r="G24" s="216"/>
      <c r="H24" s="216"/>
      <c r="I24" s="25"/>
    </row>
    <row r="25" spans="1:9" customFormat="1" ht="15">
      <c r="A25" s="67">
        <v>17</v>
      </c>
      <c r="B25" s="25"/>
      <c r="C25" s="25"/>
      <c r="D25" s="25"/>
      <c r="E25" s="25"/>
      <c r="F25" s="216"/>
      <c r="G25" s="216"/>
      <c r="H25" s="216"/>
      <c r="I25" s="25"/>
    </row>
    <row r="26" spans="1:9" customFormat="1" ht="15">
      <c r="A26" s="67">
        <v>18</v>
      </c>
      <c r="B26" s="25"/>
      <c r="C26" s="25"/>
      <c r="D26" s="25"/>
      <c r="E26" s="25"/>
      <c r="F26" s="216"/>
      <c r="G26" s="216"/>
      <c r="H26" s="216"/>
      <c r="I26" s="25"/>
    </row>
    <row r="27" spans="1:9" customFormat="1" ht="15">
      <c r="A27" s="67" t="s">
        <v>266</v>
      </c>
      <c r="B27" s="25"/>
      <c r="C27" s="25"/>
      <c r="D27" s="25"/>
      <c r="E27" s="25"/>
      <c r="F27" s="216"/>
      <c r="G27" s="216"/>
      <c r="H27" s="216"/>
      <c r="I27" s="25"/>
    </row>
    <row r="28" spans="1:9">
      <c r="A28" s="220"/>
      <c r="B28" s="220"/>
      <c r="C28" s="220"/>
      <c r="D28" s="220"/>
      <c r="E28" s="220"/>
      <c r="F28" s="220"/>
      <c r="G28" s="220"/>
      <c r="H28" s="220"/>
      <c r="I28" s="220"/>
    </row>
    <row r="29" spans="1:9">
      <c r="A29" s="220"/>
      <c r="B29" s="220"/>
      <c r="C29" s="220"/>
      <c r="D29" s="220"/>
      <c r="E29" s="220"/>
      <c r="F29" s="220"/>
      <c r="G29" s="220"/>
      <c r="H29" s="220"/>
      <c r="I29" s="220"/>
    </row>
    <row r="30" spans="1:9">
      <c r="A30" s="221"/>
      <c r="B30" s="220"/>
      <c r="C30" s="220"/>
      <c r="D30" s="220"/>
      <c r="E30" s="220"/>
      <c r="F30" s="220"/>
      <c r="G30" s="220"/>
      <c r="H30" s="220"/>
      <c r="I30" s="220"/>
    </row>
    <row r="31" spans="1:9" ht="15">
      <c r="A31" s="182"/>
      <c r="B31" s="184" t="s">
        <v>96</v>
      </c>
      <c r="C31" s="182"/>
      <c r="D31" s="182"/>
      <c r="E31" s="185"/>
      <c r="F31" s="182"/>
      <c r="G31" s="182"/>
      <c r="H31" s="182"/>
      <c r="I31" s="182"/>
    </row>
    <row r="32" spans="1:9" ht="15">
      <c r="A32" s="182"/>
      <c r="B32" s="182"/>
      <c r="C32" s="186"/>
      <c r="D32" s="182"/>
      <c r="F32" s="186"/>
      <c r="G32" s="225"/>
    </row>
    <row r="33" spans="2:6" ht="15">
      <c r="B33" s="182"/>
      <c r="C33" s="188" t="s">
        <v>256</v>
      </c>
      <c r="D33" s="182"/>
      <c r="F33" s="189" t="s">
        <v>261</v>
      </c>
    </row>
    <row r="34" spans="2:6" ht="15">
      <c r="B34" s="182"/>
      <c r="C34" s="190" t="s">
        <v>127</v>
      </c>
      <c r="D34" s="182"/>
      <c r="F34" s="182" t="s">
        <v>257</v>
      </c>
    </row>
    <row r="35" spans="2:6" ht="15">
      <c r="B35" s="182"/>
      <c r="C35" s="190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6"/>
  <sheetViews>
    <sheetView view="pageBreakPreview" zoomScale="80" zoomScaleNormal="100" zoomScaleSheetLayoutView="80" workbookViewId="0">
      <selection activeCell="C22" sqref="C22"/>
    </sheetView>
  </sheetViews>
  <sheetFormatPr defaultRowHeight="1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>
      <c r="A1" s="74" t="s">
        <v>382</v>
      </c>
      <c r="B1" s="76"/>
      <c r="C1" s="76"/>
      <c r="D1" s="76"/>
      <c r="E1" s="76"/>
      <c r="F1" s="76"/>
      <c r="G1" s="76"/>
      <c r="H1" s="76"/>
      <c r="I1" s="162" t="s">
        <v>186</v>
      </c>
      <c r="J1" s="163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415" t="s">
        <v>577</v>
      </c>
      <c r="J2" s="415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3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333" t="s">
        <v>480</v>
      </c>
      <c r="B5" s="217"/>
      <c r="C5" s="217"/>
      <c r="D5" s="217"/>
      <c r="E5" s="217"/>
      <c r="F5" s="217"/>
      <c r="G5" s="217"/>
      <c r="H5" s="217"/>
      <c r="I5" s="217"/>
      <c r="J5" s="189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4" t="s">
        <v>64</v>
      </c>
      <c r="B8" s="307" t="s">
        <v>358</v>
      </c>
      <c r="C8" s="308" t="s">
        <v>415</v>
      </c>
      <c r="D8" s="308" t="s">
        <v>416</v>
      </c>
      <c r="E8" s="308" t="s">
        <v>359</v>
      </c>
      <c r="F8" s="308" t="s">
        <v>378</v>
      </c>
      <c r="G8" s="308" t="s">
        <v>379</v>
      </c>
      <c r="H8" s="308" t="s">
        <v>417</v>
      </c>
      <c r="I8" s="165" t="s">
        <v>380</v>
      </c>
      <c r="J8" s="105"/>
    </row>
    <row r="9" spans="1:10" ht="30">
      <c r="A9" s="167">
        <v>1</v>
      </c>
      <c r="B9" s="409" t="s">
        <v>566</v>
      </c>
      <c r="C9" s="172" t="s">
        <v>567</v>
      </c>
      <c r="D9" s="172" t="s">
        <v>568</v>
      </c>
      <c r="E9" s="171" t="s">
        <v>569</v>
      </c>
      <c r="F9" s="171"/>
      <c r="G9" s="171"/>
      <c r="H9" s="171"/>
      <c r="I9" s="171">
        <v>964.1</v>
      </c>
      <c r="J9" s="105"/>
    </row>
    <row r="10" spans="1:10" ht="30">
      <c r="A10" s="167">
        <v>2</v>
      </c>
      <c r="B10" s="409" t="s">
        <v>570</v>
      </c>
      <c r="C10" s="172" t="s">
        <v>571</v>
      </c>
      <c r="D10" s="172" t="s">
        <v>572</v>
      </c>
      <c r="E10" s="171" t="s">
        <v>573</v>
      </c>
      <c r="F10" s="171"/>
      <c r="G10" s="171"/>
      <c r="H10" s="171"/>
      <c r="I10" s="171">
        <v>680</v>
      </c>
      <c r="J10" s="105"/>
    </row>
    <row r="11" spans="1:10" ht="30">
      <c r="A11" s="167">
        <v>3</v>
      </c>
      <c r="B11" s="409" t="s">
        <v>570</v>
      </c>
      <c r="C11" s="172" t="s">
        <v>574</v>
      </c>
      <c r="D11" s="172" t="s">
        <v>575</v>
      </c>
      <c r="E11" s="171" t="s">
        <v>576</v>
      </c>
      <c r="F11" s="171"/>
      <c r="G11" s="171"/>
      <c r="H11" s="171"/>
      <c r="I11" s="171">
        <v>3000</v>
      </c>
      <c r="J11" s="105"/>
    </row>
    <row r="12" spans="1:10">
      <c r="A12" s="167">
        <v>4</v>
      </c>
      <c r="B12" s="204"/>
      <c r="C12" s="172"/>
      <c r="D12" s="172"/>
      <c r="E12" s="171"/>
      <c r="F12" s="171"/>
      <c r="G12" s="171"/>
      <c r="H12" s="171"/>
      <c r="I12" s="171"/>
      <c r="J12" s="105"/>
    </row>
    <row r="13" spans="1:10">
      <c r="A13" s="167" t="s">
        <v>266</v>
      </c>
      <c r="B13" s="204"/>
      <c r="C13" s="175"/>
      <c r="D13" s="175"/>
      <c r="E13" s="174"/>
      <c r="F13" s="174"/>
      <c r="G13" s="267"/>
      <c r="H13" s="276" t="s">
        <v>408</v>
      </c>
      <c r="I13" s="313">
        <f>SUM(I9:I12)</f>
        <v>4644.1000000000004</v>
      </c>
      <c r="J13" s="105"/>
    </row>
    <row r="15" spans="1:10">
      <c r="A15" s="182" t="s">
        <v>432</v>
      </c>
    </row>
    <row r="17" spans="1:12">
      <c r="B17" s="184" t="s">
        <v>96</v>
      </c>
      <c r="F17" s="185"/>
    </row>
    <row r="18" spans="1:12">
      <c r="F18" s="183"/>
      <c r="I18" s="183"/>
      <c r="J18" s="183"/>
      <c r="K18" s="183"/>
      <c r="L18" s="183"/>
    </row>
    <row r="19" spans="1:12">
      <c r="C19" s="186"/>
      <c r="F19" s="186"/>
      <c r="G19" s="186"/>
      <c r="H19" s="189"/>
      <c r="I19" s="187"/>
      <c r="J19" s="183"/>
      <c r="K19" s="183"/>
      <c r="L19" s="183"/>
    </row>
    <row r="20" spans="1:12">
      <c r="A20" s="183"/>
      <c r="C20" s="188" t="s">
        <v>256</v>
      </c>
      <c r="F20" s="189" t="s">
        <v>261</v>
      </c>
      <c r="G20" s="188"/>
      <c r="H20" s="188"/>
      <c r="I20" s="187"/>
      <c r="J20" s="183"/>
      <c r="K20" s="183"/>
      <c r="L20" s="183"/>
    </row>
    <row r="21" spans="1:12">
      <c r="A21" s="183"/>
      <c r="C21" s="190" t="s">
        <v>127</v>
      </c>
      <c r="F21" s="182" t="s">
        <v>257</v>
      </c>
      <c r="I21" s="183"/>
      <c r="J21" s="183"/>
      <c r="K21" s="183"/>
      <c r="L21" s="183"/>
    </row>
    <row r="22" spans="1:12" s="183" customFormat="1">
      <c r="B22" s="182"/>
      <c r="C22" s="190"/>
      <c r="G22" s="190"/>
      <c r="H22" s="190"/>
    </row>
    <row r="23" spans="1:12" s="183" customFormat="1" ht="12.75"/>
    <row r="24" spans="1:12" s="183" customFormat="1" ht="12.75"/>
    <row r="25" spans="1:12" s="183" customFormat="1" ht="12.75"/>
    <row r="26" spans="1:12" s="183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3"/>
  </dataValidations>
  <printOptions gridLines="1"/>
  <pageMargins left="0.7" right="0.7" top="0.75" bottom="0.75" header="0.3" footer="0.3"/>
  <pageSetup scale="58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showGridLines="0" view="pageBreakPreview" zoomScale="80" zoomScaleNormal="100" zoomScaleSheetLayoutView="80" workbookViewId="0">
      <selection activeCell="D18" sqref="D18"/>
    </sheetView>
  </sheetViews>
  <sheetFormatPr defaultRowHeight="12.75"/>
  <cols>
    <col min="1" max="1" width="4.5703125" style="194" customWidth="1"/>
    <col min="2" max="2" width="9" style="194" customWidth="1"/>
    <col min="3" max="3" width="23.42578125" style="194" customWidth="1"/>
    <col min="4" max="4" width="13.28515625" style="194" customWidth="1"/>
    <col min="5" max="5" width="9.5703125" style="194" customWidth="1"/>
    <col min="6" max="6" width="11.5703125" style="194" customWidth="1"/>
    <col min="7" max="7" width="12.28515625" style="194" customWidth="1"/>
    <col min="8" max="8" width="15.28515625" style="194" customWidth="1"/>
    <col min="9" max="9" width="17.5703125" style="194" customWidth="1"/>
    <col min="10" max="11" width="12.42578125" style="194" customWidth="1"/>
    <col min="12" max="12" width="23.5703125" style="194" customWidth="1"/>
    <col min="13" max="13" width="18.5703125" style="194" customWidth="1"/>
    <col min="14" max="14" width="0.85546875" style="194" customWidth="1"/>
    <col min="15" max="16384" width="9.140625" style="194"/>
  </cols>
  <sheetData>
    <row r="1" spans="1:14" ht="13.5">
      <c r="A1" s="191" t="s">
        <v>433</v>
      </c>
      <c r="B1" s="192"/>
      <c r="C1" s="192"/>
      <c r="D1" s="192"/>
      <c r="E1" s="192"/>
      <c r="F1" s="192"/>
      <c r="G1" s="192"/>
      <c r="H1" s="192"/>
      <c r="I1" s="195"/>
      <c r="J1" s="256"/>
      <c r="K1" s="256"/>
      <c r="L1" s="256"/>
      <c r="M1" s="256" t="s">
        <v>397</v>
      </c>
      <c r="N1" s="195"/>
    </row>
    <row r="2" spans="1:14" ht="15">
      <c r="A2" s="195" t="s">
        <v>305</v>
      </c>
      <c r="B2" s="192"/>
      <c r="C2" s="192"/>
      <c r="D2" s="193"/>
      <c r="E2" s="193"/>
      <c r="F2" s="193"/>
      <c r="G2" s="193"/>
      <c r="H2" s="193"/>
      <c r="I2" s="192"/>
      <c r="J2" s="192"/>
      <c r="K2" s="192"/>
      <c r="L2" s="192"/>
      <c r="M2" s="415" t="s">
        <v>577</v>
      </c>
      <c r="N2" s="415"/>
    </row>
    <row r="3" spans="1:14">
      <c r="A3" s="195"/>
      <c r="B3" s="192"/>
      <c r="C3" s="192"/>
      <c r="D3" s="193"/>
      <c r="E3" s="193"/>
      <c r="F3" s="193"/>
      <c r="G3" s="193"/>
      <c r="H3" s="193"/>
      <c r="I3" s="192"/>
      <c r="J3" s="192"/>
      <c r="K3" s="192"/>
      <c r="L3" s="192"/>
      <c r="M3" s="192"/>
      <c r="N3" s="195"/>
    </row>
    <row r="4" spans="1:14" ht="15">
      <c r="A4" s="114" t="s">
        <v>262</v>
      </c>
      <c r="B4" s="192"/>
      <c r="C4" s="192"/>
      <c r="D4" s="196"/>
      <c r="E4" s="257"/>
      <c r="F4" s="196"/>
      <c r="G4" s="193"/>
      <c r="H4" s="193"/>
      <c r="I4" s="193"/>
      <c r="J4" s="193"/>
      <c r="K4" s="193"/>
      <c r="L4" s="192"/>
      <c r="M4" s="193"/>
      <c r="N4" s="195"/>
    </row>
    <row r="5" spans="1:14" ht="15">
      <c r="A5" s="333" t="s">
        <v>480</v>
      </c>
      <c r="B5" s="197"/>
      <c r="C5" s="197"/>
      <c r="D5" s="197"/>
      <c r="E5" s="198"/>
      <c r="F5" s="198"/>
      <c r="G5" s="198"/>
      <c r="H5" s="198"/>
      <c r="I5" s="198"/>
      <c r="J5" s="198"/>
      <c r="K5" s="198"/>
      <c r="L5" s="198"/>
      <c r="M5" s="198"/>
      <c r="N5" s="195"/>
    </row>
    <row r="6" spans="1:14" ht="13.5" thickBot="1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95"/>
    </row>
    <row r="7" spans="1:14" ht="51">
      <c r="A7" s="259" t="s">
        <v>64</v>
      </c>
      <c r="B7" s="260" t="s">
        <v>398</v>
      </c>
      <c r="C7" s="260" t="s">
        <v>399</v>
      </c>
      <c r="D7" s="261" t="s">
        <v>400</v>
      </c>
      <c r="E7" s="261" t="s">
        <v>263</v>
      </c>
      <c r="F7" s="261" t="s">
        <v>401</v>
      </c>
      <c r="G7" s="261" t="s">
        <v>402</v>
      </c>
      <c r="H7" s="260" t="s">
        <v>403</v>
      </c>
      <c r="I7" s="262" t="s">
        <v>404</v>
      </c>
      <c r="J7" s="262" t="s">
        <v>405</v>
      </c>
      <c r="K7" s="263" t="s">
        <v>406</v>
      </c>
      <c r="L7" s="263" t="s">
        <v>407</v>
      </c>
      <c r="M7" s="261" t="s">
        <v>397</v>
      </c>
      <c r="N7" s="195"/>
    </row>
    <row r="8" spans="1:14">
      <c r="A8" s="200">
        <v>1</v>
      </c>
      <c r="B8" s="201">
        <v>2</v>
      </c>
      <c r="C8" s="201">
        <v>3</v>
      </c>
      <c r="D8" s="202">
        <v>4</v>
      </c>
      <c r="E8" s="202">
        <v>5</v>
      </c>
      <c r="F8" s="202">
        <v>6</v>
      </c>
      <c r="G8" s="202">
        <v>7</v>
      </c>
      <c r="H8" s="202">
        <v>8</v>
      </c>
      <c r="I8" s="202">
        <v>9</v>
      </c>
      <c r="J8" s="202">
        <v>10</v>
      </c>
      <c r="K8" s="202">
        <v>11</v>
      </c>
      <c r="L8" s="202">
        <v>12</v>
      </c>
      <c r="M8" s="202">
        <v>13</v>
      </c>
      <c r="N8" s="195"/>
    </row>
    <row r="9" spans="1:14" ht="15">
      <c r="A9" s="203">
        <v>1</v>
      </c>
      <c r="B9" s="204"/>
      <c r="C9" s="264"/>
      <c r="D9" s="203"/>
      <c r="E9" s="203"/>
      <c r="F9" s="203"/>
      <c r="G9" s="203"/>
      <c r="H9" s="203"/>
      <c r="I9" s="203"/>
      <c r="J9" s="203"/>
      <c r="K9" s="203"/>
      <c r="L9" s="203"/>
      <c r="M9" s="265" t="str">
        <f t="shared" ref="M9:M21" si="0">IF(ISBLANK(B9),"",$M$2)</f>
        <v/>
      </c>
      <c r="N9" s="195"/>
    </row>
    <row r="10" spans="1:14" ht="15">
      <c r="A10" s="203">
        <v>2</v>
      </c>
      <c r="B10" s="204"/>
      <c r="C10" s="264"/>
      <c r="D10" s="203"/>
      <c r="E10" s="203"/>
      <c r="F10" s="203"/>
      <c r="G10" s="203"/>
      <c r="H10" s="203"/>
      <c r="I10" s="203"/>
      <c r="J10" s="203"/>
      <c r="K10" s="203"/>
      <c r="L10" s="203"/>
      <c r="M10" s="265" t="str">
        <f t="shared" si="0"/>
        <v/>
      </c>
      <c r="N10" s="195"/>
    </row>
    <row r="11" spans="1:14" ht="15">
      <c r="A11" s="203">
        <v>3</v>
      </c>
      <c r="B11" s="204"/>
      <c r="C11" s="264"/>
      <c r="D11" s="203"/>
      <c r="E11" s="203"/>
      <c r="F11" s="203"/>
      <c r="G11" s="203"/>
      <c r="H11" s="203"/>
      <c r="I11" s="203"/>
      <c r="J11" s="203"/>
      <c r="K11" s="203"/>
      <c r="L11" s="203"/>
      <c r="M11" s="265" t="str">
        <f t="shared" si="0"/>
        <v/>
      </c>
      <c r="N11" s="195"/>
    </row>
    <row r="12" spans="1:14" ht="15">
      <c r="A12" s="203">
        <v>4</v>
      </c>
      <c r="B12" s="204"/>
      <c r="C12" s="264"/>
      <c r="D12" s="203"/>
      <c r="E12" s="203"/>
      <c r="F12" s="203"/>
      <c r="G12" s="203"/>
      <c r="H12" s="203"/>
      <c r="I12" s="203"/>
      <c r="J12" s="203"/>
      <c r="K12" s="203"/>
      <c r="L12" s="203"/>
      <c r="M12" s="265" t="str">
        <f t="shared" si="0"/>
        <v/>
      </c>
      <c r="N12" s="195"/>
    </row>
    <row r="13" spans="1:14" ht="15">
      <c r="A13" s="203">
        <v>5</v>
      </c>
      <c r="B13" s="204"/>
      <c r="C13" s="264"/>
      <c r="D13" s="203"/>
      <c r="E13" s="203"/>
      <c r="F13" s="203"/>
      <c r="G13" s="203"/>
      <c r="H13" s="203"/>
      <c r="I13" s="203"/>
      <c r="J13" s="203"/>
      <c r="K13" s="203"/>
      <c r="L13" s="203"/>
      <c r="M13" s="265" t="str">
        <f t="shared" si="0"/>
        <v/>
      </c>
      <c r="N13" s="195"/>
    </row>
    <row r="14" spans="1:14" ht="15">
      <c r="A14" s="203">
        <v>6</v>
      </c>
      <c r="B14" s="204"/>
      <c r="C14" s="264"/>
      <c r="D14" s="203"/>
      <c r="E14" s="203"/>
      <c r="F14" s="203"/>
      <c r="G14" s="203"/>
      <c r="H14" s="203"/>
      <c r="I14" s="203"/>
      <c r="J14" s="203"/>
      <c r="K14" s="203"/>
      <c r="L14" s="203"/>
      <c r="M14" s="265" t="str">
        <f t="shared" si="0"/>
        <v/>
      </c>
      <c r="N14" s="195"/>
    </row>
    <row r="15" spans="1:14" ht="15">
      <c r="A15" s="203">
        <v>7</v>
      </c>
      <c r="B15" s="204"/>
      <c r="C15" s="264"/>
      <c r="D15" s="203"/>
      <c r="E15" s="203"/>
      <c r="F15" s="203"/>
      <c r="G15" s="203"/>
      <c r="H15" s="203"/>
      <c r="I15" s="203"/>
      <c r="J15" s="203"/>
      <c r="K15" s="203"/>
      <c r="L15" s="203"/>
      <c r="M15" s="265" t="str">
        <f t="shared" si="0"/>
        <v/>
      </c>
      <c r="N15" s="195"/>
    </row>
    <row r="16" spans="1:14" ht="15">
      <c r="A16" s="203">
        <v>8</v>
      </c>
      <c r="B16" s="204"/>
      <c r="C16" s="264"/>
      <c r="D16" s="203"/>
      <c r="E16" s="203"/>
      <c r="F16" s="203"/>
      <c r="G16" s="203"/>
      <c r="H16" s="203"/>
      <c r="I16" s="203"/>
      <c r="J16" s="203"/>
      <c r="K16" s="203"/>
      <c r="L16" s="203"/>
      <c r="M16" s="265" t="str">
        <f t="shared" si="0"/>
        <v/>
      </c>
      <c r="N16" s="195"/>
    </row>
    <row r="17" spans="1:14" ht="15">
      <c r="A17" s="203">
        <v>9</v>
      </c>
      <c r="B17" s="204"/>
      <c r="C17" s="264"/>
      <c r="D17" s="203"/>
      <c r="E17" s="203"/>
      <c r="F17" s="203"/>
      <c r="G17" s="203"/>
      <c r="H17" s="203"/>
      <c r="I17" s="203"/>
      <c r="J17" s="203"/>
      <c r="K17" s="203"/>
      <c r="L17" s="203"/>
      <c r="M17" s="265" t="str">
        <f t="shared" si="0"/>
        <v/>
      </c>
      <c r="N17" s="195"/>
    </row>
    <row r="18" spans="1:14" ht="15">
      <c r="A18" s="203">
        <v>10</v>
      </c>
      <c r="B18" s="204"/>
      <c r="C18" s="264"/>
      <c r="D18" s="203"/>
      <c r="E18" s="203"/>
      <c r="F18" s="203"/>
      <c r="G18" s="203"/>
      <c r="H18" s="203"/>
      <c r="I18" s="203"/>
      <c r="J18" s="203"/>
      <c r="K18" s="203"/>
      <c r="L18" s="203"/>
      <c r="M18" s="265" t="str">
        <f t="shared" si="0"/>
        <v/>
      </c>
      <c r="N18" s="195"/>
    </row>
    <row r="19" spans="1:14" ht="15">
      <c r="A19" s="203">
        <v>11</v>
      </c>
      <c r="B19" s="204"/>
      <c r="C19" s="264"/>
      <c r="D19" s="203"/>
      <c r="E19" s="203"/>
      <c r="F19" s="203"/>
      <c r="G19" s="203"/>
      <c r="H19" s="203"/>
      <c r="I19" s="203"/>
      <c r="J19" s="203"/>
      <c r="K19" s="203"/>
      <c r="L19" s="203"/>
      <c r="M19" s="265" t="str">
        <f t="shared" si="0"/>
        <v/>
      </c>
      <c r="N19" s="195"/>
    </row>
    <row r="20" spans="1:14" ht="15">
      <c r="A20" s="203">
        <v>24</v>
      </c>
      <c r="B20" s="204"/>
      <c r="C20" s="264"/>
      <c r="D20" s="203"/>
      <c r="E20" s="203"/>
      <c r="F20" s="203"/>
      <c r="G20" s="203"/>
      <c r="H20" s="203"/>
      <c r="I20" s="203"/>
      <c r="J20" s="203"/>
      <c r="K20" s="203"/>
      <c r="L20" s="203"/>
      <c r="M20" s="265" t="str">
        <f t="shared" si="0"/>
        <v/>
      </c>
      <c r="N20" s="195"/>
    </row>
    <row r="21" spans="1:14" ht="15">
      <c r="A21" s="266" t="s">
        <v>266</v>
      </c>
      <c r="B21" s="204"/>
      <c r="C21" s="264"/>
      <c r="D21" s="203"/>
      <c r="E21" s="203"/>
      <c r="F21" s="203"/>
      <c r="G21" s="203"/>
      <c r="H21" s="203"/>
      <c r="I21" s="203"/>
      <c r="J21" s="203"/>
      <c r="K21" s="203"/>
      <c r="L21" s="203"/>
      <c r="M21" s="265" t="str">
        <f t="shared" si="0"/>
        <v/>
      </c>
      <c r="N21" s="195"/>
    </row>
    <row r="22" spans="1:14" s="210" customFormat="1"/>
    <row r="25" spans="1:14" s="21" customFormat="1" ht="15">
      <c r="B25" s="205" t="s">
        <v>96</v>
      </c>
    </row>
    <row r="26" spans="1:14" s="21" customFormat="1" ht="15">
      <c r="B26" s="205"/>
    </row>
    <row r="27" spans="1:14" s="21" customFormat="1" ht="15">
      <c r="C27" s="207"/>
      <c r="D27" s="206"/>
      <c r="E27" s="206"/>
      <c r="H27" s="207"/>
      <c r="I27" s="207"/>
      <c r="J27" s="206"/>
      <c r="K27" s="206"/>
      <c r="L27" s="206"/>
    </row>
    <row r="28" spans="1:14" s="21" customFormat="1" ht="15">
      <c r="C28" s="208" t="s">
        <v>256</v>
      </c>
      <c r="D28" s="206"/>
      <c r="E28" s="206"/>
      <c r="H28" s="205" t="s">
        <v>307</v>
      </c>
      <c r="M28" s="206"/>
    </row>
    <row r="29" spans="1:14" s="21" customFormat="1" ht="15">
      <c r="C29" s="208" t="s">
        <v>127</v>
      </c>
      <c r="D29" s="206"/>
      <c r="E29" s="206"/>
      <c r="H29" s="209" t="s">
        <v>257</v>
      </c>
      <c r="M29" s="206"/>
    </row>
    <row r="30" spans="1:14" ht="15">
      <c r="C30" s="208"/>
      <c r="F30" s="209"/>
      <c r="J30" s="211"/>
      <c r="K30" s="211"/>
      <c r="L30" s="211"/>
      <c r="M30" s="211"/>
    </row>
    <row r="31" spans="1:14" ht="15">
      <c r="C31" s="20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1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0">
        <v>40907</v>
      </c>
      <c r="C2" t="s">
        <v>188</v>
      </c>
      <c r="E2" t="s">
        <v>219</v>
      </c>
      <c r="G2" s="62" t="s">
        <v>225</v>
      </c>
    </row>
    <row r="3" spans="1:7" ht="15">
      <c r="A3" s="60">
        <v>40908</v>
      </c>
      <c r="C3" t="s">
        <v>189</v>
      </c>
      <c r="E3" t="s">
        <v>220</v>
      </c>
      <c r="G3" s="62" t="s">
        <v>226</v>
      </c>
    </row>
    <row r="4" spans="1:7" ht="15">
      <c r="A4" s="60">
        <v>40909</v>
      </c>
      <c r="C4" t="s">
        <v>190</v>
      </c>
      <c r="E4" t="s">
        <v>221</v>
      </c>
      <c r="G4" s="62" t="s">
        <v>227</v>
      </c>
    </row>
    <row r="5" spans="1:7">
      <c r="A5" s="60">
        <v>40910</v>
      </c>
      <c r="C5" t="s">
        <v>191</v>
      </c>
      <c r="E5" t="s">
        <v>222</v>
      </c>
    </row>
    <row r="6" spans="1:7">
      <c r="A6" s="60">
        <v>40911</v>
      </c>
      <c r="C6" t="s">
        <v>192</v>
      </c>
    </row>
    <row r="7" spans="1:7">
      <c r="A7" s="60">
        <v>40912</v>
      </c>
      <c r="C7" t="s">
        <v>193</v>
      </c>
    </row>
    <row r="8" spans="1:7">
      <c r="A8" s="60">
        <v>40913</v>
      </c>
      <c r="C8" t="s">
        <v>194</v>
      </c>
    </row>
    <row r="9" spans="1:7">
      <c r="A9" s="60">
        <v>40914</v>
      </c>
      <c r="C9" t="s">
        <v>195</v>
      </c>
    </row>
    <row r="10" spans="1:7">
      <c r="A10" s="60">
        <v>40915</v>
      </c>
      <c r="C10" t="s">
        <v>196</v>
      </c>
    </row>
    <row r="11" spans="1:7">
      <c r="A11" s="60">
        <v>40916</v>
      </c>
      <c r="C11" t="s">
        <v>197</v>
      </c>
    </row>
    <row r="12" spans="1:7">
      <c r="A12" s="60">
        <v>40917</v>
      </c>
      <c r="C12" t="s">
        <v>198</v>
      </c>
    </row>
    <row r="13" spans="1:7">
      <c r="A13" s="60">
        <v>40918</v>
      </c>
      <c r="C13" t="s">
        <v>199</v>
      </c>
    </row>
    <row r="14" spans="1:7">
      <c r="A14" s="60">
        <v>40919</v>
      </c>
      <c r="C14" t="s">
        <v>200</v>
      </c>
    </row>
    <row r="15" spans="1:7">
      <c r="A15" s="60">
        <v>40920</v>
      </c>
      <c r="C15" t="s">
        <v>201</v>
      </c>
    </row>
    <row r="16" spans="1:7">
      <c r="A16" s="60">
        <v>40921</v>
      </c>
      <c r="C16" t="s">
        <v>202</v>
      </c>
    </row>
    <row r="17" spans="1:3">
      <c r="A17" s="60">
        <v>40922</v>
      </c>
      <c r="C17" t="s">
        <v>203</v>
      </c>
    </row>
    <row r="18" spans="1:3">
      <c r="A18" s="60">
        <v>40923</v>
      </c>
      <c r="C18" t="s">
        <v>204</v>
      </c>
    </row>
    <row r="19" spans="1:3">
      <c r="A19" s="60">
        <v>40924</v>
      </c>
      <c r="C19" t="s">
        <v>205</v>
      </c>
    </row>
    <row r="20" spans="1:3">
      <c r="A20" s="60">
        <v>40925</v>
      </c>
      <c r="C20" t="s">
        <v>206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260</v>
      </c>
      <c r="B1" s="247"/>
      <c r="C1" s="421" t="s">
        <v>97</v>
      </c>
      <c r="D1" s="421"/>
      <c r="E1" s="113"/>
    </row>
    <row r="2" spans="1:12" s="6" customFormat="1">
      <c r="A2" s="76" t="s">
        <v>128</v>
      </c>
      <c r="B2" s="247"/>
      <c r="C2" s="415" t="s">
        <v>564</v>
      </c>
      <c r="D2" s="416"/>
      <c r="E2" s="113"/>
    </row>
    <row r="3" spans="1:12" s="6" customFormat="1">
      <c r="A3" s="76"/>
      <c r="B3" s="247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48"/>
      <c r="C4" s="76"/>
      <c r="D4" s="76"/>
      <c r="E4" s="108"/>
      <c r="L4" s="6"/>
    </row>
    <row r="5" spans="1:12" s="2" customFormat="1">
      <c r="A5" s="119" t="str">
        <f>'ფორმა N2'!A5</f>
        <v>"საქართველოს ქრისტიან-კონსერვატიული პარტია"</v>
      </c>
      <c r="B5" s="249"/>
      <c r="C5" s="59"/>
      <c r="D5" s="59"/>
      <c r="E5" s="108"/>
    </row>
    <row r="6" spans="1:12" s="2" customFormat="1">
      <c r="A6" s="77"/>
      <c r="B6" s="248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237</v>
      </c>
      <c r="C8" s="79" t="s">
        <v>66</v>
      </c>
      <c r="D8" s="79" t="s">
        <v>67</v>
      </c>
      <c r="E8" s="113"/>
      <c r="F8" s="20"/>
    </row>
    <row r="9" spans="1:12" s="7" customFormat="1">
      <c r="A9" s="234">
        <v>1</v>
      </c>
      <c r="B9" s="234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296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70</v>
      </c>
      <c r="B13" s="97" t="s">
        <v>299</v>
      </c>
      <c r="C13" s="8"/>
      <c r="D13" s="8"/>
      <c r="E13" s="113"/>
    </row>
    <row r="14" spans="1:12" s="3" customFormat="1">
      <c r="A14" s="97" t="s">
        <v>474</v>
      </c>
      <c r="B14" s="97" t="s">
        <v>473</v>
      </c>
      <c r="C14" s="8"/>
      <c r="D14" s="8"/>
      <c r="E14" s="113"/>
    </row>
    <row r="15" spans="1:12" s="3" customFormat="1">
      <c r="A15" s="97" t="s">
        <v>475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418</v>
      </c>
      <c r="C23" s="8"/>
      <c r="D23" s="8"/>
      <c r="E23" s="113"/>
    </row>
    <row r="24" spans="1:5" s="3" customFormat="1">
      <c r="A24" s="88" t="s">
        <v>84</v>
      </c>
      <c r="B24" s="88" t="s">
        <v>419</v>
      </c>
      <c r="C24" s="268"/>
      <c r="D24" s="8"/>
      <c r="E24" s="113"/>
    </row>
    <row r="25" spans="1:5" s="3" customFormat="1">
      <c r="A25" s="88" t="s">
        <v>239</v>
      </c>
      <c r="B25" s="88" t="s">
        <v>425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13"/>
    </row>
    <row r="28" spans="1:5">
      <c r="A28" s="242" t="s">
        <v>87</v>
      </c>
      <c r="B28" s="242" t="s">
        <v>297</v>
      </c>
      <c r="C28" s="8"/>
      <c r="D28" s="8"/>
      <c r="E28" s="113"/>
    </row>
    <row r="29" spans="1:5">
      <c r="A29" s="242" t="s">
        <v>88</v>
      </c>
      <c r="B29" s="242" t="s">
        <v>300</v>
      </c>
      <c r="C29" s="8"/>
      <c r="D29" s="8"/>
      <c r="E29" s="113"/>
    </row>
    <row r="30" spans="1:5">
      <c r="A30" s="242" t="s">
        <v>427</v>
      </c>
      <c r="B30" s="242" t="s">
        <v>298</v>
      </c>
      <c r="C30" s="8"/>
      <c r="D30" s="8"/>
      <c r="E30" s="113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13"/>
    </row>
    <row r="32" spans="1:5">
      <c r="A32" s="242" t="s">
        <v>12</v>
      </c>
      <c r="B32" s="242" t="s">
        <v>476</v>
      </c>
      <c r="C32" s="8"/>
      <c r="D32" s="8"/>
      <c r="E32" s="113"/>
    </row>
    <row r="33" spans="1:9">
      <c r="A33" s="242" t="s">
        <v>13</v>
      </c>
      <c r="B33" s="242" t="s">
        <v>477</v>
      </c>
      <c r="C33" s="8"/>
      <c r="D33" s="8"/>
      <c r="E33" s="113"/>
    </row>
    <row r="34" spans="1:9">
      <c r="A34" s="242" t="s">
        <v>269</v>
      </c>
      <c r="B34" s="242" t="s">
        <v>478</v>
      </c>
      <c r="C34" s="8"/>
      <c r="D34" s="8"/>
      <c r="E34" s="113"/>
    </row>
    <row r="35" spans="1:9" s="23" customFormat="1">
      <c r="A35" s="88" t="s">
        <v>34</v>
      </c>
      <c r="B35" s="255" t="s">
        <v>424</v>
      </c>
      <c r="C35" s="8"/>
      <c r="D35" s="8"/>
    </row>
    <row r="36" spans="1:9" s="2" customFormat="1">
      <c r="A36" s="1"/>
      <c r="B36" s="250"/>
      <c r="E36" s="5"/>
    </row>
    <row r="37" spans="1:9" s="2" customFormat="1">
      <c r="B37" s="250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50"/>
      <c r="E40" s="5"/>
    </row>
    <row r="41" spans="1:9" s="2" customFormat="1">
      <c r="B41" s="250"/>
      <c r="E41"/>
      <c r="F41"/>
      <c r="G41"/>
      <c r="H41"/>
      <c r="I41"/>
    </row>
    <row r="42" spans="1:9" s="2" customFormat="1">
      <c r="B42" s="250"/>
      <c r="D42" s="12"/>
      <c r="E42"/>
      <c r="F42"/>
      <c r="G42"/>
      <c r="H42"/>
      <c r="I42"/>
    </row>
    <row r="43" spans="1:9" s="2" customFormat="1">
      <c r="A43"/>
      <c r="B43" s="252" t="s">
        <v>422</v>
      </c>
      <c r="D43" s="12"/>
      <c r="E43"/>
      <c r="F43"/>
      <c r="G43"/>
      <c r="H43"/>
      <c r="I43"/>
    </row>
    <row r="44" spans="1:9" s="2" customFormat="1">
      <c r="A44"/>
      <c r="B44" s="250" t="s">
        <v>258</v>
      </c>
      <c r="D44" s="12"/>
      <c r="E44"/>
      <c r="F44"/>
      <c r="G44"/>
      <c r="H44"/>
      <c r="I44"/>
    </row>
    <row r="45" spans="1:9" customFormat="1" ht="12.75">
      <c r="B45" s="253" t="s">
        <v>127</v>
      </c>
    </row>
    <row r="46" spans="1:9" customFormat="1" ht="12.75">
      <c r="B46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zoomScaleNormal="10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383</v>
      </c>
      <c r="B1" s="231"/>
      <c r="C1" s="421" t="s">
        <v>97</v>
      </c>
      <c r="D1" s="421"/>
      <c r="E1" s="91"/>
    </row>
    <row r="2" spans="1:5" s="6" customFormat="1">
      <c r="A2" s="74" t="s">
        <v>384</v>
      </c>
      <c r="B2" s="231"/>
      <c r="C2" s="415" t="s">
        <v>564</v>
      </c>
      <c r="D2" s="416"/>
      <c r="E2" s="91"/>
    </row>
    <row r="3" spans="1:5" s="6" customFormat="1">
      <c r="A3" s="74" t="s">
        <v>385</v>
      </c>
      <c r="B3" s="231"/>
      <c r="C3" s="232"/>
      <c r="D3" s="232"/>
      <c r="E3" s="91"/>
    </row>
    <row r="4" spans="1:5" s="6" customFormat="1">
      <c r="A4" s="76" t="s">
        <v>128</v>
      </c>
      <c r="B4" s="231"/>
      <c r="C4" s="232"/>
      <c r="D4" s="232"/>
      <c r="E4" s="91"/>
    </row>
    <row r="5" spans="1:5" s="6" customFormat="1">
      <c r="A5" s="76"/>
      <c r="B5" s="231"/>
      <c r="C5" s="232"/>
      <c r="D5" s="232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33" t="str">
        <f>'ფორმა N3'!A5</f>
        <v>"საქართველოს ქრისტიან-კონსერვატიული პარტია"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31"/>
      <c r="B9" s="231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34">
        <v>1</v>
      </c>
      <c r="B11" s="234" t="s">
        <v>57</v>
      </c>
      <c r="C11" s="82">
        <f>SUM(C12,C15,C55,C58,C59,C60,C78)</f>
        <v>30981.199999999997</v>
      </c>
      <c r="D11" s="82">
        <f>SUM(D12,D15,D55,D58,D59,D60,D66,D74,D75)</f>
        <v>30981.199999999997</v>
      </c>
      <c r="E11" s="235"/>
    </row>
    <row r="12" spans="1:5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7" customFormat="1">
      <c r="A15" s="87">
        <v>1.2</v>
      </c>
      <c r="B15" s="87" t="s">
        <v>60</v>
      </c>
      <c r="C15" s="84">
        <f>SUM(C16,C19,C31,C32,C33,C34,C37,C38,C45:C49,C53,C54)</f>
        <v>30980.629999999997</v>
      </c>
      <c r="D15" s="84">
        <f>SUM(D16,D19,D31,D32,D33,D34,D37,D38,D45:D49,D53,D54)</f>
        <v>30980.629999999997</v>
      </c>
      <c r="E15" s="235"/>
    </row>
    <row r="16" spans="1:5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>
      <c r="A17" s="97" t="s">
        <v>87</v>
      </c>
      <c r="B17" s="97" t="s">
        <v>61</v>
      </c>
      <c r="C17" s="4"/>
      <c r="D17" s="236"/>
      <c r="E17" s="95"/>
    </row>
    <row r="18" spans="1:6" s="3" customFormat="1">
      <c r="A18" s="97" t="s">
        <v>88</v>
      </c>
      <c r="B18" s="97" t="s">
        <v>62</v>
      </c>
      <c r="C18" s="4"/>
      <c r="D18" s="236"/>
      <c r="E18" s="95"/>
    </row>
    <row r="19" spans="1:6" s="3" customFormat="1">
      <c r="A19" s="88" t="s">
        <v>33</v>
      </c>
      <c r="B19" s="88" t="s">
        <v>2</v>
      </c>
      <c r="C19" s="83">
        <f>SUM(C20:C25,C30)</f>
        <v>15969.94</v>
      </c>
      <c r="D19" s="83">
        <f>SUM(D20:D25,D30)</f>
        <v>15969.94</v>
      </c>
      <c r="E19" s="237"/>
      <c r="F19" s="238"/>
    </row>
    <row r="20" spans="1:6" s="241" customFormat="1" ht="30">
      <c r="A20" s="97" t="s">
        <v>12</v>
      </c>
      <c r="B20" s="97" t="s">
        <v>238</v>
      </c>
      <c r="C20" s="38">
        <v>7722.6</v>
      </c>
      <c r="D20" s="38">
        <v>7722.6</v>
      </c>
      <c r="E20" s="240"/>
    </row>
    <row r="21" spans="1:6" s="241" customFormat="1">
      <c r="A21" s="97" t="s">
        <v>13</v>
      </c>
      <c r="B21" s="97" t="s">
        <v>14</v>
      </c>
      <c r="C21" s="239"/>
      <c r="D21" s="39"/>
      <c r="E21" s="240"/>
    </row>
    <row r="22" spans="1:6" s="241" customFormat="1" ht="30">
      <c r="A22" s="97" t="s">
        <v>269</v>
      </c>
      <c r="B22" s="97" t="s">
        <v>22</v>
      </c>
      <c r="C22" s="40">
        <v>3851.02</v>
      </c>
      <c r="D22" s="40">
        <v>3851.02</v>
      </c>
      <c r="E22" s="240"/>
    </row>
    <row r="23" spans="1:6" s="241" customFormat="1" ht="16.5" customHeight="1">
      <c r="A23" s="97" t="s">
        <v>270</v>
      </c>
      <c r="B23" s="97" t="s">
        <v>15</v>
      </c>
      <c r="C23" s="40">
        <v>2915.7</v>
      </c>
      <c r="D23" s="40">
        <v>2915.7</v>
      </c>
      <c r="E23" s="240"/>
    </row>
    <row r="24" spans="1:6" s="241" customFormat="1" ht="16.5" customHeight="1">
      <c r="A24" s="97" t="s">
        <v>271</v>
      </c>
      <c r="B24" s="97" t="s">
        <v>16</v>
      </c>
      <c r="C24" s="239"/>
      <c r="D24" s="40"/>
      <c r="E24" s="240"/>
    </row>
    <row r="25" spans="1:6" s="241" customFormat="1" ht="16.5" customHeight="1">
      <c r="A25" s="97" t="s">
        <v>272</v>
      </c>
      <c r="B25" s="97" t="s">
        <v>17</v>
      </c>
      <c r="C25" s="83">
        <f>SUM(C26:C29)</f>
        <v>1480.6200000000001</v>
      </c>
      <c r="D25" s="83">
        <f>SUM(D26:D29)</f>
        <v>1480.6200000000001</v>
      </c>
      <c r="E25" s="240"/>
    </row>
    <row r="26" spans="1:6" s="241" customFormat="1" ht="16.5" customHeight="1">
      <c r="A26" s="242" t="s">
        <v>273</v>
      </c>
      <c r="B26" s="242" t="s">
        <v>18</v>
      </c>
      <c r="C26" s="40">
        <v>1390.5</v>
      </c>
      <c r="D26" s="40">
        <v>1390.5</v>
      </c>
      <c r="E26" s="240"/>
    </row>
    <row r="27" spans="1:6" s="241" customFormat="1" ht="16.5" customHeight="1">
      <c r="A27" s="242" t="s">
        <v>274</v>
      </c>
      <c r="B27" s="242" t="s">
        <v>19</v>
      </c>
      <c r="C27" s="40">
        <v>77.89</v>
      </c>
      <c r="D27" s="40">
        <v>77.89</v>
      </c>
      <c r="E27" s="240"/>
    </row>
    <row r="28" spans="1:6" s="241" customFormat="1" ht="16.5" customHeight="1">
      <c r="A28" s="242" t="s">
        <v>275</v>
      </c>
      <c r="B28" s="242" t="s">
        <v>20</v>
      </c>
      <c r="C28" s="40">
        <v>12.23</v>
      </c>
      <c r="D28" s="40">
        <v>12.23</v>
      </c>
      <c r="E28" s="240"/>
    </row>
    <row r="29" spans="1:6" s="241" customFormat="1" ht="16.5" customHeight="1">
      <c r="A29" s="242" t="s">
        <v>276</v>
      </c>
      <c r="B29" s="242" t="s">
        <v>23</v>
      </c>
      <c r="C29" s="40"/>
      <c r="D29" s="40"/>
      <c r="E29" s="240"/>
    </row>
    <row r="30" spans="1:6" s="241" customFormat="1" ht="16.5" customHeight="1">
      <c r="A30" s="97" t="s">
        <v>277</v>
      </c>
      <c r="B30" s="97" t="s">
        <v>21</v>
      </c>
      <c r="C30" s="239"/>
      <c r="D30" s="41"/>
      <c r="E30" s="240"/>
    </row>
    <row r="31" spans="1:6" s="3" customFormat="1" ht="16.5" customHeight="1">
      <c r="A31" s="88" t="s">
        <v>34</v>
      </c>
      <c r="B31" s="88" t="s">
        <v>3</v>
      </c>
      <c r="C31" s="236">
        <v>63.35</v>
      </c>
      <c r="D31" s="236">
        <v>63.35</v>
      </c>
      <c r="E31" s="237"/>
    </row>
    <row r="32" spans="1:6" s="3" customFormat="1" ht="16.5" customHeight="1">
      <c r="A32" s="88" t="s">
        <v>35</v>
      </c>
      <c r="B32" s="88" t="s">
        <v>4</v>
      </c>
      <c r="C32" s="4"/>
      <c r="D32" s="236"/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36"/>
      <c r="E33" s="95"/>
    </row>
    <row r="34" spans="1:5" s="3" customFormat="1">
      <c r="A34" s="88" t="s">
        <v>37</v>
      </c>
      <c r="B34" s="88" t="s">
        <v>63</v>
      </c>
      <c r="C34" s="83">
        <f>SUM(C35:C36)</f>
        <v>461</v>
      </c>
      <c r="D34" s="83">
        <f>SUM(D35:D36)</f>
        <v>461</v>
      </c>
      <c r="E34" s="95"/>
    </row>
    <row r="35" spans="1:5" s="3" customFormat="1" ht="16.5" customHeight="1">
      <c r="A35" s="97" t="s">
        <v>278</v>
      </c>
      <c r="B35" s="97" t="s">
        <v>56</v>
      </c>
      <c r="C35" s="4"/>
      <c r="D35" s="236"/>
      <c r="E35" s="95"/>
    </row>
    <row r="36" spans="1:5" s="3" customFormat="1" ht="16.5" customHeight="1">
      <c r="A36" s="97" t="s">
        <v>279</v>
      </c>
      <c r="B36" s="97" t="s">
        <v>55</v>
      </c>
      <c r="C36" s="236">
        <v>461</v>
      </c>
      <c r="D36" s="236">
        <v>461</v>
      </c>
      <c r="E36" s="95"/>
    </row>
    <row r="37" spans="1:5" s="3" customFormat="1" ht="16.5" customHeight="1">
      <c r="A37" s="88" t="s">
        <v>38</v>
      </c>
      <c r="B37" s="88" t="s">
        <v>49</v>
      </c>
      <c r="C37" s="236">
        <v>34.42</v>
      </c>
      <c r="D37" s="236">
        <v>34.42</v>
      </c>
      <c r="E37" s="95"/>
    </row>
    <row r="38" spans="1:5" s="3" customFormat="1" ht="16.5" customHeight="1">
      <c r="A38" s="88" t="s">
        <v>39</v>
      </c>
      <c r="B38" s="88" t="s">
        <v>386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>
      <c r="A39" s="17" t="s">
        <v>337</v>
      </c>
      <c r="B39" s="17" t="s">
        <v>341</v>
      </c>
      <c r="C39" s="4"/>
      <c r="D39" s="236"/>
      <c r="E39" s="95"/>
    </row>
    <row r="40" spans="1:5" s="3" customFormat="1" ht="16.5" customHeight="1">
      <c r="A40" s="17" t="s">
        <v>338</v>
      </c>
      <c r="B40" s="17" t="s">
        <v>342</v>
      </c>
      <c r="C40" s="4"/>
      <c r="D40" s="236"/>
      <c r="E40" s="95"/>
    </row>
    <row r="41" spans="1:5" s="3" customFormat="1" ht="16.5" customHeight="1">
      <c r="A41" s="17" t="s">
        <v>339</v>
      </c>
      <c r="B41" s="17" t="s">
        <v>345</v>
      </c>
      <c r="C41" s="4"/>
      <c r="D41" s="236"/>
      <c r="E41" s="95"/>
    </row>
    <row r="42" spans="1:5" s="3" customFormat="1" ht="16.5" customHeight="1">
      <c r="A42" s="17" t="s">
        <v>344</v>
      </c>
      <c r="B42" s="17" t="s">
        <v>346</v>
      </c>
      <c r="C42" s="4"/>
      <c r="D42" s="236"/>
      <c r="E42" s="95"/>
    </row>
    <row r="43" spans="1:5" s="3" customFormat="1" ht="16.5" customHeight="1">
      <c r="A43" s="17" t="s">
        <v>347</v>
      </c>
      <c r="B43" s="17" t="s">
        <v>466</v>
      </c>
      <c r="C43" s="4"/>
      <c r="D43" s="236"/>
      <c r="E43" s="95"/>
    </row>
    <row r="44" spans="1:5" s="3" customFormat="1" ht="16.5" customHeight="1">
      <c r="A44" s="17" t="s">
        <v>467</v>
      </c>
      <c r="B44" s="17" t="s">
        <v>343</v>
      </c>
      <c r="C44" s="4"/>
      <c r="D44" s="236"/>
      <c r="E44" s="95"/>
    </row>
    <row r="45" spans="1:5" s="3" customFormat="1" ht="30">
      <c r="A45" s="88" t="s">
        <v>40</v>
      </c>
      <c r="B45" s="88" t="s">
        <v>28</v>
      </c>
      <c r="C45" s="236">
        <v>202</v>
      </c>
      <c r="D45" s="236">
        <v>202</v>
      </c>
      <c r="E45" s="95"/>
    </row>
    <row r="46" spans="1:5" s="3" customFormat="1" ht="16.5" customHeight="1">
      <c r="A46" s="88" t="s">
        <v>41</v>
      </c>
      <c r="B46" s="88" t="s">
        <v>24</v>
      </c>
      <c r="C46" s="4"/>
      <c r="D46" s="236"/>
      <c r="E46" s="95"/>
    </row>
    <row r="47" spans="1:5" s="3" customFormat="1" ht="16.5" customHeight="1">
      <c r="A47" s="88" t="s">
        <v>42</v>
      </c>
      <c r="B47" s="88" t="s">
        <v>25</v>
      </c>
      <c r="C47" s="4"/>
      <c r="D47" s="236"/>
      <c r="E47" s="95"/>
    </row>
    <row r="48" spans="1:5" s="3" customFormat="1" ht="16.5" customHeight="1">
      <c r="A48" s="88" t="s">
        <v>43</v>
      </c>
      <c r="B48" s="88" t="s">
        <v>26</v>
      </c>
      <c r="C48" s="4"/>
      <c r="D48" s="236"/>
      <c r="E48" s="95"/>
    </row>
    <row r="49" spans="1:6" s="3" customFormat="1" ht="16.5" customHeight="1">
      <c r="A49" s="88" t="s">
        <v>44</v>
      </c>
      <c r="B49" s="88" t="s">
        <v>387</v>
      </c>
      <c r="C49" s="83">
        <f>SUM(C50:C52)</f>
        <v>14249.92</v>
      </c>
      <c r="D49" s="83">
        <f>SUM(D50:D52)</f>
        <v>14249.92</v>
      </c>
      <c r="E49" s="95"/>
    </row>
    <row r="50" spans="1:6" s="3" customFormat="1" ht="16.5" customHeight="1">
      <c r="A50" s="97" t="s">
        <v>352</v>
      </c>
      <c r="B50" s="97" t="s">
        <v>355</v>
      </c>
      <c r="C50" s="236">
        <v>14249.92</v>
      </c>
      <c r="D50" s="236">
        <v>14249.92</v>
      </c>
      <c r="E50" s="95"/>
    </row>
    <row r="51" spans="1:6" s="3" customFormat="1" ht="16.5" customHeight="1">
      <c r="A51" s="97" t="s">
        <v>353</v>
      </c>
      <c r="B51" s="97" t="s">
        <v>354</v>
      </c>
      <c r="C51" s="236"/>
      <c r="D51" s="236"/>
      <c r="E51" s="95"/>
    </row>
    <row r="52" spans="1:6" s="3" customFormat="1" ht="16.5" customHeight="1">
      <c r="A52" s="97" t="s">
        <v>356</v>
      </c>
      <c r="B52" s="97" t="s">
        <v>357</v>
      </c>
      <c r="C52" s="4"/>
      <c r="D52" s="236"/>
      <c r="E52" s="95"/>
    </row>
    <row r="53" spans="1:6" s="3" customFormat="1">
      <c r="A53" s="88" t="s">
        <v>45</v>
      </c>
      <c r="B53" s="88" t="s">
        <v>29</v>
      </c>
      <c r="C53" s="4"/>
      <c r="D53" s="236"/>
      <c r="E53" s="95"/>
    </row>
    <row r="54" spans="1:6" s="3" customFormat="1" ht="16.5" customHeight="1">
      <c r="A54" s="88" t="s">
        <v>46</v>
      </c>
      <c r="B54" s="88" t="s">
        <v>6</v>
      </c>
      <c r="C54" s="4"/>
      <c r="D54" s="236"/>
      <c r="E54" s="237"/>
      <c r="F54" s="238"/>
    </row>
    <row r="55" spans="1:6" s="3" customFormat="1" ht="30">
      <c r="A55" s="87">
        <v>1.3</v>
      </c>
      <c r="B55" s="87" t="s">
        <v>391</v>
      </c>
      <c r="C55" s="84">
        <f>SUM(C56:C57)</f>
        <v>0</v>
      </c>
      <c r="D55" s="84">
        <f>SUM(D56:D57)</f>
        <v>0</v>
      </c>
      <c r="E55" s="237"/>
      <c r="F55" s="238"/>
    </row>
    <row r="56" spans="1:6" s="3" customFormat="1" ht="30">
      <c r="A56" s="88" t="s">
        <v>50</v>
      </c>
      <c r="B56" s="88" t="s">
        <v>48</v>
      </c>
      <c r="C56" s="4"/>
      <c r="D56" s="236"/>
      <c r="E56" s="237"/>
      <c r="F56" s="238"/>
    </row>
    <row r="57" spans="1:6" s="3" customFormat="1" ht="16.5" customHeight="1">
      <c r="A57" s="88" t="s">
        <v>51</v>
      </c>
      <c r="B57" s="88" t="s">
        <v>47</v>
      </c>
      <c r="C57" s="4"/>
      <c r="D57" s="236"/>
      <c r="E57" s="237"/>
      <c r="F57" s="238"/>
    </row>
    <row r="58" spans="1:6" s="3" customFormat="1">
      <c r="A58" s="87">
        <v>1.4</v>
      </c>
      <c r="B58" s="87" t="s">
        <v>393</v>
      </c>
      <c r="C58" s="4"/>
      <c r="D58" s="236"/>
      <c r="E58" s="237"/>
      <c r="F58" s="238"/>
    </row>
    <row r="59" spans="1:6" s="241" customFormat="1">
      <c r="A59" s="87">
        <v>1.5</v>
      </c>
      <c r="B59" s="87" t="s">
        <v>7</v>
      </c>
      <c r="C59" s="239"/>
      <c r="D59" s="40"/>
      <c r="E59" s="240"/>
    </row>
    <row r="60" spans="1:6" s="241" customFormat="1">
      <c r="A60" s="87">
        <v>1.6</v>
      </c>
      <c r="B60" s="45" t="s">
        <v>8</v>
      </c>
      <c r="C60" s="85">
        <f>SUM(C61:C65)</f>
        <v>0.56999999999999995</v>
      </c>
      <c r="D60" s="86">
        <f>SUM(D61:D65)</f>
        <v>0.56999999999999995</v>
      </c>
      <c r="E60" s="240"/>
    </row>
    <row r="61" spans="1:6" s="241" customFormat="1">
      <c r="A61" s="88" t="s">
        <v>285</v>
      </c>
      <c r="B61" s="46" t="s">
        <v>52</v>
      </c>
      <c r="C61" s="40"/>
      <c r="D61" s="40"/>
      <c r="E61" s="240"/>
    </row>
    <row r="62" spans="1:6" s="241" customFormat="1" ht="30">
      <c r="A62" s="88" t="s">
        <v>286</v>
      </c>
      <c r="B62" s="46" t="s">
        <v>54</v>
      </c>
      <c r="C62" s="239"/>
      <c r="D62" s="40"/>
      <c r="E62" s="240"/>
    </row>
    <row r="63" spans="1:6" s="241" customFormat="1">
      <c r="A63" s="88" t="s">
        <v>287</v>
      </c>
      <c r="B63" s="46" t="s">
        <v>53</v>
      </c>
      <c r="C63" s="40"/>
      <c r="D63" s="40"/>
      <c r="E63" s="240"/>
    </row>
    <row r="64" spans="1:6" s="241" customFormat="1">
      <c r="A64" s="88" t="s">
        <v>288</v>
      </c>
      <c r="B64" s="46" t="s">
        <v>27</v>
      </c>
      <c r="C64" s="239"/>
      <c r="D64" s="40"/>
      <c r="E64" s="240"/>
    </row>
    <row r="65" spans="1:5" s="241" customFormat="1">
      <c r="A65" s="88" t="s">
        <v>323</v>
      </c>
      <c r="B65" s="46" t="s">
        <v>324</v>
      </c>
      <c r="C65" s="40">
        <v>0.56999999999999995</v>
      </c>
      <c r="D65" s="40">
        <v>0.56999999999999995</v>
      </c>
      <c r="E65" s="240"/>
    </row>
    <row r="66" spans="1:5">
      <c r="A66" s="234">
        <v>2</v>
      </c>
      <c r="B66" s="234" t="s">
        <v>388</v>
      </c>
      <c r="C66" s="243"/>
      <c r="D66" s="85">
        <f>SUM(D67:D73)</f>
        <v>0</v>
      </c>
      <c r="E66" s="96"/>
    </row>
    <row r="67" spans="1:5">
      <c r="A67" s="98">
        <v>2.1</v>
      </c>
      <c r="B67" s="244" t="s">
        <v>89</v>
      </c>
      <c r="C67" s="245"/>
      <c r="D67" s="22"/>
      <c r="E67" s="96"/>
    </row>
    <row r="68" spans="1:5">
      <c r="A68" s="98">
        <v>2.2000000000000002</v>
      </c>
      <c r="B68" s="244" t="s">
        <v>389</v>
      </c>
      <c r="C68" s="245"/>
      <c r="D68" s="22"/>
      <c r="E68" s="96"/>
    </row>
    <row r="69" spans="1:5">
      <c r="A69" s="98">
        <v>2.2999999999999998</v>
      </c>
      <c r="B69" s="244" t="s">
        <v>93</v>
      </c>
      <c r="C69" s="245"/>
      <c r="D69" s="22"/>
      <c r="E69" s="96"/>
    </row>
    <row r="70" spans="1:5">
      <c r="A70" s="98">
        <v>2.4</v>
      </c>
      <c r="B70" s="244" t="s">
        <v>92</v>
      </c>
      <c r="C70" s="245"/>
      <c r="D70" s="22"/>
      <c r="E70" s="96"/>
    </row>
    <row r="71" spans="1:5">
      <c r="A71" s="98">
        <v>2.5</v>
      </c>
      <c r="B71" s="244" t="s">
        <v>390</v>
      </c>
      <c r="C71" s="245"/>
      <c r="D71" s="22"/>
      <c r="E71" s="96"/>
    </row>
    <row r="72" spans="1:5">
      <c r="A72" s="98">
        <v>2.6</v>
      </c>
      <c r="B72" s="244" t="s">
        <v>90</v>
      </c>
      <c r="C72" s="245"/>
      <c r="D72" s="22"/>
      <c r="E72" s="96"/>
    </row>
    <row r="73" spans="1:5">
      <c r="A73" s="98">
        <v>2.7</v>
      </c>
      <c r="B73" s="244" t="s">
        <v>91</v>
      </c>
      <c r="C73" s="246"/>
      <c r="D73" s="22"/>
      <c r="E73" s="96"/>
    </row>
    <row r="74" spans="1:5">
      <c r="A74" s="234">
        <v>3</v>
      </c>
      <c r="B74" s="234" t="s">
        <v>423</v>
      </c>
      <c r="C74" s="85"/>
      <c r="D74" s="22"/>
      <c r="E74" s="96"/>
    </row>
    <row r="75" spans="1:5">
      <c r="A75" s="234">
        <v>4</v>
      </c>
      <c r="B75" s="234" t="s">
        <v>240</v>
      </c>
      <c r="C75" s="85"/>
      <c r="D75" s="85">
        <f>SUM(D76:D77)</f>
        <v>0</v>
      </c>
      <c r="E75" s="96"/>
    </row>
    <row r="76" spans="1:5">
      <c r="A76" s="98">
        <v>4.0999999999999996</v>
      </c>
      <c r="B76" s="98" t="s">
        <v>241</v>
      </c>
      <c r="C76" s="245"/>
      <c r="D76" s="8"/>
      <c r="E76" s="96"/>
    </row>
    <row r="77" spans="1:5">
      <c r="A77" s="98">
        <v>4.2</v>
      </c>
      <c r="B77" s="98" t="s">
        <v>242</v>
      </c>
      <c r="C77" s="246"/>
      <c r="D77" s="8"/>
      <c r="E77" s="96"/>
    </row>
    <row r="78" spans="1:5">
      <c r="A78" s="234">
        <v>5</v>
      </c>
      <c r="B78" s="234" t="s">
        <v>267</v>
      </c>
      <c r="C78" s="270"/>
      <c r="D78" s="246"/>
      <c r="E78" s="96"/>
    </row>
    <row r="79" spans="1:5">
      <c r="B79" s="44"/>
    </row>
    <row r="80" spans="1:5">
      <c r="A80" s="422" t="s">
        <v>468</v>
      </c>
      <c r="B80" s="422"/>
      <c r="C80" s="422"/>
      <c r="D80" s="422"/>
      <c r="E80" s="5"/>
    </row>
    <row r="81" spans="1:9">
      <c r="B81" s="44"/>
    </row>
    <row r="82" spans="1:9" s="23" customFormat="1" ht="12.75"/>
    <row r="83" spans="1:9">
      <c r="A83" s="69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9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5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565</v>
      </c>
      <c r="B1" s="77"/>
      <c r="C1" s="421" t="s">
        <v>97</v>
      </c>
      <c r="D1" s="421"/>
      <c r="E1" s="91"/>
    </row>
    <row r="2" spans="1:5" s="6" customFormat="1">
      <c r="A2" s="74" t="s">
        <v>315</v>
      </c>
      <c r="B2" s="77"/>
      <c r="C2" s="415" t="s">
        <v>564</v>
      </c>
      <c r="D2" s="416"/>
      <c r="E2" s="91"/>
    </row>
    <row r="3" spans="1:5" s="6" customFormat="1">
      <c r="A3" s="76" t="s">
        <v>128</v>
      </c>
      <c r="B3" s="74"/>
      <c r="C3" s="408"/>
      <c r="D3" s="408"/>
      <c r="E3" s="91"/>
    </row>
    <row r="4" spans="1:5" s="6" customFormat="1">
      <c r="A4" s="76"/>
      <c r="B4" s="76"/>
      <c r="C4" s="408"/>
      <c r="D4" s="408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05" t="str">
        <f>'ფორმა N5'!A5</f>
        <v>"საქართველოს ქრისტიან-კონსერვატიული პარტია"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406"/>
      <c r="B8" s="406"/>
      <c r="C8" s="78"/>
      <c r="D8" s="78"/>
      <c r="E8" s="91"/>
    </row>
    <row r="9" spans="1:5" s="6" customFormat="1" ht="30">
      <c r="A9" s="89" t="s">
        <v>64</v>
      </c>
      <c r="B9" s="89" t="s">
        <v>320</v>
      </c>
      <c r="C9" s="79" t="s">
        <v>10</v>
      </c>
      <c r="D9" s="79" t="s">
        <v>9</v>
      </c>
      <c r="E9" s="91"/>
    </row>
    <row r="10" spans="1:5" s="9" customFormat="1" ht="18">
      <c r="A10" s="98" t="s">
        <v>316</v>
      </c>
      <c r="B10" s="98"/>
      <c r="C10" s="4"/>
      <c r="D10" s="4"/>
      <c r="E10" s="93"/>
    </row>
    <row r="11" spans="1:5" s="10" customFormat="1">
      <c r="A11" s="98" t="s">
        <v>317</v>
      </c>
      <c r="B11" s="98"/>
      <c r="C11" s="4"/>
      <c r="D11" s="4"/>
      <c r="E11" s="94"/>
    </row>
    <row r="12" spans="1:5" s="10" customFormat="1">
      <c r="A12" s="87" t="s">
        <v>266</v>
      </c>
      <c r="B12" s="87"/>
      <c r="C12" s="4"/>
      <c r="D12" s="4"/>
      <c r="E12" s="94"/>
    </row>
    <row r="13" spans="1:5" s="10" customFormat="1">
      <c r="A13" s="87" t="s">
        <v>266</v>
      </c>
      <c r="B13" s="87"/>
      <c r="C13" s="4"/>
      <c r="D13" s="4"/>
      <c r="E13" s="94"/>
    </row>
    <row r="14" spans="1:5" s="10" customFormat="1">
      <c r="A14" s="87" t="s">
        <v>266</v>
      </c>
      <c r="B14" s="87"/>
      <c r="C14" s="4"/>
      <c r="D14" s="4"/>
      <c r="E14" s="94"/>
    </row>
    <row r="15" spans="1:5" s="10" customFormat="1">
      <c r="A15" s="87" t="s">
        <v>266</v>
      </c>
      <c r="B15" s="87"/>
      <c r="C15" s="4"/>
      <c r="D15" s="4"/>
      <c r="E15" s="94"/>
    </row>
    <row r="16" spans="1:5" s="10" customFormat="1">
      <c r="A16" s="87" t="s">
        <v>266</v>
      </c>
      <c r="B16" s="87"/>
      <c r="C16" s="4"/>
      <c r="D16" s="4"/>
      <c r="E16" s="94"/>
    </row>
    <row r="17" spans="1:5" s="10" customFormat="1" ht="17.25" customHeight="1">
      <c r="A17" s="98" t="s">
        <v>318</v>
      </c>
      <c r="B17" s="87"/>
      <c r="C17" s="4"/>
      <c r="D17" s="4"/>
      <c r="E17" s="94"/>
    </row>
    <row r="18" spans="1:5" s="10" customFormat="1" ht="18" customHeight="1">
      <c r="A18" s="98" t="s">
        <v>319</v>
      </c>
      <c r="B18" s="87"/>
      <c r="C18" s="4"/>
      <c r="D18" s="4"/>
      <c r="E18" s="94"/>
    </row>
    <row r="19" spans="1:5" s="10" customFormat="1">
      <c r="A19" s="87" t="s">
        <v>266</v>
      </c>
      <c r="B19" s="87"/>
      <c r="C19" s="4"/>
      <c r="D19" s="4"/>
      <c r="E19" s="94"/>
    </row>
    <row r="20" spans="1:5" s="10" customFormat="1">
      <c r="A20" s="87" t="s">
        <v>266</v>
      </c>
      <c r="B20" s="87"/>
      <c r="C20" s="4"/>
      <c r="D20" s="4"/>
      <c r="E20" s="94"/>
    </row>
    <row r="21" spans="1:5" s="10" customFormat="1">
      <c r="A21" s="87" t="s">
        <v>266</v>
      </c>
      <c r="B21" s="87"/>
      <c r="C21" s="4"/>
      <c r="D21" s="4"/>
      <c r="E21" s="94"/>
    </row>
    <row r="22" spans="1:5" s="10" customFormat="1">
      <c r="A22" s="87" t="s">
        <v>266</v>
      </c>
      <c r="B22" s="87"/>
      <c r="C22" s="4"/>
      <c r="D22" s="4"/>
      <c r="E22" s="94"/>
    </row>
    <row r="23" spans="1:5" s="10" customFormat="1">
      <c r="A23" s="87" t="s">
        <v>266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322</v>
      </c>
      <c r="C25" s="86">
        <f>SUM(C10:C24)</f>
        <v>0</v>
      </c>
      <c r="D25" s="86">
        <f>SUM(D10:D24)</f>
        <v>0</v>
      </c>
      <c r="E25" s="96"/>
    </row>
    <row r="26" spans="1:5">
      <c r="A26" s="44"/>
      <c r="B26" s="44"/>
    </row>
    <row r="27" spans="1:5">
      <c r="A27" s="2" t="s">
        <v>411</v>
      </c>
      <c r="E27" s="407"/>
    </row>
    <row r="28" spans="1:5">
      <c r="A28" s="2" t="s">
        <v>395</v>
      </c>
    </row>
    <row r="29" spans="1:5">
      <c r="A29" s="213" t="s">
        <v>396</v>
      </c>
    </row>
    <row r="30" spans="1:5">
      <c r="A30" s="213"/>
    </row>
    <row r="31" spans="1:5">
      <c r="A31" s="213" t="s">
        <v>335</v>
      </c>
    </row>
    <row r="32" spans="1:5" s="23" customFormat="1" ht="12.75"/>
    <row r="33" spans="1:9">
      <c r="A33" s="69" t="s">
        <v>96</v>
      </c>
      <c r="E33" s="407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5"/>
      <c r="B38" s="65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0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6.5703125" style="183" customWidth="1"/>
    <col min="2" max="2" width="20.85546875" style="183" customWidth="1"/>
    <col min="3" max="3" width="31.7109375" style="183" customWidth="1"/>
    <col min="4" max="4" width="17" style="183" customWidth="1"/>
    <col min="5" max="5" width="57.57031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4" t="s">
        <v>483</v>
      </c>
      <c r="B1" s="74"/>
      <c r="C1" s="77"/>
      <c r="D1" s="77"/>
      <c r="E1" s="77"/>
      <c r="F1" s="77"/>
      <c r="G1" s="317"/>
      <c r="H1" s="317"/>
      <c r="I1" s="421" t="s">
        <v>97</v>
      </c>
      <c r="J1" s="421"/>
    </row>
    <row r="2" spans="1:10" ht="15">
      <c r="A2" s="76" t="s">
        <v>128</v>
      </c>
      <c r="B2" s="74"/>
      <c r="C2" s="77"/>
      <c r="D2" s="77"/>
      <c r="E2" s="77"/>
      <c r="F2" s="77"/>
      <c r="G2" s="317"/>
      <c r="H2" s="317"/>
      <c r="I2" s="415" t="s">
        <v>564</v>
      </c>
      <c r="J2" s="416"/>
    </row>
    <row r="3" spans="1:10" ht="15">
      <c r="A3" s="76"/>
      <c r="B3" s="76"/>
      <c r="C3" s="74"/>
      <c r="D3" s="74"/>
      <c r="E3" s="74"/>
      <c r="F3" s="74"/>
      <c r="G3" s="317"/>
      <c r="H3" s="317"/>
      <c r="I3" s="317"/>
    </row>
    <row r="4" spans="1:10" ht="15">
      <c r="A4" s="77" t="s">
        <v>262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333" t="s">
        <v>480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315"/>
      <c r="B7" s="315"/>
      <c r="C7" s="315"/>
      <c r="D7" s="315"/>
      <c r="E7" s="315"/>
      <c r="F7" s="315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331</v>
      </c>
      <c r="F8" s="90" t="s">
        <v>334</v>
      </c>
      <c r="G8" s="79" t="s">
        <v>10</v>
      </c>
      <c r="H8" s="79" t="s">
        <v>9</v>
      </c>
      <c r="I8" s="79" t="s">
        <v>377</v>
      </c>
      <c r="J8" s="224" t="s">
        <v>333</v>
      </c>
    </row>
    <row r="9" spans="1:10" s="380" customFormat="1" ht="15">
      <c r="A9" s="87"/>
      <c r="B9" s="87"/>
      <c r="C9" s="87"/>
      <c r="D9" s="87"/>
      <c r="E9" s="87"/>
      <c r="F9" s="87"/>
      <c r="G9" s="378"/>
      <c r="H9" s="378"/>
      <c r="I9" s="378"/>
      <c r="J9" s="379" t="s">
        <v>0</v>
      </c>
    </row>
    <row r="10" spans="1:10" s="380" customFormat="1" ht="15">
      <c r="A10" s="87"/>
      <c r="B10" s="87"/>
      <c r="C10" s="87"/>
      <c r="D10" s="87"/>
      <c r="E10" s="87"/>
      <c r="F10" s="87"/>
      <c r="G10" s="378"/>
      <c r="H10" s="378"/>
      <c r="I10" s="378"/>
      <c r="J10" s="379"/>
    </row>
    <row r="11" spans="1:10" s="380" customFormat="1" ht="15">
      <c r="A11" s="87"/>
      <c r="B11" s="87"/>
      <c r="C11" s="87"/>
      <c r="D11" s="87"/>
      <c r="E11" s="87"/>
      <c r="F11" s="87"/>
      <c r="G11" s="378"/>
      <c r="H11" s="378"/>
      <c r="I11" s="378"/>
      <c r="J11" s="379"/>
    </row>
    <row r="12" spans="1:10" s="380" customFormat="1" ht="15">
      <c r="A12" s="87"/>
      <c r="B12" s="87"/>
      <c r="C12" s="87"/>
      <c r="D12" s="87"/>
      <c r="E12" s="87"/>
      <c r="F12" s="87"/>
      <c r="G12" s="378"/>
      <c r="H12" s="378"/>
      <c r="I12" s="378"/>
      <c r="J12" s="379"/>
    </row>
    <row r="13" spans="1:10" s="380" customFormat="1" ht="15">
      <c r="A13" s="87"/>
      <c r="B13" s="87"/>
      <c r="C13" s="87"/>
      <c r="D13" s="87"/>
      <c r="E13" s="87"/>
      <c r="F13" s="87"/>
      <c r="G13" s="378"/>
      <c r="H13" s="378"/>
      <c r="I13" s="378"/>
      <c r="J13" s="379"/>
    </row>
    <row r="14" spans="1:10" s="380" customFormat="1" ht="15">
      <c r="A14" s="87"/>
      <c r="B14" s="87"/>
      <c r="C14" s="87"/>
      <c r="D14" s="87"/>
      <c r="E14" s="87"/>
      <c r="F14" s="87"/>
      <c r="G14" s="378"/>
      <c r="H14" s="378"/>
      <c r="I14" s="378"/>
      <c r="J14" s="379"/>
    </row>
    <row r="15" spans="1:10" s="380" customFormat="1" ht="15">
      <c r="A15" s="87"/>
      <c r="B15" s="87"/>
      <c r="C15" s="87"/>
      <c r="D15" s="87"/>
      <c r="E15" s="87"/>
      <c r="F15" s="87"/>
      <c r="G15" s="378"/>
      <c r="H15" s="378"/>
      <c r="I15" s="378"/>
      <c r="J15" s="379"/>
    </row>
    <row r="16" spans="1:10" s="380" customFormat="1" ht="15">
      <c r="A16" s="87"/>
      <c r="B16" s="87"/>
      <c r="C16" s="87"/>
      <c r="D16" s="87"/>
      <c r="E16" s="87"/>
      <c r="F16" s="87"/>
      <c r="G16" s="378"/>
      <c r="H16" s="378"/>
      <c r="I16" s="378"/>
      <c r="J16" s="379"/>
    </row>
    <row r="17" spans="1:9" ht="15">
      <c r="A17" s="87" t="s">
        <v>264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87"/>
      <c r="B18" s="99"/>
      <c r="C18" s="99"/>
      <c r="D18" s="99"/>
      <c r="E18" s="99"/>
      <c r="F18" s="87" t="s">
        <v>428</v>
      </c>
      <c r="G18" s="86">
        <f>SUM(G9:G17)</f>
        <v>0</v>
      </c>
      <c r="H18" s="86">
        <f>SUM(H9:H17)</f>
        <v>0</v>
      </c>
      <c r="I18" s="86">
        <f>SUM(I9:I17)</f>
        <v>0</v>
      </c>
    </row>
    <row r="19" spans="1:9" ht="15">
      <c r="A19" s="222"/>
      <c r="B19" s="222"/>
      <c r="C19" s="222"/>
      <c r="D19" s="222"/>
      <c r="E19" s="222"/>
      <c r="F19" s="222"/>
      <c r="G19" s="222"/>
      <c r="H19" s="182"/>
      <c r="I19" s="182"/>
    </row>
    <row r="20" spans="1:9" ht="15">
      <c r="A20" s="223" t="s">
        <v>444</v>
      </c>
      <c r="B20" s="223"/>
      <c r="C20" s="222"/>
      <c r="D20" s="222"/>
      <c r="E20" s="222"/>
      <c r="F20" s="222"/>
      <c r="G20" s="222"/>
      <c r="H20" s="182"/>
      <c r="I20" s="182"/>
    </row>
    <row r="21" spans="1:9" ht="15">
      <c r="A21" s="223"/>
      <c r="B21" s="223"/>
      <c r="C21" s="222"/>
      <c r="D21" s="222"/>
      <c r="E21" s="222"/>
      <c r="F21" s="222"/>
      <c r="G21" s="222"/>
      <c r="H21" s="182"/>
      <c r="I21" s="182"/>
    </row>
    <row r="22" spans="1:9" ht="15">
      <c r="A22" s="223"/>
      <c r="B22" s="223"/>
      <c r="C22" s="182"/>
      <c r="D22" s="182"/>
      <c r="E22" s="182"/>
      <c r="F22" s="182"/>
      <c r="G22" s="182"/>
      <c r="H22" s="182"/>
      <c r="I22" s="182"/>
    </row>
    <row r="23" spans="1:9" ht="15">
      <c r="A23" s="223"/>
      <c r="B23" s="223"/>
      <c r="C23" s="182"/>
      <c r="D23" s="182"/>
      <c r="E23" s="182"/>
      <c r="F23" s="182"/>
      <c r="G23" s="182"/>
      <c r="H23" s="182"/>
      <c r="I23" s="182"/>
    </row>
    <row r="24" spans="1:9">
      <c r="A24" s="220"/>
      <c r="B24" s="220"/>
      <c r="C24" s="220"/>
      <c r="D24" s="220"/>
      <c r="E24" s="220"/>
      <c r="F24" s="220"/>
      <c r="G24" s="220"/>
      <c r="H24" s="220"/>
      <c r="I24" s="220"/>
    </row>
    <row r="25" spans="1:9" ht="15">
      <c r="A25" s="188" t="s">
        <v>96</v>
      </c>
      <c r="B25" s="188"/>
      <c r="C25" s="182"/>
      <c r="D25" s="182"/>
      <c r="E25" s="182"/>
      <c r="F25" s="182"/>
      <c r="G25" s="182"/>
      <c r="H25" s="182"/>
      <c r="I25" s="182"/>
    </row>
    <row r="26" spans="1:9" ht="15">
      <c r="A26" s="182"/>
      <c r="B26" s="182"/>
      <c r="C26" s="182"/>
      <c r="D26" s="182"/>
      <c r="E26" s="182"/>
      <c r="F26" s="182"/>
      <c r="G26" s="182"/>
      <c r="H26" s="182"/>
      <c r="I26" s="182"/>
    </row>
    <row r="27" spans="1:9" ht="15">
      <c r="A27" s="182"/>
      <c r="B27" s="182"/>
      <c r="C27" s="182"/>
      <c r="D27" s="182"/>
      <c r="E27" s="186"/>
      <c r="F27" s="186"/>
      <c r="G27" s="186"/>
      <c r="H27" s="182"/>
      <c r="I27" s="182"/>
    </row>
    <row r="28" spans="1:9" ht="15">
      <c r="A28" s="188"/>
      <c r="B28" s="188"/>
      <c r="C28" s="188" t="s">
        <v>376</v>
      </c>
      <c r="D28" s="188"/>
      <c r="E28" s="188"/>
      <c r="F28" s="188"/>
      <c r="G28" s="188"/>
      <c r="H28" s="182"/>
      <c r="I28" s="182"/>
    </row>
    <row r="29" spans="1:9" ht="15">
      <c r="A29" s="182"/>
      <c r="B29" s="182"/>
      <c r="C29" s="182" t="s">
        <v>375</v>
      </c>
      <c r="D29" s="182"/>
      <c r="E29" s="182"/>
      <c r="F29" s="182"/>
      <c r="G29" s="182"/>
      <c r="H29" s="182"/>
      <c r="I29" s="182"/>
    </row>
    <row r="30" spans="1:9">
      <c r="A30" s="190"/>
      <c r="B30" s="190"/>
      <c r="C30" s="190" t="s">
        <v>127</v>
      </c>
      <c r="D30" s="190"/>
      <c r="E30" s="190"/>
      <c r="F30" s="190"/>
      <c r="G30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290</v>
      </c>
      <c r="B1" s="114"/>
      <c r="C1" s="421" t="s">
        <v>97</v>
      </c>
      <c r="D1" s="421"/>
      <c r="E1" s="150"/>
    </row>
    <row r="2" spans="1:12">
      <c r="A2" s="76" t="s">
        <v>128</v>
      </c>
      <c r="B2" s="114"/>
      <c r="C2" s="415" t="s">
        <v>564</v>
      </c>
      <c r="D2" s="416"/>
      <c r="E2" s="150"/>
    </row>
    <row r="3" spans="1:12">
      <c r="A3" s="76"/>
      <c r="B3" s="114"/>
      <c r="C3" s="291"/>
      <c r="D3" s="291"/>
      <c r="E3" s="150"/>
    </row>
    <row r="4" spans="1:12" s="2" customFormat="1">
      <c r="A4" s="77" t="s">
        <v>262</v>
      </c>
      <c r="B4" s="77"/>
      <c r="C4" s="76"/>
      <c r="D4" s="76"/>
      <c r="E4" s="108"/>
      <c r="L4" s="21"/>
    </row>
    <row r="5" spans="1:12" s="2" customFormat="1">
      <c r="A5" s="119" t="str">
        <f>'ფორმა 4.2'!A5</f>
        <v>"საქართველოს ქრისტიან-კონსერვატიული პარტია"</v>
      </c>
      <c r="B5" s="111"/>
      <c r="C5" s="59"/>
      <c r="D5" s="59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290"/>
      <c r="B7" s="290"/>
      <c r="C7" s="78"/>
      <c r="D7" s="78"/>
      <c r="E7" s="151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51"/>
    </row>
    <row r="9" spans="1:12" s="9" customFormat="1" ht="18">
      <c r="A9" s="13">
        <v>1</v>
      </c>
      <c r="B9" s="13" t="s">
        <v>57</v>
      </c>
      <c r="C9" s="82">
        <f>SUM(C10,C13,C53,C56,C57,C58,C75)</f>
        <v>0</v>
      </c>
      <c r="D9" s="82">
        <f>SUM(D10,D13,D53,D56,D57,D58,D64,D71,D72)</f>
        <v>0</v>
      </c>
      <c r="E9" s="152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2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2"/>
    </row>
    <row r="12" spans="1:12" ht="16.5" customHeight="1">
      <c r="A12" s="16" t="s">
        <v>31</v>
      </c>
      <c r="B12" s="16" t="s">
        <v>0</v>
      </c>
      <c r="C12" s="33"/>
      <c r="D12" s="34"/>
      <c r="E12" s="150"/>
    </row>
    <row r="13" spans="1:12">
      <c r="A13" s="14">
        <v>1.2</v>
      </c>
      <c r="B13" s="14" t="s">
        <v>60</v>
      </c>
      <c r="C13" s="84">
        <f>SUM(C14,C17,C29:C32,C35,C36,C43,C44,C45,C46,C47,C51,C52)</f>
        <v>0</v>
      </c>
      <c r="D13" s="84">
        <f>SUM(D14,D17,D29:D32,D35,D36,D43,D44,D45,D46,D47,D51,D52)</f>
        <v>0</v>
      </c>
      <c r="E13" s="150"/>
    </row>
    <row r="14" spans="1:12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0"/>
    </row>
    <row r="15" spans="1:12" ht="17.25" customHeight="1">
      <c r="A15" s="17" t="s">
        <v>87</v>
      </c>
      <c r="B15" s="17" t="s">
        <v>61</v>
      </c>
      <c r="C15" s="35"/>
      <c r="D15" s="36"/>
      <c r="E15" s="150"/>
    </row>
    <row r="16" spans="1:12" ht="17.25" customHeight="1">
      <c r="A16" s="17" t="s">
        <v>88</v>
      </c>
      <c r="B16" s="17" t="s">
        <v>62</v>
      </c>
      <c r="C16" s="35"/>
      <c r="D16" s="36"/>
      <c r="E16" s="150"/>
    </row>
    <row r="17" spans="1:5">
      <c r="A17" s="16" t="s">
        <v>33</v>
      </c>
      <c r="B17" s="16" t="s">
        <v>2</v>
      </c>
      <c r="C17" s="83">
        <f>SUM(C18:C23,C28)</f>
        <v>0</v>
      </c>
      <c r="D17" s="83">
        <f>SUM(D18:D23,D28)</f>
        <v>0</v>
      </c>
      <c r="E17" s="150"/>
    </row>
    <row r="18" spans="1:5" ht="30">
      <c r="A18" s="17" t="s">
        <v>12</v>
      </c>
      <c r="B18" s="17" t="s">
        <v>238</v>
      </c>
      <c r="C18" s="37"/>
      <c r="D18" s="38"/>
      <c r="E18" s="150"/>
    </row>
    <row r="19" spans="1:5">
      <c r="A19" s="17" t="s">
        <v>13</v>
      </c>
      <c r="B19" s="17" t="s">
        <v>14</v>
      </c>
      <c r="C19" s="37"/>
      <c r="D19" s="39"/>
      <c r="E19" s="150"/>
    </row>
    <row r="20" spans="1:5" ht="30">
      <c r="A20" s="17" t="s">
        <v>269</v>
      </c>
      <c r="B20" s="17" t="s">
        <v>22</v>
      </c>
      <c r="C20" s="37"/>
      <c r="D20" s="40"/>
      <c r="E20" s="150"/>
    </row>
    <row r="21" spans="1:5">
      <c r="A21" s="17" t="s">
        <v>270</v>
      </c>
      <c r="B21" s="17" t="s">
        <v>15</v>
      </c>
      <c r="C21" s="37"/>
      <c r="D21" s="40"/>
      <c r="E21" s="150"/>
    </row>
    <row r="22" spans="1:5">
      <c r="A22" s="17" t="s">
        <v>271</v>
      </c>
      <c r="B22" s="17" t="s">
        <v>16</v>
      </c>
      <c r="C22" s="37"/>
      <c r="D22" s="40"/>
      <c r="E22" s="150"/>
    </row>
    <row r="23" spans="1:5">
      <c r="A23" s="17" t="s">
        <v>272</v>
      </c>
      <c r="B23" s="17" t="s">
        <v>17</v>
      </c>
      <c r="C23" s="117">
        <f>SUM(C24:C27)</f>
        <v>0</v>
      </c>
      <c r="D23" s="117">
        <f>SUM(D24:D27)</f>
        <v>0</v>
      </c>
      <c r="E23" s="150"/>
    </row>
    <row r="24" spans="1:5" ht="16.5" customHeight="1">
      <c r="A24" s="18" t="s">
        <v>273</v>
      </c>
      <c r="B24" s="18" t="s">
        <v>18</v>
      </c>
      <c r="C24" s="37"/>
      <c r="D24" s="40"/>
      <c r="E24" s="150"/>
    </row>
    <row r="25" spans="1:5" ht="16.5" customHeight="1">
      <c r="A25" s="18" t="s">
        <v>274</v>
      </c>
      <c r="B25" s="18" t="s">
        <v>19</v>
      </c>
      <c r="C25" s="37"/>
      <c r="D25" s="40"/>
      <c r="E25" s="150"/>
    </row>
    <row r="26" spans="1:5" ht="16.5" customHeight="1">
      <c r="A26" s="18" t="s">
        <v>275</v>
      </c>
      <c r="B26" s="18" t="s">
        <v>20</v>
      </c>
      <c r="C26" s="37"/>
      <c r="D26" s="40"/>
      <c r="E26" s="150"/>
    </row>
    <row r="27" spans="1:5" ht="16.5" customHeight="1">
      <c r="A27" s="18" t="s">
        <v>276</v>
      </c>
      <c r="B27" s="18" t="s">
        <v>23</v>
      </c>
      <c r="C27" s="37"/>
      <c r="D27" s="41"/>
      <c r="E27" s="150"/>
    </row>
    <row r="28" spans="1:5">
      <c r="A28" s="17" t="s">
        <v>277</v>
      </c>
      <c r="B28" s="17" t="s">
        <v>21</v>
      </c>
      <c r="C28" s="37"/>
      <c r="D28" s="41"/>
      <c r="E28" s="150"/>
    </row>
    <row r="29" spans="1:5">
      <c r="A29" s="16" t="s">
        <v>34</v>
      </c>
      <c r="B29" s="16" t="s">
        <v>3</v>
      </c>
      <c r="C29" s="33"/>
      <c r="D29" s="34"/>
      <c r="E29" s="150"/>
    </row>
    <row r="30" spans="1:5">
      <c r="A30" s="16" t="s">
        <v>35</v>
      </c>
      <c r="B30" s="16" t="s">
        <v>4</v>
      </c>
      <c r="C30" s="33"/>
      <c r="D30" s="34"/>
      <c r="E30" s="150"/>
    </row>
    <row r="31" spans="1:5">
      <c r="A31" s="16" t="s">
        <v>36</v>
      </c>
      <c r="B31" s="16" t="s">
        <v>5</v>
      </c>
      <c r="C31" s="33"/>
      <c r="D31" s="34"/>
      <c r="E31" s="150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0"/>
    </row>
    <row r="33" spans="1:5">
      <c r="A33" s="17" t="s">
        <v>278</v>
      </c>
      <c r="B33" s="17" t="s">
        <v>56</v>
      </c>
      <c r="C33" s="33"/>
      <c r="D33" s="34"/>
      <c r="E33" s="150"/>
    </row>
    <row r="34" spans="1:5">
      <c r="A34" s="17" t="s">
        <v>279</v>
      </c>
      <c r="B34" s="17" t="s">
        <v>55</v>
      </c>
      <c r="C34" s="33"/>
      <c r="D34" s="34"/>
      <c r="E34" s="150"/>
    </row>
    <row r="35" spans="1:5">
      <c r="A35" s="16" t="s">
        <v>38</v>
      </c>
      <c r="B35" s="16" t="s">
        <v>49</v>
      </c>
      <c r="C35" s="33"/>
      <c r="D35" s="34"/>
      <c r="E35" s="150"/>
    </row>
    <row r="36" spans="1:5">
      <c r="A36" s="16" t="s">
        <v>39</v>
      </c>
      <c r="B36" s="16" t="s">
        <v>340</v>
      </c>
      <c r="C36" s="83">
        <f>SUM(C37:C42)</f>
        <v>0</v>
      </c>
      <c r="D36" s="83">
        <f>SUM(D37:D42)</f>
        <v>0</v>
      </c>
      <c r="E36" s="150"/>
    </row>
    <row r="37" spans="1:5">
      <c r="A37" s="17" t="s">
        <v>337</v>
      </c>
      <c r="B37" s="17" t="s">
        <v>341</v>
      </c>
      <c r="C37" s="33"/>
      <c r="D37" s="33"/>
      <c r="E37" s="150"/>
    </row>
    <row r="38" spans="1:5">
      <c r="A38" s="17" t="s">
        <v>338</v>
      </c>
      <c r="B38" s="17" t="s">
        <v>342</v>
      </c>
      <c r="C38" s="33"/>
      <c r="D38" s="33"/>
      <c r="E38" s="150"/>
    </row>
    <row r="39" spans="1:5">
      <c r="A39" s="17" t="s">
        <v>339</v>
      </c>
      <c r="B39" s="17" t="s">
        <v>345</v>
      </c>
      <c r="C39" s="33"/>
      <c r="D39" s="34"/>
      <c r="E39" s="150"/>
    </row>
    <row r="40" spans="1:5">
      <c r="A40" s="17" t="s">
        <v>344</v>
      </c>
      <c r="B40" s="17" t="s">
        <v>346</v>
      </c>
      <c r="C40" s="33"/>
      <c r="D40" s="34"/>
      <c r="E40" s="150"/>
    </row>
    <row r="41" spans="1:5">
      <c r="A41" s="17" t="s">
        <v>347</v>
      </c>
      <c r="B41" s="17" t="s">
        <v>466</v>
      </c>
      <c r="C41" s="33"/>
      <c r="D41" s="34"/>
      <c r="E41" s="150"/>
    </row>
    <row r="42" spans="1:5">
      <c r="A42" s="17" t="s">
        <v>467</v>
      </c>
      <c r="B42" s="17" t="s">
        <v>343</v>
      </c>
      <c r="C42" s="33"/>
      <c r="D42" s="34"/>
      <c r="E42" s="150"/>
    </row>
    <row r="43" spans="1:5" ht="30">
      <c r="A43" s="16" t="s">
        <v>40</v>
      </c>
      <c r="B43" s="16" t="s">
        <v>28</v>
      </c>
      <c r="C43" s="33"/>
      <c r="D43" s="34"/>
      <c r="E43" s="150"/>
    </row>
    <row r="44" spans="1:5">
      <c r="A44" s="16" t="s">
        <v>41</v>
      </c>
      <c r="B44" s="16" t="s">
        <v>24</v>
      </c>
      <c r="C44" s="33"/>
      <c r="D44" s="34"/>
      <c r="E44" s="150"/>
    </row>
    <row r="45" spans="1:5">
      <c r="A45" s="16" t="s">
        <v>42</v>
      </c>
      <c r="B45" s="16" t="s">
        <v>25</v>
      </c>
      <c r="C45" s="33"/>
      <c r="D45" s="34"/>
      <c r="E45" s="150"/>
    </row>
    <row r="46" spans="1:5">
      <c r="A46" s="16" t="s">
        <v>43</v>
      </c>
      <c r="B46" s="16" t="s">
        <v>26</v>
      </c>
      <c r="C46" s="33"/>
      <c r="D46" s="34"/>
      <c r="E46" s="150"/>
    </row>
    <row r="47" spans="1:5">
      <c r="A47" s="16" t="s">
        <v>44</v>
      </c>
      <c r="B47" s="16" t="s">
        <v>284</v>
      </c>
      <c r="C47" s="83">
        <f>SUM(C48:C50)</f>
        <v>0</v>
      </c>
      <c r="D47" s="83">
        <f>SUM(D48:D50)</f>
        <v>0</v>
      </c>
      <c r="E47" s="150"/>
    </row>
    <row r="48" spans="1:5">
      <c r="A48" s="97" t="s">
        <v>352</v>
      </c>
      <c r="B48" s="97" t="s">
        <v>355</v>
      </c>
      <c r="C48" s="33"/>
      <c r="D48" s="34"/>
      <c r="E48" s="150"/>
    </row>
    <row r="49" spans="1:5">
      <c r="A49" s="97" t="s">
        <v>353</v>
      </c>
      <c r="B49" s="97" t="s">
        <v>354</v>
      </c>
      <c r="C49" s="33"/>
      <c r="D49" s="34"/>
      <c r="E49" s="150"/>
    </row>
    <row r="50" spans="1:5">
      <c r="A50" s="97" t="s">
        <v>356</v>
      </c>
      <c r="B50" s="97" t="s">
        <v>357</v>
      </c>
      <c r="C50" s="33"/>
      <c r="D50" s="34"/>
      <c r="E50" s="150"/>
    </row>
    <row r="51" spans="1:5" ht="26.25" customHeight="1">
      <c r="A51" s="16" t="s">
        <v>45</v>
      </c>
      <c r="B51" s="16" t="s">
        <v>29</v>
      </c>
      <c r="C51" s="33"/>
      <c r="D51" s="34"/>
      <c r="E51" s="150"/>
    </row>
    <row r="52" spans="1:5">
      <c r="A52" s="16" t="s">
        <v>46</v>
      </c>
      <c r="B52" s="16" t="s">
        <v>6</v>
      </c>
      <c r="C52" s="33"/>
      <c r="D52" s="34"/>
      <c r="E52" s="150"/>
    </row>
    <row r="53" spans="1:5" ht="30">
      <c r="A53" s="14">
        <v>1.3</v>
      </c>
      <c r="B53" s="87" t="s">
        <v>391</v>
      </c>
      <c r="C53" s="84">
        <f>SUM(C54:C55)</f>
        <v>0</v>
      </c>
      <c r="D53" s="84">
        <f>SUM(D54:D55)</f>
        <v>0</v>
      </c>
      <c r="E53" s="150"/>
    </row>
    <row r="54" spans="1:5" ht="30">
      <c r="A54" s="16" t="s">
        <v>50</v>
      </c>
      <c r="B54" s="16" t="s">
        <v>48</v>
      </c>
      <c r="C54" s="33"/>
      <c r="D54" s="34"/>
      <c r="E54" s="150"/>
    </row>
    <row r="55" spans="1:5">
      <c r="A55" s="16" t="s">
        <v>51</v>
      </c>
      <c r="B55" s="16" t="s">
        <v>47</v>
      </c>
      <c r="C55" s="33"/>
      <c r="D55" s="34"/>
      <c r="E55" s="150"/>
    </row>
    <row r="56" spans="1:5">
      <c r="A56" s="14">
        <v>1.4</v>
      </c>
      <c r="B56" s="14" t="s">
        <v>393</v>
      </c>
      <c r="C56" s="33"/>
      <c r="D56" s="34"/>
      <c r="E56" s="150"/>
    </row>
    <row r="57" spans="1:5">
      <c r="A57" s="14">
        <v>1.5</v>
      </c>
      <c r="B57" s="14" t="s">
        <v>7</v>
      </c>
      <c r="C57" s="37"/>
      <c r="D57" s="40"/>
      <c r="E57" s="150"/>
    </row>
    <row r="58" spans="1:5">
      <c r="A58" s="14">
        <v>1.6</v>
      </c>
      <c r="B58" s="45" t="s">
        <v>8</v>
      </c>
      <c r="C58" s="84">
        <f>SUM(C59:C63)</f>
        <v>0</v>
      </c>
      <c r="D58" s="84">
        <f>SUM(D59:D63)</f>
        <v>0</v>
      </c>
      <c r="E58" s="150"/>
    </row>
    <row r="59" spans="1:5">
      <c r="A59" s="16" t="s">
        <v>285</v>
      </c>
      <c r="B59" s="46" t="s">
        <v>52</v>
      </c>
      <c r="C59" s="37"/>
      <c r="D59" s="40"/>
      <c r="E59" s="150"/>
    </row>
    <row r="60" spans="1:5" ht="30">
      <c r="A60" s="16" t="s">
        <v>286</v>
      </c>
      <c r="B60" s="46" t="s">
        <v>54</v>
      </c>
      <c r="C60" s="37"/>
      <c r="D60" s="40"/>
      <c r="E60" s="150"/>
    </row>
    <row r="61" spans="1:5">
      <c r="A61" s="16" t="s">
        <v>287</v>
      </c>
      <c r="B61" s="46" t="s">
        <v>53</v>
      </c>
      <c r="C61" s="40"/>
      <c r="D61" s="40"/>
      <c r="E61" s="150"/>
    </row>
    <row r="62" spans="1:5">
      <c r="A62" s="16" t="s">
        <v>288</v>
      </c>
      <c r="B62" s="46" t="s">
        <v>27</v>
      </c>
      <c r="C62" s="37"/>
      <c r="D62" s="40"/>
      <c r="E62" s="150"/>
    </row>
    <row r="63" spans="1:5">
      <c r="A63" s="16" t="s">
        <v>323</v>
      </c>
      <c r="B63" s="214" t="s">
        <v>324</v>
      </c>
      <c r="C63" s="37"/>
      <c r="D63" s="215"/>
      <c r="E63" s="150"/>
    </row>
    <row r="64" spans="1:5">
      <c r="A64" s="13">
        <v>2</v>
      </c>
      <c r="B64" s="47" t="s">
        <v>95</v>
      </c>
      <c r="C64" s="273"/>
      <c r="D64" s="118">
        <f>SUM(D65:D70)</f>
        <v>0</v>
      </c>
      <c r="E64" s="150"/>
    </row>
    <row r="65" spans="1:5">
      <c r="A65" s="15">
        <v>2.1</v>
      </c>
      <c r="B65" s="48" t="s">
        <v>89</v>
      </c>
      <c r="C65" s="273"/>
      <c r="D65" s="42"/>
      <c r="E65" s="150"/>
    </row>
    <row r="66" spans="1:5">
      <c r="A66" s="15">
        <v>2.2000000000000002</v>
      </c>
      <c r="B66" s="48" t="s">
        <v>93</v>
      </c>
      <c r="C66" s="275"/>
      <c r="D66" s="43"/>
      <c r="E66" s="150"/>
    </row>
    <row r="67" spans="1:5">
      <c r="A67" s="15">
        <v>2.2999999999999998</v>
      </c>
      <c r="B67" s="48" t="s">
        <v>92</v>
      </c>
      <c r="C67" s="275"/>
      <c r="D67" s="43"/>
      <c r="E67" s="150"/>
    </row>
    <row r="68" spans="1:5">
      <c r="A68" s="15">
        <v>2.4</v>
      </c>
      <c r="B68" s="48" t="s">
        <v>94</v>
      </c>
      <c r="C68" s="275"/>
      <c r="D68" s="43"/>
      <c r="E68" s="150"/>
    </row>
    <row r="69" spans="1:5">
      <c r="A69" s="15">
        <v>2.5</v>
      </c>
      <c r="B69" s="48" t="s">
        <v>90</v>
      </c>
      <c r="C69" s="275"/>
      <c r="D69" s="43"/>
      <c r="E69" s="150"/>
    </row>
    <row r="70" spans="1:5">
      <c r="A70" s="15">
        <v>2.6</v>
      </c>
      <c r="B70" s="48" t="s">
        <v>91</v>
      </c>
      <c r="C70" s="275"/>
      <c r="D70" s="43"/>
      <c r="E70" s="150"/>
    </row>
    <row r="71" spans="1:5" s="2" customFormat="1">
      <c r="A71" s="13">
        <v>3</v>
      </c>
      <c r="B71" s="271" t="s">
        <v>423</v>
      </c>
      <c r="C71" s="274"/>
      <c r="D71" s="272"/>
      <c r="E71" s="105"/>
    </row>
    <row r="72" spans="1:5" s="2" customFormat="1">
      <c r="A72" s="13">
        <v>4</v>
      </c>
      <c r="B72" s="13" t="s">
        <v>240</v>
      </c>
      <c r="C72" s="274">
        <f>SUM(C73:C74)</f>
        <v>0</v>
      </c>
      <c r="D72" s="85">
        <f>SUM(D73:D74)</f>
        <v>0</v>
      </c>
      <c r="E72" s="105"/>
    </row>
    <row r="73" spans="1:5" s="2" customFormat="1">
      <c r="A73" s="15">
        <v>4.0999999999999996</v>
      </c>
      <c r="B73" s="15" t="s">
        <v>241</v>
      </c>
      <c r="C73" s="8"/>
      <c r="D73" s="8"/>
      <c r="E73" s="105"/>
    </row>
    <row r="74" spans="1:5" s="2" customFormat="1">
      <c r="A74" s="15">
        <v>4.2</v>
      </c>
      <c r="B74" s="15" t="s">
        <v>242</v>
      </c>
      <c r="C74" s="8"/>
      <c r="D74" s="8"/>
      <c r="E74" s="105"/>
    </row>
    <row r="75" spans="1:5" s="2" customFormat="1">
      <c r="A75" s="13">
        <v>5</v>
      </c>
      <c r="B75" s="269" t="s">
        <v>267</v>
      </c>
      <c r="C75" s="8"/>
      <c r="D75" s="85"/>
      <c r="E75" s="105"/>
    </row>
    <row r="76" spans="1:5" s="2" customFormat="1">
      <c r="A76" s="300"/>
      <c r="B76" s="300"/>
      <c r="C76" s="12"/>
      <c r="D76" s="12"/>
      <c r="E76" s="105"/>
    </row>
    <row r="77" spans="1:5" s="2" customFormat="1">
      <c r="A77" s="422" t="s">
        <v>468</v>
      </c>
      <c r="B77" s="422"/>
      <c r="C77" s="422"/>
      <c r="D77" s="422"/>
      <c r="E77" s="105"/>
    </row>
    <row r="78" spans="1:5" s="2" customFormat="1">
      <c r="A78" s="300"/>
      <c r="B78" s="300"/>
      <c r="C78" s="12"/>
      <c r="D78" s="12"/>
      <c r="E78" s="105"/>
    </row>
    <row r="79" spans="1:5" s="23" customFormat="1" ht="12.75"/>
    <row r="80" spans="1:5" s="2" customFormat="1">
      <c r="A80" s="69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469</v>
      </c>
      <c r="D83" s="12"/>
      <c r="E83"/>
      <c r="F83"/>
      <c r="G83"/>
      <c r="H83"/>
      <c r="I83"/>
    </row>
    <row r="84" spans="1:9" s="2" customFormat="1">
      <c r="A84"/>
      <c r="B84" s="423" t="s">
        <v>470</v>
      </c>
      <c r="C84" s="423"/>
      <c r="D84" s="423"/>
      <c r="E84"/>
      <c r="F84"/>
      <c r="G84"/>
      <c r="H84"/>
      <c r="I84"/>
    </row>
    <row r="85" spans="1:9" customFormat="1" ht="12.75">
      <c r="B85" s="65" t="s">
        <v>471</v>
      </c>
    </row>
    <row r="86" spans="1:9" s="2" customFormat="1">
      <c r="A86" s="11"/>
      <c r="B86" s="423" t="s">
        <v>472</v>
      </c>
      <c r="C86" s="423"/>
      <c r="D86" s="42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321</v>
      </c>
      <c r="B1" s="77"/>
      <c r="C1" s="421" t="s">
        <v>97</v>
      </c>
      <c r="D1" s="421"/>
      <c r="E1" s="91"/>
    </row>
    <row r="2" spans="1:5" s="6" customFormat="1">
      <c r="A2" s="74" t="s">
        <v>315</v>
      </c>
      <c r="B2" s="77"/>
      <c r="C2" s="415" t="s">
        <v>564</v>
      </c>
      <c r="D2" s="416"/>
      <c r="E2" s="91"/>
    </row>
    <row r="3" spans="1:5" s="6" customFormat="1">
      <c r="A3" s="76" t="s">
        <v>128</v>
      </c>
      <c r="B3" s="74"/>
      <c r="C3" s="161"/>
      <c r="D3" s="161"/>
      <c r="E3" s="91"/>
    </row>
    <row r="4" spans="1:5" s="6" customFormat="1">
      <c r="A4" s="76"/>
      <c r="B4" s="76"/>
      <c r="C4" s="161"/>
      <c r="D4" s="161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05" t="str">
        <f>'ფორმა N5'!A5</f>
        <v>"საქართველოს ქრისტიან-კონსერვატიული პარტია"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0"/>
      <c r="B8" s="160"/>
      <c r="C8" s="78"/>
      <c r="D8" s="78"/>
      <c r="E8" s="91"/>
    </row>
    <row r="9" spans="1:5" s="6" customFormat="1" ht="30">
      <c r="A9" s="89" t="s">
        <v>64</v>
      </c>
      <c r="B9" s="89" t="s">
        <v>320</v>
      </c>
      <c r="C9" s="79" t="s">
        <v>10</v>
      </c>
      <c r="D9" s="79" t="s">
        <v>9</v>
      </c>
      <c r="E9" s="91"/>
    </row>
    <row r="10" spans="1:5" s="9" customFormat="1" ht="18">
      <c r="A10" s="98" t="s">
        <v>316</v>
      </c>
      <c r="B10" s="98"/>
      <c r="C10" s="4"/>
      <c r="D10" s="4"/>
      <c r="E10" s="93"/>
    </row>
    <row r="11" spans="1:5" s="10" customFormat="1">
      <c r="A11" s="98" t="s">
        <v>317</v>
      </c>
      <c r="B11" s="98"/>
      <c r="C11" s="4"/>
      <c r="D11" s="4"/>
      <c r="E11" s="94"/>
    </row>
    <row r="12" spans="1:5" s="10" customFormat="1">
      <c r="A12" s="87" t="s">
        <v>266</v>
      </c>
      <c r="B12" s="87"/>
      <c r="C12" s="4"/>
      <c r="D12" s="4"/>
      <c r="E12" s="94"/>
    </row>
    <row r="13" spans="1:5" s="10" customFormat="1">
      <c r="A13" s="87" t="s">
        <v>266</v>
      </c>
      <c r="B13" s="87"/>
      <c r="C13" s="4"/>
      <c r="D13" s="4"/>
      <c r="E13" s="94"/>
    </row>
    <row r="14" spans="1:5" s="10" customFormat="1">
      <c r="A14" s="87" t="s">
        <v>266</v>
      </c>
      <c r="B14" s="87"/>
      <c r="C14" s="4"/>
      <c r="D14" s="4"/>
      <c r="E14" s="94"/>
    </row>
    <row r="15" spans="1:5" s="10" customFormat="1">
      <c r="A15" s="87" t="s">
        <v>266</v>
      </c>
      <c r="B15" s="87"/>
      <c r="C15" s="4"/>
      <c r="D15" s="4"/>
      <c r="E15" s="94"/>
    </row>
    <row r="16" spans="1:5" s="10" customFormat="1">
      <c r="A16" s="87" t="s">
        <v>266</v>
      </c>
      <c r="B16" s="87"/>
      <c r="C16" s="4"/>
      <c r="D16" s="4"/>
      <c r="E16" s="94"/>
    </row>
    <row r="17" spans="1:5" s="10" customFormat="1" ht="17.25" customHeight="1">
      <c r="A17" s="98" t="s">
        <v>318</v>
      </c>
      <c r="B17" s="87"/>
      <c r="C17" s="4"/>
      <c r="D17" s="4"/>
      <c r="E17" s="94"/>
    </row>
    <row r="18" spans="1:5" s="10" customFormat="1" ht="18" customHeight="1">
      <c r="A18" s="98" t="s">
        <v>319</v>
      </c>
      <c r="B18" s="87"/>
      <c r="C18" s="4"/>
      <c r="D18" s="4"/>
      <c r="E18" s="94"/>
    </row>
    <row r="19" spans="1:5" s="10" customFormat="1">
      <c r="A19" s="87" t="s">
        <v>266</v>
      </c>
      <c r="B19" s="87"/>
      <c r="C19" s="4"/>
      <c r="D19" s="4"/>
      <c r="E19" s="94"/>
    </row>
    <row r="20" spans="1:5" s="10" customFormat="1">
      <c r="A20" s="87" t="s">
        <v>266</v>
      </c>
      <c r="B20" s="87"/>
      <c r="C20" s="4"/>
      <c r="D20" s="4"/>
      <c r="E20" s="94"/>
    </row>
    <row r="21" spans="1:5" s="10" customFormat="1">
      <c r="A21" s="87" t="s">
        <v>266</v>
      </c>
      <c r="B21" s="87"/>
      <c r="C21" s="4"/>
      <c r="D21" s="4"/>
      <c r="E21" s="94"/>
    </row>
    <row r="22" spans="1:5" s="10" customFormat="1">
      <c r="A22" s="87" t="s">
        <v>266</v>
      </c>
      <c r="B22" s="87"/>
      <c r="C22" s="4"/>
      <c r="D22" s="4"/>
      <c r="E22" s="94"/>
    </row>
    <row r="23" spans="1:5" s="10" customFormat="1">
      <c r="A23" s="87" t="s">
        <v>266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322</v>
      </c>
      <c r="C25" s="86">
        <f>SUM(C10:C24)</f>
        <v>0</v>
      </c>
      <c r="D25" s="86">
        <f>SUM(D10:D24)</f>
        <v>0</v>
      </c>
      <c r="E25" s="96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3" t="s">
        <v>396</v>
      </c>
    </row>
    <row r="30" spans="1:5">
      <c r="A30" s="213"/>
    </row>
    <row r="31" spans="1:5">
      <c r="A31" s="213" t="s">
        <v>335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5"/>
      <c r="B38" s="65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"/>
  <sheetViews>
    <sheetView view="pageBreakPreview" zoomScale="80" zoomScaleSheetLayoutView="80" workbookViewId="0">
      <selection activeCell="D12" sqref="D12"/>
    </sheetView>
  </sheetViews>
  <sheetFormatPr defaultRowHeight="12.75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4" t="s">
        <v>443</v>
      </c>
      <c r="B1" s="74"/>
      <c r="C1" s="77"/>
      <c r="D1" s="77"/>
      <c r="E1" s="77"/>
      <c r="F1" s="77"/>
      <c r="G1" s="280"/>
      <c r="H1" s="280"/>
      <c r="I1" s="421" t="s">
        <v>97</v>
      </c>
      <c r="J1" s="421"/>
    </row>
    <row r="2" spans="1:10" ht="15">
      <c r="A2" s="76" t="s">
        <v>128</v>
      </c>
      <c r="B2" s="74"/>
      <c r="C2" s="77"/>
      <c r="D2" s="77"/>
      <c r="E2" s="77"/>
      <c r="F2" s="77"/>
      <c r="G2" s="280"/>
      <c r="H2" s="280"/>
      <c r="I2" s="415" t="s">
        <v>564</v>
      </c>
      <c r="J2" s="416"/>
    </row>
    <row r="3" spans="1:10" ht="15">
      <c r="A3" s="76"/>
      <c r="B3" s="76"/>
      <c r="C3" s="74"/>
      <c r="D3" s="74"/>
      <c r="E3" s="74"/>
      <c r="F3" s="74"/>
      <c r="G3" s="280"/>
      <c r="H3" s="280"/>
      <c r="I3" s="280"/>
    </row>
    <row r="4" spans="1:10" ht="15">
      <c r="A4" s="77" t="s">
        <v>262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333" t="s">
        <v>480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79"/>
      <c r="B7" s="279"/>
      <c r="C7" s="279"/>
      <c r="D7" s="279"/>
      <c r="E7" s="279"/>
      <c r="F7" s="279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331</v>
      </c>
      <c r="F8" s="90" t="s">
        <v>334</v>
      </c>
      <c r="G8" s="79" t="s">
        <v>10</v>
      </c>
      <c r="H8" s="79" t="s">
        <v>9</v>
      </c>
      <c r="I8" s="79" t="s">
        <v>377</v>
      </c>
      <c r="J8" s="224" t="s">
        <v>333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24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87" t="s">
        <v>264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87"/>
      <c r="B22" s="99"/>
      <c r="C22" s="99"/>
      <c r="D22" s="99"/>
      <c r="E22" s="99"/>
      <c r="F22" s="87" t="s">
        <v>428</v>
      </c>
      <c r="G22" s="86">
        <f>SUM(G9:G21)</f>
        <v>0</v>
      </c>
      <c r="H22" s="86">
        <f>SUM(H9:H21)</f>
        <v>0</v>
      </c>
      <c r="I22" s="86">
        <f>SUM(I9:I21)</f>
        <v>0</v>
      </c>
    </row>
    <row r="23" spans="1:9" ht="15">
      <c r="A23" s="222"/>
      <c r="B23" s="222"/>
      <c r="C23" s="222"/>
      <c r="D23" s="222"/>
      <c r="E23" s="222"/>
      <c r="F23" s="222"/>
      <c r="G23" s="222"/>
      <c r="H23" s="182"/>
      <c r="I23" s="182"/>
    </row>
    <row r="24" spans="1:9" ht="15">
      <c r="A24" s="223" t="s">
        <v>444</v>
      </c>
      <c r="B24" s="223"/>
      <c r="C24" s="222"/>
      <c r="D24" s="222"/>
      <c r="E24" s="222"/>
      <c r="F24" s="222"/>
      <c r="G24" s="222"/>
      <c r="H24" s="182"/>
      <c r="I24" s="182"/>
    </row>
    <row r="25" spans="1:9" ht="15">
      <c r="A25" s="223"/>
      <c r="B25" s="223"/>
      <c r="C25" s="222"/>
      <c r="D25" s="222"/>
      <c r="E25" s="222"/>
      <c r="F25" s="222"/>
      <c r="G25" s="222"/>
      <c r="H25" s="182"/>
      <c r="I25" s="182"/>
    </row>
    <row r="26" spans="1:9" ht="15">
      <c r="A26" s="223"/>
      <c r="B26" s="223"/>
      <c r="C26" s="182"/>
      <c r="D26" s="182"/>
      <c r="E26" s="182"/>
      <c r="F26" s="182"/>
      <c r="G26" s="182"/>
      <c r="H26" s="182"/>
      <c r="I26" s="182"/>
    </row>
    <row r="27" spans="1:9" ht="15">
      <c r="A27" s="223"/>
      <c r="B27" s="223"/>
      <c r="C27" s="182"/>
      <c r="D27" s="182"/>
      <c r="E27" s="182"/>
      <c r="F27" s="182"/>
      <c r="G27" s="182"/>
      <c r="H27" s="182"/>
      <c r="I27" s="182"/>
    </row>
    <row r="28" spans="1:9">
      <c r="A28" s="220"/>
      <c r="B28" s="220"/>
      <c r="C28" s="220"/>
      <c r="D28" s="220"/>
      <c r="E28" s="220"/>
      <c r="F28" s="220"/>
      <c r="G28" s="220"/>
      <c r="H28" s="220"/>
      <c r="I28" s="220"/>
    </row>
    <row r="29" spans="1:9" ht="15">
      <c r="A29" s="188" t="s">
        <v>96</v>
      </c>
      <c r="B29" s="188"/>
      <c r="C29" s="182"/>
      <c r="D29" s="182"/>
      <c r="E29" s="182"/>
      <c r="F29" s="182"/>
      <c r="G29" s="182"/>
      <c r="H29" s="182"/>
      <c r="I29" s="182"/>
    </row>
    <row r="30" spans="1:9" ht="15">
      <c r="A30" s="182"/>
      <c r="B30" s="182"/>
      <c r="C30" s="182"/>
      <c r="D30" s="182"/>
      <c r="E30" s="182"/>
      <c r="F30" s="182"/>
      <c r="G30" s="182"/>
      <c r="H30" s="182"/>
      <c r="I30" s="182"/>
    </row>
    <row r="31" spans="1:9" ht="15">
      <c r="A31" s="182"/>
      <c r="B31" s="182"/>
      <c r="C31" s="182"/>
      <c r="D31" s="182"/>
      <c r="E31" s="186"/>
      <c r="F31" s="186"/>
      <c r="G31" s="186"/>
      <c r="H31" s="182"/>
      <c r="I31" s="182"/>
    </row>
    <row r="32" spans="1:9" ht="15">
      <c r="A32" s="188"/>
      <c r="B32" s="188"/>
      <c r="C32" s="188" t="s">
        <v>376</v>
      </c>
      <c r="D32" s="188"/>
      <c r="E32" s="188"/>
      <c r="F32" s="188"/>
      <c r="G32" s="188"/>
      <c r="H32" s="182"/>
      <c r="I32" s="182"/>
    </row>
    <row r="33" spans="1:9" ht="15">
      <c r="A33" s="182"/>
      <c r="B33" s="182"/>
      <c r="C33" s="182" t="s">
        <v>375</v>
      </c>
      <c r="D33" s="182"/>
      <c r="E33" s="182"/>
      <c r="F33" s="182"/>
      <c r="G33" s="182"/>
      <c r="H33" s="182"/>
      <c r="I33" s="182"/>
    </row>
    <row r="34" spans="1:9">
      <c r="A34" s="190"/>
      <c r="B34" s="190"/>
      <c r="C34" s="190" t="s">
        <v>127</v>
      </c>
      <c r="D34" s="190"/>
      <c r="E34" s="190"/>
      <c r="F34" s="190"/>
      <c r="G34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21</vt:i4>
      </vt:variant>
    </vt:vector>
  </HeadingPairs>
  <TitlesOfParts>
    <vt:vector size="4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2016-07-22T07:42:55Z</cp:lastPrinted>
  <dcterms:created xsi:type="dcterms:W3CDTF">2011-12-27T13:20:18Z</dcterms:created>
  <dcterms:modified xsi:type="dcterms:W3CDTF">2016-07-22T08:37:15Z</dcterms:modified>
</cp:coreProperties>
</file>