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4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9.4'!$A$1:$K$37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59" i="44"/>
  <c r="H59"/>
  <c r="G28" i="30" l="1"/>
  <c r="H28"/>
  <c r="H32" i="29"/>
  <c r="G32"/>
  <c r="D31" i="26"/>
  <c r="K35" i="46" l="1"/>
  <c r="A6"/>
  <c r="E59" i="40" l="1"/>
  <c r="E54"/>
  <c r="K35" i="45" l="1"/>
  <c r="A6"/>
  <c r="A7" i="44" l="1"/>
  <c r="H34" i="43"/>
  <c r="G34"/>
  <c r="I34"/>
  <c r="A4"/>
  <c r="H34" i="42"/>
  <c r="G34"/>
  <c r="A4"/>
  <c r="I32" i="29" l="1"/>
  <c r="D74" i="40"/>
  <c r="D65"/>
  <c r="D59"/>
  <c r="C59"/>
  <c r="D54"/>
  <c r="C54"/>
  <c r="E19"/>
  <c r="C19"/>
  <c r="E16"/>
  <c r="C16"/>
  <c r="E12"/>
  <c r="C12"/>
  <c r="J39" i="10"/>
  <c r="J36" s="1"/>
  <c r="I39"/>
  <c r="I36" s="1"/>
  <c r="H39"/>
  <c r="G39"/>
  <c r="F39"/>
  <c r="F36" s="1"/>
  <c r="E39"/>
  <c r="E36" s="1"/>
  <c r="D39"/>
  <c r="C39"/>
  <c r="B39"/>
  <c r="B36" s="1"/>
  <c r="H36"/>
  <c r="G36"/>
  <c r="D36"/>
  <c r="C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G19"/>
  <c r="F19"/>
  <c r="F17" s="1"/>
  <c r="E19"/>
  <c r="E17" s="1"/>
  <c r="D19"/>
  <c r="D17" s="1"/>
  <c r="C19"/>
  <c r="B19"/>
  <c r="B17" s="1"/>
  <c r="H17"/>
  <c r="G17"/>
  <c r="C17"/>
  <c r="J16"/>
  <c r="I16"/>
  <c r="J15"/>
  <c r="I15"/>
  <c r="H14"/>
  <c r="G14"/>
  <c r="F14"/>
  <c r="E14"/>
  <c r="D14"/>
  <c r="B14"/>
  <c r="J10"/>
  <c r="I10"/>
  <c r="H10"/>
  <c r="G10"/>
  <c r="F10"/>
  <c r="E10"/>
  <c r="D10"/>
  <c r="C10"/>
  <c r="B10"/>
  <c r="G9"/>
  <c r="I31" i="35"/>
  <c r="F31"/>
  <c r="G10" i="18"/>
  <c r="G11" s="1"/>
  <c r="G13" s="1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D36" i="8" l="1"/>
  <c r="C36"/>
  <c r="C26" i="7"/>
  <c r="I12" i="9" l="1"/>
  <c r="H53" i="18" l="1"/>
  <c r="D75" i="8" l="1"/>
  <c r="C75"/>
  <c r="D26" i="7" l="1"/>
  <c r="C26" i="3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25" i="7" l="1"/>
  <c r="C25"/>
  <c r="D18"/>
  <c r="D15"/>
  <c r="C15"/>
  <c r="D12"/>
  <c r="C12"/>
  <c r="C10" s="1"/>
  <c r="D10" l="1"/>
  <c r="D9" s="1"/>
  <c r="C9"/>
  <c r="C46" i="8" l="1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23"/>
  <c r="D17" s="1"/>
  <c r="C23"/>
  <c r="C17" s="1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</calcChain>
</file>

<file path=xl/sharedStrings.xml><?xml version="1.0" encoding="utf-8"?>
<sst xmlns="http://schemas.openxmlformats.org/spreadsheetml/2006/main" count="1350" uniqueCount="640">
  <si>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</si>
  <si>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</si>
  <si>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</si>
  <si>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</si>
  <si>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</si>
  <si>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</si>
  <si>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</si>
  <si>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</si>
  <si>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</si>
  <si>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</si>
  <si>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</si>
  <si>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</si>
  <si>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</si>
  <si>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</si>
  <si>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</si>
  <si>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</si>
  <si>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</si>
  <si>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</si>
  <si>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</si>
  <si>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</si>
  <si>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</si>
  <si>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</si>
  <si>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</si>
  <si>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</si>
  <si>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</si>
  <si>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</si>
  <si>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</si>
  <si>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</si>
  <si>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</si>
  <si>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</si>
  <si>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</si>
  <si>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</si>
  <si>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</si>
  <si>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</si>
  <si>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</si>
  <si>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</si>
  <si>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</si>
  <si>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</si>
  <si>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</si>
  <si>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</si>
  <si>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</si>
  <si>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</si>
  <si>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</si>
  <si>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</si>
  <si>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</si>
  <si>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</si>
  <si>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</si>
  <si>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</si>
  <si>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</si>
  <si>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</si>
  <si>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</si>
  <si>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</si>
  <si>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</si>
  <si>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</si>
  <si>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</si>
  <si>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</si>
  <si>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</si>
  <si>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</si>
  <si>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</si>
  <si>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</si>
  <si>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</si>
  <si>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</si>
  <si>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</si>
  <si>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</si>
  <si>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</si>
  <si>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</si>
  <si>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</si>
  <si>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</si>
  <si>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</si>
  <si>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</si>
  <si>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</si>
  <si>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</si>
  <si>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</si>
  <si>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</si>
  <si>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</si>
  <si>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</si>
  <si>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</si>
  <si>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</si>
  <si>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</si>
  <si>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</si>
  <si>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</si>
  <si>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</si>
  <si>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</si>
  <si>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</si>
  <si>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</si>
  <si>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</si>
  <si>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</si>
  <si>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</si>
  <si>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</si>
  <si>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</si>
  <si>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</si>
  <si>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</si>
  <si>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</si>
  <si>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</si>
  <si>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</si>
  <si>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</si>
  <si>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</si>
  <si>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</si>
  <si>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</si>
  <si>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</si>
  <si>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</si>
  <si>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</si>
  <si>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</si>
  <si>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</si>
  <si>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</si>
  <si>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</si>
  <si>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</si>
  <si>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</si>
  <si>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</si>
  <si>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</si>
  <si>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</si>
  <si>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</si>
  <si>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</si>
  <si>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</si>
  <si>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</si>
  <si>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</si>
  <si>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</si>
  <si>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</si>
  <si>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</si>
  <si>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</si>
  <si>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</si>
  <si>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</si>
  <si>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</si>
  <si>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</si>
  <si>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</si>
  <si>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</si>
  <si>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</si>
  <si>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</si>
  <si>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</si>
  <si>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</si>
  <si>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</si>
  <si>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</si>
  <si>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</si>
  <si>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</si>
  <si>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</si>
  <si>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</si>
  <si>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</si>
  <si>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</si>
  <si>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</si>
  <si>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</si>
  <si>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</si>
  <si>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</si>
  <si>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</si>
  <si>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</si>
  <si>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</si>
  <si>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</si>
  <si>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</si>
  <si>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</si>
  <si>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</si>
  <si>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</si>
  <si>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</si>
  <si>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</si>
  <si>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</si>
  <si>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</si>
  <si>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</si>
  <si>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</si>
  <si>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</si>
  <si>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</si>
  <si>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</si>
  <si>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</si>
  <si>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</si>
  <si>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</si>
  <si>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</si>
  <si>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</si>
  <si>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</si>
  <si>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</si>
  <si>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</si>
  <si>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</si>
  <si>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</si>
  <si>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</si>
  <si>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</si>
  <si>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</si>
  <si>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</si>
  <si>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</si>
  <si>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</si>
  <si>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</si>
  <si>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</si>
  <si>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</si>
  <si>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</si>
  <si>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</si>
  <si>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</si>
  <si>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</si>
  <si>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</si>
  <si>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</si>
  <si>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</si>
  <si>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</si>
  <si>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</si>
  <si>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</si>
  <si>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</si>
  <si>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</si>
  <si>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</si>
  <si>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</si>
  <si>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</si>
  <si>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</si>
  <si>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</si>
  <si>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</si>
  <si>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</si>
  <si>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</si>
  <si>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</si>
  <si>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</si>
  <si>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</si>
  <si>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</si>
  <si>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</si>
  <si>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</si>
  <si>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</si>
  <si>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</si>
  <si>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</si>
  <si>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</si>
  <si>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</si>
  <si>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</si>
  <si>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</si>
  <si>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</si>
  <si>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</si>
  <si>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</si>
  <si>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</si>
  <si>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</si>
  <si>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</si>
  <si>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</si>
  <si>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</si>
  <si>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</si>
  <si>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</si>
  <si>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</si>
  <si>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</si>
  <si>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</si>
  <si>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</si>
  <si>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</si>
  <si>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</si>
  <si>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</si>
  <si>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</si>
  <si>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</si>
  <si>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</si>
  <si>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</si>
  <si>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</si>
  <si>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</si>
  <si>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</si>
  <si>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</si>
  <si>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</si>
  <si>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</si>
  <si>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</si>
  <si>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</si>
  <si>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</si>
  <si>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</si>
  <si>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</si>
  <si>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</si>
  <si>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</si>
  <si>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</si>
  <si>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</si>
  <si>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</si>
  <si>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</si>
  <si>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</si>
  <si>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</si>
  <si>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</si>
  <si>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</si>
  <si>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</si>
  <si>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</si>
  <si>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</si>
  <si>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</si>
  <si>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</si>
  <si>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</si>
  <si>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</si>
  <si>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</si>
  <si>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</si>
  <si>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</si>
  <si>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</si>
  <si>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</si>
  <si>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</si>
  <si>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</si>
  <si>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</si>
  <si>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</si>
  <si>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</si>
  <si>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</si>
  <si>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</si>
  <si>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</si>
  <si>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</si>
  <si>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</si>
  <si>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</si>
  <si>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</si>
  <si>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</si>
  <si>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</si>
  <si>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</si>
  <si>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</si>
  <si>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</si>
  <si>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</si>
  <si>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</si>
  <si>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</si>
  <si>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</si>
  <si>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</si>
  <si>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</si>
  <si>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</si>
  <si>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</si>
  <si>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</si>
  <si>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</si>
  <si>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</si>
  <si>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</si>
  <si>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</si>
  <si>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</si>
  <si>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</si>
  <si>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</si>
  <si>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</si>
  <si>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</si>
  <si>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</si>
  <si>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</si>
  <si>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</si>
  <si>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</si>
  <si>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</si>
  <si>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</si>
  <si>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</si>
  <si>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</si>
  <si>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</si>
  <si>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</si>
  <si>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</si>
  <si>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</si>
  <si>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</si>
  <si>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</si>
  <si>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</si>
  <si>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</si>
  <si>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</si>
  <si>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</si>
  <si>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</si>
  <si>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</si>
  <si>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</si>
  <si>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</si>
  <si>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</si>
  <si>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</si>
  <si>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</si>
  <si>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</si>
  <si>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</si>
  <si>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</si>
  <si>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</si>
  <si>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</si>
  <si>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</si>
  <si>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</si>
  <si>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</si>
  <si>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</si>
  <si>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</si>
  <si>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</si>
  <si>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</si>
  <si>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</si>
  <si>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</si>
  <si>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</si>
  <si>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</si>
  <si>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</si>
  <si>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</si>
  <si>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</si>
  <si>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</si>
  <si>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</si>
  <si>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</si>
  <si>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</si>
  <si>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</si>
  <si>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</si>
  <si>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</si>
  <si>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</si>
  <si>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</si>
  <si>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</si>
  <si>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</si>
  <si>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</si>
  <si>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</si>
  <si>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</si>
  <si>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</si>
  <si>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</si>
  <si>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</si>
  <si>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</si>
  <si>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</si>
  <si>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</si>
  <si>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</si>
  <si>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</si>
  <si>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</si>
  <si>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</si>
  <si>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</si>
  <si>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</si>
  <si>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</si>
  <si>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</si>
  <si>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</si>
  <si>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</si>
  <si>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</si>
  <si>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</si>
  <si>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</si>
  <si>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</si>
  <si>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</si>
  <si>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</si>
  <si>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</si>
  <si>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</si>
  <si>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</si>
  <si>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</si>
  <si>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</si>
  <si>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</si>
  <si>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</si>
  <si>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</si>
  <si>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</si>
  <si>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</si>
  <si>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</si>
  <si>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</si>
  <si>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</si>
  <si>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</si>
  <si>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</si>
  <si>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</si>
  <si>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</si>
  <si>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</si>
  <si>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</si>
  <si>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</si>
  <si>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</si>
  <si>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</si>
  <si>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</si>
  <si>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</si>
  <si>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</si>
  <si>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</si>
  <si>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</si>
  <si>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</si>
  <si>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</si>
  <si>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</si>
  <si>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</si>
  <si>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</si>
  <si>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</si>
  <si>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</si>
  <si>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</si>
  <si>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</si>
  <si>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</si>
  <si>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</si>
  <si>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</si>
  <si>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</si>
  <si>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</si>
  <si>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</si>
  <si>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</si>
  <si>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</si>
  <si>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</si>
  <si>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</si>
  <si>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</si>
  <si>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</si>
  <si>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</si>
  <si>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</si>
  <si>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</si>
  <si>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</si>
  <si>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</si>
  <si>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</si>
  <si>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</si>
  <si>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</si>
  <si>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</si>
  <si>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</si>
  <si>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</si>
  <si>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</si>
  <si>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</si>
  <si>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</si>
  <si>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</si>
  <si>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</si>
  <si>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</si>
  <si>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</si>
  <si>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</si>
  <si>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</si>
  <si>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</si>
  <si>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</si>
  <si>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</si>
  <si>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</si>
  <si>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</si>
  <si>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</si>
  <si>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</si>
  <si>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</si>
  <si>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</si>
  <si>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</si>
  <si>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</si>
  <si>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</si>
  <si>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</si>
  <si>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</si>
  <si>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</si>
  <si>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</si>
  <si>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</si>
  <si>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</si>
  <si>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</si>
  <si>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</si>
  <si>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</si>
  <si>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</si>
  <si>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</si>
  <si>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</si>
  <si>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</si>
  <si>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</si>
  <si>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</si>
  <si>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08/13/2012</t>
  </si>
  <si>
    <t>GE70Tb0600000360800013</t>
  </si>
  <si>
    <t>სალაროს ნაშთი პერიოდის ბოლოს</t>
  </si>
  <si>
    <t>ზურაბ</t>
  </si>
  <si>
    <t>ტყემალაძე</t>
  </si>
  <si>
    <t xml:space="preserve">მამუკა </t>
  </si>
  <si>
    <t>როენა</t>
  </si>
  <si>
    <t>ჭელიშვილი</t>
  </si>
  <si>
    <t>01026013316</t>
  </si>
  <si>
    <t>სპეციალისტი</t>
  </si>
  <si>
    <t>სამომავლო პერსპექტი. განსაზღვრის  მიზნით</t>
  </si>
  <si>
    <t>მარინა</t>
  </si>
  <si>
    <t>რუსთავი,გარდაბანი,ბოლნისი,წალკა,დმანისი,მარნეული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</si>
  <si>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</si>
  <si>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</si>
  <si>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</si>
  <si>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</si>
  <si>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</si>
  <si>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</si>
  <si>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</si>
  <si>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</si>
  <si>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</si>
  <si>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</si>
  <si>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</si>
  <si>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</si>
  <si>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</si>
  <si>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</si>
  <si>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</si>
  <si>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</si>
  <si>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</si>
  <si>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</si>
  <si>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</si>
  <si>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</si>
  <si>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</si>
  <si>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</si>
  <si>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</si>
  <si>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</si>
  <si>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</si>
  <si>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</si>
  <si>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</si>
  <si>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</si>
  <si>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</si>
  <si>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</si>
  <si>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</si>
  <si>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</si>
  <si>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</si>
  <si>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</si>
  <si>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</si>
  <si>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</si>
  <si>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</si>
  <si>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</si>
  <si>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შეხვედრები</t>
  </si>
  <si>
    <t>სამივლინებო ხარჯები</t>
  </si>
  <si>
    <t xml:space="preserve">თამარ </t>
  </si>
  <si>
    <t>სულ*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</si>
  <si>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</si>
  <si>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</si>
  <si>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</si>
  <si>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</si>
  <si>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</si>
  <si>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</si>
  <si>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</si>
  <si>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</si>
  <si>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</si>
  <si>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</si>
  <si>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>თოლორაია</t>
  </si>
  <si>
    <t>01009014753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</si>
  <si>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</si>
  <si>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გაერთიანება-მოძრაობა მრეწველობა გადაარჩენს საქართველოს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</si>
  <si>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</si>
  <si>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</si>
  <si>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</si>
  <si>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</si>
  <si>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</si>
  <si>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</si>
  <si>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</si>
  <si>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</si>
  <si>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</si>
  <si>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</si>
  <si>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</si>
  <si>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</si>
  <si>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</si>
  <si>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</si>
  <si>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</si>
  <si>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</si>
  <si>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</si>
  <si>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</si>
  <si>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</si>
  <si>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</si>
  <si>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</si>
  <si>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</si>
  <si>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</si>
  <si>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</si>
  <si>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</si>
  <si>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თახირ </t>
  </si>
  <si>
    <t>ასადოვი</t>
  </si>
  <si>
    <t>01024012539</t>
  </si>
  <si>
    <t>ფორმა N4.5 - რეკლამის ხარჯი</t>
  </si>
  <si>
    <t>08/06/2016-28/06/2016</t>
  </si>
  <si>
    <t>29/06/2016-19/07/2016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</si>
  <si>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</si>
  <si>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</si>
  <si>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</si>
  <si>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</si>
  <si>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</si>
  <si>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</si>
  <si>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60001068733</t>
  </si>
  <si>
    <t xml:space="preserve">მარიამ </t>
  </si>
  <si>
    <t>ჩიხლაძე</t>
  </si>
  <si>
    <t>ბათუმი</t>
  </si>
  <si>
    <t>სომხეთი</t>
  </si>
  <si>
    <t>07/15,16-2016</t>
  </si>
  <si>
    <t>20/07/2016-09/08/2016</t>
  </si>
  <si>
    <t>20/07/2016-</t>
  </si>
  <si>
    <t>07,20,2016</t>
  </si>
  <si>
    <t>ალექსანდრე</t>
  </si>
  <si>
    <t>აბაშიშვილი</t>
  </si>
  <si>
    <t>01004004750</t>
  </si>
  <si>
    <t xml:space="preserve">მარინა </t>
  </si>
  <si>
    <t>ნანიტაშვილი</t>
  </si>
  <si>
    <t>01026009826</t>
  </si>
  <si>
    <t>სხვადასხვა ხარჯები კონდიციონერის ღირებულება</t>
  </si>
  <si>
    <t>შპს  მაგთიკომი</t>
  </si>
  <si>
    <t>კავშირგაბ. მომსახ.</t>
  </si>
  <si>
    <t>სს  გლობალ ერთი</t>
  </si>
  <si>
    <t>საკომუნიკაციო  მომს.</t>
  </si>
  <si>
    <t>შპს ყაზტრანსგაზ-თბილისი</t>
  </si>
  <si>
    <t>ბუნებრივი გაზი</t>
  </si>
  <si>
    <t>შპს აქტივების მართვისა</t>
  </si>
  <si>
    <t>და განვითარების კომპანია</t>
  </si>
  <si>
    <t>405007200</t>
  </si>
  <si>
    <t>31,07,2016</t>
  </si>
  <si>
    <t>სს თელესი</t>
  </si>
  <si>
    <t>კომუნალური</t>
  </si>
  <si>
    <t>შპს ჯეოსელი</t>
  </si>
  <si>
    <t>25,07,2016</t>
  </si>
  <si>
    <t>შპს ყაზბეგი 1881</t>
  </si>
  <si>
    <t>202191699</t>
  </si>
  <si>
    <t>საქონელი</t>
  </si>
  <si>
    <t>08/5,6,7 -2016</t>
  </si>
  <si>
    <t>07/29,30,31-2016</t>
  </si>
  <si>
    <t xml:space="preserve">ქეთევან </t>
  </si>
  <si>
    <t>სებესქვერაძე</t>
  </si>
  <si>
    <t>01017025489</t>
  </si>
  <si>
    <t>ნანითაშვილი</t>
  </si>
  <si>
    <t>ქარელი,გორი, ხაშური</t>
  </si>
  <si>
    <t>07,20,21.2016</t>
  </si>
  <si>
    <t>ქარელი,გორი, ხაშური,ბორჯომი</t>
  </si>
  <si>
    <t>07/23,24- 2016</t>
  </si>
  <si>
    <t>07/23,24-2016</t>
  </si>
  <si>
    <t>07/23,24,25,26- 2016</t>
  </si>
  <si>
    <t>დედოფლის წყარო,კვარელი,ახმეტა,ლაგოდეხი</t>
  </si>
  <si>
    <t>07/28,29,30- 2016</t>
  </si>
  <si>
    <t xml:space="preserve">ელენა </t>
  </si>
  <si>
    <t>კორჩაგინა</t>
  </si>
  <si>
    <t>01017018271</t>
  </si>
  <si>
    <t>საგარეჯო,სიღნაღი,გურჯაანი,,თელავი</t>
  </si>
  <si>
    <t>08/01,02- 2016</t>
  </si>
  <si>
    <t>ფოთი,აბაშა,სენაკი,მართვილი,წალენჯიხა,ხობი</t>
  </si>
  <si>
    <t>08/,03,04,05- ,2016</t>
  </si>
  <si>
    <t>01018002652</t>
  </si>
  <si>
    <t>ყაზბეგი,დუშეთი,თიანეთი</t>
  </si>
  <si>
    <t>08/03,04-2016</t>
  </si>
  <si>
    <t>ახალციხე,ახალკალაკი</t>
  </si>
  <si>
    <t>08/8,9 -2016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</si>
</sst>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5" fillId="0" borderId="0" applyFont="0" applyFill="0" applyBorder="0" applyAlignment="0" applyProtection="0"/>
    <xf numFmtId="0" fontId="1" fillId="0" borderId="0"/>
  </cellStyleXfs>
  <cellXfs count="76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4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4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44" fontId="40" fillId="0" borderId="24" xfId="12" applyFont="1" applyBorder="1" applyAlignment="1"/>
    <xf numFmtId="0" fontId="29" fillId="2" borderId="24" xfId="0" applyFont="1" applyFill="1" applyBorder="1" applyProtection="1"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Protection="1">
      <protection locked="0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4" fillId="0" borderId="1" xfId="2" applyFont="1" applyFill="1" applyBorder="1" applyAlignment="1" applyProtection="1">
      <alignment horizontal="center" vertical="top"/>
      <protection locked="0"/>
    </xf>
    <xf numFmtId="165" fontId="54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6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7" fillId="6" borderId="1" xfId="1" applyNumberFormat="1" applyFont="1" applyFill="1" applyBorder="1" applyAlignment="1" applyProtection="1">
      <alignment horizontal="center" vertical="center" wrapText="1"/>
    </xf>
    <xf numFmtId="3" fontId="47" fillId="5" borderId="1" xfId="1" applyNumberFormat="1" applyFont="1" applyFill="1" applyBorder="1" applyAlignment="1" applyProtection="1">
      <alignment horizontal="center" vertical="center" wrapText="1"/>
    </xf>
    <xf numFmtId="0" fontId="57" fillId="2" borderId="0" xfId="0" applyFont="1" applyFill="1"/>
    <xf numFmtId="0" fontId="29" fillId="0" borderId="1" xfId="1" applyFont="1" applyFill="1" applyBorder="1" applyAlignment="1" applyProtection="1">
      <alignment horizontal="left" vertical="center" wrapText="1" indent="1"/>
    </xf>
    <xf numFmtId="0" fontId="58" fillId="0" borderId="1" xfId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3" fontId="4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1" applyFont="1" applyFill="1" applyBorder="1" applyAlignment="1" applyProtection="1">
      <alignment horizontal="left" vertical="center" wrapText="1" indent="1"/>
    </xf>
    <xf numFmtId="0" fontId="47" fillId="0" borderId="1" xfId="0" applyFont="1" applyFill="1" applyBorder="1" applyProtection="1"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6" fillId="2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0" fontId="59" fillId="2" borderId="0" xfId="0" applyFont="1" applyFill="1"/>
    <xf numFmtId="0" fontId="56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/>
    <xf numFmtId="0" fontId="53" fillId="5" borderId="0" xfId="0" applyFont="1" applyFill="1" applyAlignment="1" applyProtection="1">
      <alignment horizontal="left" vertical="center"/>
    </xf>
    <xf numFmtId="0" fontId="54" fillId="5" borderId="0" xfId="0" applyFont="1" applyFill="1" applyBorder="1" applyProtection="1"/>
    <xf numFmtId="0" fontId="54" fillId="5" borderId="0" xfId="1" applyFont="1" applyFill="1" applyBorder="1" applyAlignment="1" applyProtection="1">
      <alignment horizontal="center" vertical="center"/>
    </xf>
    <xf numFmtId="0" fontId="54" fillId="5" borderId="0" xfId="1" applyFont="1" applyFill="1" applyAlignment="1" applyProtection="1">
      <alignment horizontal="right" vertical="center"/>
    </xf>
    <xf numFmtId="0" fontId="54" fillId="5" borderId="0" xfId="0" applyFont="1" applyFill="1" applyProtection="1"/>
    <xf numFmtId="0" fontId="53" fillId="5" borderId="0" xfId="0" applyFont="1" applyFill="1" applyProtection="1"/>
    <xf numFmtId="0" fontId="54" fillId="2" borderId="0" xfId="0" applyFont="1" applyFill="1" applyBorder="1" applyProtection="1"/>
    <xf numFmtId="0" fontId="54" fillId="2" borderId="0" xfId="0" applyFont="1" applyFill="1" applyProtection="1"/>
    <xf numFmtId="0" fontId="54" fillId="5" borderId="0" xfId="1" applyFont="1" applyFill="1" applyAlignment="1" applyProtection="1">
      <alignment horizontal="center" vertical="center"/>
    </xf>
    <xf numFmtId="0" fontId="54" fillId="5" borderId="0" xfId="1" applyFont="1" applyFill="1" applyAlignment="1" applyProtection="1">
      <alignment vertical="center"/>
    </xf>
    <xf numFmtId="3" fontId="53" fillId="6" borderId="1" xfId="1" applyNumberFormat="1" applyFont="1" applyFill="1" applyBorder="1" applyAlignment="1" applyProtection="1">
      <alignment horizontal="center" vertical="center" wrapText="1"/>
    </xf>
    <xf numFmtId="0" fontId="54" fillId="0" borderId="1" xfId="1" applyFont="1" applyFill="1" applyBorder="1" applyAlignment="1" applyProtection="1">
      <alignment horizontal="left" vertical="center" wrapText="1" indent="1"/>
    </xf>
    <xf numFmtId="168" fontId="6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4" fillId="2" borderId="0" xfId="0" applyFont="1" applyFill="1" applyProtection="1">
      <protection locked="0"/>
    </xf>
    <xf numFmtId="0" fontId="54" fillId="2" borderId="0" xfId="0" applyFont="1" applyFill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vertical="top" wrapText="1"/>
      <protection locked="0"/>
    </xf>
    <xf numFmtId="14" fontId="62" fillId="2" borderId="0" xfId="13" applyNumberFormat="1" applyFont="1" applyFill="1" applyBorder="1" applyAlignment="1" applyProtection="1">
      <alignment vertical="center"/>
    </xf>
    <xf numFmtId="0" fontId="62" fillId="2" borderId="0" xfId="13" applyFont="1" applyFill="1" applyBorder="1" applyAlignment="1" applyProtection="1">
      <alignment vertical="center"/>
      <protection locked="0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vertical="center"/>
    </xf>
    <xf numFmtId="14" fontId="63" fillId="2" borderId="0" xfId="13" applyNumberFormat="1" applyFont="1" applyFill="1" applyBorder="1" applyAlignment="1" applyProtection="1">
      <alignment vertical="center" wrapText="1"/>
    </xf>
    <xf numFmtId="0" fontId="61" fillId="0" borderId="0" xfId="0" applyFont="1"/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50" fillId="0" borderId="1" xfId="10" applyFont="1" applyFill="1" applyBorder="1" applyAlignment="1" applyProtection="1">
      <alignment horizontal="center" vertical="center" wrapText="1"/>
      <protection locked="0"/>
    </xf>
    <xf numFmtId="14" fontId="50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4" fillId="0" borderId="2" xfId="11" applyNumberFormat="1" applyFont="1" applyBorder="1" applyAlignment="1" applyProtection="1">
      <alignment wrapText="1"/>
      <protection locked="0"/>
    </xf>
    <xf numFmtId="0" fontId="60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49" fontId="39" fillId="0" borderId="1" xfId="0" applyNumberFormat="1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5" fillId="2" borderId="1" xfId="0" applyFont="1" applyFill="1" applyBorder="1"/>
    <xf numFmtId="0" fontId="0" fillId="2" borderId="1" xfId="0" applyFill="1" applyBorder="1" applyAlignment="1">
      <alignment horizontal="center"/>
    </xf>
    <xf numFmtId="0" fontId="65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5" fillId="0" borderId="1" xfId="0" applyFont="1" applyBorder="1"/>
    <xf numFmtId="3" fontId="65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left" vertical="top" wrapText="1"/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5" borderId="8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58" fillId="0" borderId="1" xfId="1" applyNumberFormat="1" applyFont="1" applyFill="1" applyBorder="1" applyAlignment="1" applyProtection="1">
      <alignment horizontal="left" vertical="center" wrapText="1" indent="1"/>
    </xf>
    <xf numFmtId="3" fontId="47" fillId="5" borderId="1" xfId="0" applyNumberFormat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center" vertical="center"/>
    </xf>
    <xf numFmtId="0" fontId="53" fillId="0" borderId="2" xfId="0" applyFont="1" applyFill="1" applyBorder="1" applyProtection="1">
      <protection locked="0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53" fillId="0" borderId="1" xfId="1" applyNumberFormat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Alignment="1" applyProtection="1">
      <alignment vertical="center"/>
      <protection locked="0"/>
    </xf>
    <xf numFmtId="49" fontId="66" fillId="2" borderId="1" xfId="0" applyNumberFormat="1" applyFont="1" applyFill="1" applyBorder="1" applyAlignment="1">
      <alignment horizontal="center"/>
    </xf>
    <xf numFmtId="49" fontId="67" fillId="2" borderId="1" xfId="0" applyNumberFormat="1" applyFont="1" applyFill="1" applyBorder="1" applyAlignment="1">
      <alignment horizontal="center"/>
    </xf>
    <xf numFmtId="49" fontId="68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0" fontId="54" fillId="0" borderId="0" xfId="0" applyFont="1" applyAlignment="1" applyProtection="1">
      <alignment horizontal="left" vertical="top" wrapText="1"/>
      <protection locked="0"/>
    </xf>
    <xf numFmtId="14" fontId="63" fillId="2" borderId="0" xfId="13" applyNumberFormat="1" applyFont="1" applyFill="1" applyBorder="1" applyAlignment="1" applyProtection="1">
      <alignment horizontal="left" vertical="center" wrapText="1"/>
    </xf>
    <xf numFmtId="14" fontId="63" fillId="2" borderId="44" xfId="13" applyNumberFormat="1" applyFont="1" applyFill="1" applyBorder="1" applyAlignment="1" applyProtection="1">
      <alignment horizontal="center" vertical="center"/>
    </xf>
    <xf numFmtId="14" fontId="63" fillId="2" borderId="44" xfId="13" applyNumberFormat="1" applyFont="1" applyFill="1" applyBorder="1" applyAlignment="1" applyProtection="1">
      <alignment horizontal="center" vertical="center" wrapText="1"/>
    </xf>
    <xf numFmtId="14" fontId="63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49" fontId="67" fillId="2" borderId="1" xfId="0" applyNumberFormat="1" applyFont="1" applyFill="1" applyBorder="1" applyAlignment="1">
      <alignment horizontal="center" vertical="center"/>
    </xf>
    <xf numFmtId="0" fontId="39" fillId="0" borderId="1" xfId="0" applyFont="1" applyBorder="1"/>
    <xf numFmtId="0" fontId="53" fillId="0" borderId="0" xfId="1" applyFont="1" applyFill="1" applyBorder="1" applyAlignment="1" applyProtection="1">
      <alignment horizontal="left" vertical="center" wrapText="1" indent="1"/>
    </xf>
    <xf numFmtId="49" fontId="53" fillId="0" borderId="0" xfId="1" applyNumberFormat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58" fillId="0" borderId="0" xfId="1" applyNumberFormat="1" applyFont="1" applyFill="1" applyBorder="1" applyAlignment="1" applyProtection="1">
      <alignment horizontal="left" vertical="center" wrapText="1" indent="1"/>
    </xf>
    <xf numFmtId="0" fontId="53" fillId="0" borderId="0" xfId="0" applyFont="1" applyFill="1" applyBorder="1" applyAlignment="1" applyProtection="1">
      <alignment vertical="center"/>
      <protection locked="0"/>
    </xf>
    <xf numFmtId="0" fontId="53" fillId="0" borderId="0" xfId="0" applyFont="1" applyFill="1" applyBorder="1" applyProtection="1">
      <protection locked="0"/>
    </xf>
    <xf numFmtId="3" fontId="44" fillId="0" borderId="0" xfId="1" applyNumberFormat="1" applyFont="1" applyFill="1" applyBorder="1" applyAlignment="1" applyProtection="1">
      <alignment horizontal="center" vertical="center" wrapText="1"/>
      <protection locked="0"/>
    </xf>
    <xf numFmtId="3" fontId="5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/>
    <xf numFmtId="49" fontId="67" fillId="0" borderId="0" xfId="0" applyNumberFormat="1" applyFont="1" applyFill="1" applyBorder="1" applyAlignment="1">
      <alignment horizontal="center" vertical="center"/>
    </xf>
    <xf numFmtId="3" fontId="53" fillId="0" borderId="0" xfId="0" applyNumberFormat="1" applyFont="1" applyFill="1" applyBorder="1" applyProtection="1"/>
    <xf numFmtId="0" fontId="0" fillId="0" borderId="0" xfId="0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3" fontId="53" fillId="5" borderId="1" xfId="0" applyNumberFormat="1" applyFont="1" applyFill="1" applyBorder="1" applyAlignment="1" applyProtection="1">
      <alignment horizontal="center" vertical="center"/>
    </xf>
    <xf numFmtId="0" fontId="53" fillId="0" borderId="1" xfId="0" applyFont="1" applyFill="1" applyBorder="1" applyAlignment="1" applyProtection="1">
      <alignment horizontal="center" vertical="center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171450</xdr:rowOff>
    </xdr:from>
    <xdr:to>
      <xdr:col>1</xdr:col>
      <xdr:colOff>1495425</xdr:colOff>
      <xdr:row>70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71</xdr:row>
      <xdr:rowOff>4082</xdr:rowOff>
    </xdr:from>
    <xdr:to>
      <xdr:col>5</xdr:col>
      <xdr:colOff>110219</xdr:colOff>
      <xdr:row>71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36</xdr:row>
      <xdr:rowOff>171450</xdr:rowOff>
    </xdr:from>
    <xdr:to>
      <xdr:col>0</xdr:col>
      <xdr:colOff>1495425</xdr:colOff>
      <xdr:row>36</xdr:row>
      <xdr:rowOff>171450</xdr:rowOff>
    </xdr:to>
    <xdr:cxnSp macro="">
      <xdr:nvCxnSpPr>
        <xdr:cNvPr id="9" name="Straight Connector 8"/>
        <xdr:cNvCxnSpPr/>
      </xdr:nvCxnSpPr>
      <xdr:spPr>
        <a:xfrm>
          <a:off x="0" y="21616307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37</xdr:row>
      <xdr:rowOff>4082</xdr:rowOff>
    </xdr:from>
    <xdr:to>
      <xdr:col>4</xdr:col>
      <xdr:colOff>110219</xdr:colOff>
      <xdr:row>37</xdr:row>
      <xdr:rowOff>4082</xdr:rowOff>
    </xdr:to>
    <xdr:cxnSp macro="">
      <xdr:nvCxnSpPr>
        <xdr:cNvPr id="13" name="Straight Connector 12"/>
        <xdr:cNvCxnSpPr/>
      </xdr:nvCxnSpPr>
      <xdr:spPr>
        <a:xfrm>
          <a:off x="2226129" y="21639439"/>
          <a:ext cx="3599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s%2001.04-07.06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>
        <row r="4">
          <cell r="D4" t="str">
            <v>მოქალაქეთა პოლიტიკური გაერთიანება-მოძრაობა მრეწველობა გადაარჩენს საქართველოს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312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3" t="s">
        <v>109</v>
      </c>
    </row>
    <row r="2" spans="1:13" s="92" customFormat="1">
      <c r="A2" s="97" t="s">
        <v>140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2" t="s">
        <v>587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276</v>
      </c>
      <c r="B4" s="137"/>
      <c r="C4" s="137"/>
      <c r="D4" s="137" t="s">
        <v>279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471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724" t="s">
        <v>442</v>
      </c>
      <c r="K7" s="725"/>
      <c r="L7" s="726"/>
      <c r="M7" s="133"/>
    </row>
    <row r="8" spans="1:13" s="65" customFormat="1" ht="39" thickBot="1">
      <c r="A8" s="198" t="s">
        <v>63</v>
      </c>
      <c r="B8" s="430" t="s">
        <v>141</v>
      </c>
      <c r="C8" s="430" t="s">
        <v>278</v>
      </c>
      <c r="D8" s="431" t="s">
        <v>285</v>
      </c>
      <c r="E8" s="432" t="s">
        <v>226</v>
      </c>
      <c r="F8" s="433" t="s">
        <v>225</v>
      </c>
      <c r="G8" s="334" t="s">
        <v>229</v>
      </c>
      <c r="H8" s="434" t="s">
        <v>230</v>
      </c>
      <c r="I8" s="337" t="s">
        <v>227</v>
      </c>
      <c r="J8" s="63" t="s">
        <v>281</v>
      </c>
      <c r="K8" s="64" t="s">
        <v>282</v>
      </c>
      <c r="L8" s="64" t="s">
        <v>231</v>
      </c>
      <c r="M8" s="199" t="s">
        <v>232</v>
      </c>
    </row>
    <row r="9" spans="1:13" s="83" customFormat="1" ht="15.75" thickBot="1">
      <c r="A9" s="194">
        <v>1</v>
      </c>
      <c r="B9" s="339">
        <v>2</v>
      </c>
      <c r="C9" s="339">
        <v>3</v>
      </c>
      <c r="D9" s="339">
        <v>4</v>
      </c>
      <c r="E9" s="339">
        <v>7</v>
      </c>
      <c r="F9" s="339">
        <v>8</v>
      </c>
      <c r="G9" s="335">
        <v>9</v>
      </c>
      <c r="H9" s="339">
        <v>12</v>
      </c>
      <c r="I9" s="338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4"/>
      <c r="C10" s="67"/>
      <c r="D10" s="324"/>
      <c r="E10" s="324"/>
      <c r="F10" s="330"/>
      <c r="G10" s="423"/>
      <c r="H10" s="423"/>
      <c r="I10" s="74"/>
      <c r="J10" s="322"/>
      <c r="K10" s="69"/>
      <c r="L10" s="70"/>
      <c r="M10" s="68"/>
    </row>
    <row r="11" spans="1:13">
      <c r="A11" s="71">
        <v>2</v>
      </c>
      <c r="B11" s="419"/>
      <c r="C11" s="420"/>
      <c r="D11" s="327"/>
      <c r="E11" s="327"/>
      <c r="F11" s="332"/>
      <c r="G11" s="421"/>
      <c r="H11" s="421"/>
      <c r="I11" s="422"/>
      <c r="J11" s="322"/>
      <c r="K11" s="76"/>
      <c r="L11" s="77"/>
      <c r="M11" s="74"/>
    </row>
    <row r="12" spans="1:13">
      <c r="A12" s="71"/>
      <c r="B12" s="325"/>
      <c r="C12" s="325"/>
      <c r="D12" s="325"/>
      <c r="E12" s="325"/>
      <c r="F12" s="325"/>
      <c r="G12" s="73"/>
      <c r="H12" s="73"/>
      <c r="I12" s="73"/>
      <c r="J12" s="323"/>
      <c r="K12" s="76"/>
      <c r="L12" s="77"/>
      <c r="M12" s="74"/>
    </row>
    <row r="13" spans="1:13">
      <c r="A13" s="71"/>
      <c r="B13" s="193"/>
      <c r="C13" s="67"/>
      <c r="D13" s="324"/>
      <c r="E13" s="324"/>
      <c r="F13" s="330"/>
      <c r="G13" s="423"/>
      <c r="H13" s="423"/>
      <c r="I13" s="333"/>
      <c r="J13" s="75"/>
      <c r="K13" s="76"/>
      <c r="L13" s="77"/>
      <c r="M13" s="74"/>
    </row>
    <row r="14" spans="1:13">
      <c r="A14" s="71"/>
      <c r="B14" s="326"/>
      <c r="C14" s="72"/>
      <c r="D14" s="328"/>
      <c r="E14" s="327"/>
      <c r="F14" s="332"/>
      <c r="G14" s="336"/>
      <c r="H14" s="336"/>
      <c r="I14" s="328"/>
      <c r="J14" s="75"/>
      <c r="K14" s="76"/>
      <c r="L14" s="77"/>
      <c r="M14" s="74"/>
    </row>
    <row r="15" spans="1:13">
      <c r="A15" s="71"/>
      <c r="B15" s="325"/>
      <c r="C15" s="72"/>
      <c r="D15" s="329"/>
      <c r="E15" s="321"/>
      <c r="F15" s="331"/>
      <c r="G15" s="336"/>
      <c r="H15" s="336"/>
      <c r="I15" s="329"/>
      <c r="J15" s="323"/>
      <c r="K15" s="76"/>
      <c r="L15" s="77"/>
      <c r="M15" s="74"/>
    </row>
    <row r="16" spans="1:13">
      <c r="A16" s="71"/>
      <c r="B16" s="325"/>
      <c r="C16" s="72"/>
      <c r="D16" s="329"/>
      <c r="E16" s="321"/>
      <c r="F16" s="331"/>
      <c r="G16" s="336"/>
      <c r="H16" s="336"/>
      <c r="I16" s="329"/>
      <c r="J16" s="323"/>
      <c r="K16" s="76"/>
      <c r="L16" s="77"/>
      <c r="M16" s="74"/>
    </row>
    <row r="17" spans="1:13">
      <c r="A17" s="71"/>
      <c r="B17" s="325"/>
      <c r="C17" s="72"/>
      <c r="D17" s="329"/>
      <c r="E17" s="321"/>
      <c r="F17" s="331"/>
      <c r="G17" s="336"/>
      <c r="H17" s="336"/>
      <c r="I17" s="329"/>
      <c r="J17" s="323"/>
      <c r="K17" s="76"/>
      <c r="L17" s="77"/>
      <c r="M17" s="74"/>
    </row>
    <row r="18" spans="1:13">
      <c r="A18" s="71"/>
      <c r="B18" s="193"/>
      <c r="C18" s="67"/>
      <c r="D18" s="324"/>
      <c r="E18" s="324"/>
      <c r="F18" s="330"/>
      <c r="G18" s="336"/>
      <c r="H18" s="336"/>
      <c r="I18" s="333"/>
      <c r="J18" s="75"/>
      <c r="K18" s="76"/>
      <c r="L18" s="77"/>
      <c r="M18" s="74"/>
    </row>
    <row r="19" spans="1:13">
      <c r="A19" s="71"/>
      <c r="B19" s="193"/>
      <c r="C19" s="67"/>
      <c r="D19" s="321"/>
      <c r="E19" s="321"/>
      <c r="F19" s="331"/>
      <c r="G19" s="336"/>
      <c r="H19" s="336"/>
      <c r="I19" s="329"/>
      <c r="J19" s="75"/>
      <c r="K19" s="76"/>
      <c r="L19" s="77"/>
      <c r="M19" s="74"/>
    </row>
    <row r="20" spans="1:13">
      <c r="A20" s="71"/>
      <c r="B20" s="193"/>
      <c r="C20" s="67"/>
      <c r="D20" s="321"/>
      <c r="E20" s="321"/>
      <c r="F20" s="331"/>
      <c r="G20" s="336"/>
      <c r="H20" s="336"/>
      <c r="I20" s="329"/>
      <c r="J20" s="75"/>
      <c r="K20" s="76"/>
      <c r="L20" s="77"/>
      <c r="M20" s="74"/>
    </row>
    <row r="21" spans="1:13">
      <c r="A21" s="71"/>
      <c r="B21" s="193"/>
      <c r="C21" s="67"/>
      <c r="D21" s="321"/>
      <c r="E21" s="321"/>
      <c r="F21" s="331"/>
      <c r="G21" s="336"/>
      <c r="H21" s="336"/>
      <c r="I21" s="329"/>
      <c r="J21" s="75"/>
      <c r="K21" s="76"/>
      <c r="L21" s="77"/>
      <c r="M21" s="74"/>
    </row>
    <row r="22" spans="1:13">
      <c r="A22" s="71"/>
      <c r="B22" s="193"/>
      <c r="C22" s="67"/>
      <c r="D22" s="321"/>
      <c r="E22" s="321"/>
      <c r="F22" s="331"/>
      <c r="G22" s="336"/>
      <c r="H22" s="336"/>
      <c r="I22" s="329"/>
      <c r="J22" s="75"/>
      <c r="K22" s="76"/>
      <c r="L22" s="77"/>
      <c r="M22" s="74"/>
    </row>
    <row r="23" spans="1:13">
      <c r="A23" s="71"/>
      <c r="B23" s="193"/>
      <c r="C23" s="67"/>
      <c r="D23" s="321"/>
      <c r="E23" s="321"/>
      <c r="F23" s="331"/>
      <c r="G23" s="336"/>
      <c r="H23" s="336"/>
      <c r="I23" s="329"/>
      <c r="J23" s="75"/>
      <c r="K23" s="76"/>
      <c r="L23" s="77"/>
      <c r="M23" s="74"/>
    </row>
    <row r="24" spans="1:13">
      <c r="A24" s="71"/>
      <c r="B24" s="193"/>
      <c r="C24" s="67"/>
      <c r="D24" s="321"/>
      <c r="E24" s="321"/>
      <c r="F24" s="331"/>
      <c r="G24" s="336"/>
      <c r="H24" s="336"/>
      <c r="I24" s="329"/>
      <c r="J24" s="75"/>
      <c r="K24" s="76"/>
      <c r="L24" s="77"/>
      <c r="M24" s="74"/>
    </row>
    <row r="25" spans="1:13">
      <c r="A25" s="71"/>
      <c r="B25" s="193"/>
      <c r="C25" s="67"/>
      <c r="D25" s="321"/>
      <c r="E25" s="321"/>
      <c r="F25" s="331"/>
      <c r="G25" s="336"/>
      <c r="H25" s="336"/>
      <c r="I25" s="329"/>
      <c r="J25" s="75"/>
      <c r="K25" s="76"/>
      <c r="L25" s="77"/>
      <c r="M25" s="74"/>
    </row>
    <row r="26" spans="1:13" ht="96" customHeight="1">
      <c r="A26"/>
      <c r="B26"/>
      <c r="C26" t="s">
        <v>106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270</v>
      </c>
      <c r="D27"/>
      <c r="E27"/>
      <c r="F27"/>
      <c r="G27" t="s">
        <v>523</v>
      </c>
      <c r="H27"/>
      <c r="I27"/>
      <c r="J27"/>
      <c r="K27"/>
      <c r="L27"/>
      <c r="M27"/>
    </row>
    <row r="28" spans="1:13" ht="95.25" customHeight="1">
      <c r="A28"/>
      <c r="B28"/>
      <c r="C28" t="s">
        <v>139</v>
      </c>
      <c r="D28"/>
      <c r="E28"/>
      <c r="F28"/>
      <c r="G28" t="s">
        <v>271</v>
      </c>
      <c r="H28"/>
      <c r="I28"/>
      <c r="J28"/>
      <c r="K28"/>
      <c r="L28"/>
      <c r="M28"/>
    </row>
    <row r="29" spans="1:13" ht="102" customHeight="1">
      <c r="A29" s="424"/>
      <c r="B29" s="2"/>
      <c r="J29" s="426"/>
      <c r="K29" s="428"/>
      <c r="L29" s="429"/>
      <c r="M29" s="425"/>
    </row>
    <row r="30" spans="1:13" ht="15.75">
      <c r="A30" s="424"/>
      <c r="B30" s="2"/>
      <c r="D30"/>
      <c r="G30"/>
      <c r="H30"/>
      <c r="I30"/>
      <c r="J30" s="426"/>
      <c r="K30" s="426"/>
      <c r="L30" s="429"/>
      <c r="M30" s="425"/>
    </row>
    <row r="31" spans="1:13" ht="15.75">
      <c r="A31" s="424"/>
      <c r="B31" s="2"/>
      <c r="C31"/>
      <c r="D31"/>
      <c r="G31"/>
      <c r="H31"/>
      <c r="I31"/>
      <c r="J31" s="426"/>
      <c r="K31" s="428"/>
      <c r="L31" s="429"/>
      <c r="M31" s="425"/>
    </row>
    <row r="32" spans="1:13" ht="15.75">
      <c r="A32" s="424"/>
      <c r="B32" s="2"/>
      <c r="J32" s="426"/>
      <c r="K32" s="428"/>
      <c r="L32" s="429"/>
      <c r="M32" s="425"/>
    </row>
    <row r="33" spans="1:13" s="92" customFormat="1" ht="15.75">
      <c r="A33" s="424"/>
      <c r="B33"/>
      <c r="J33" s="426"/>
      <c r="K33" s="428"/>
      <c r="L33" s="429"/>
      <c r="M33" s="425"/>
    </row>
    <row r="34" spans="1:13" s="92" customFormat="1" ht="15.75">
      <c r="A34" s="424"/>
      <c r="B34"/>
      <c r="C34"/>
      <c r="D34"/>
      <c r="E34" s="62"/>
      <c r="F34" s="62"/>
      <c r="G34"/>
      <c r="H34"/>
      <c r="I34"/>
      <c r="J34" s="426"/>
      <c r="K34" s="428"/>
      <c r="L34" s="429"/>
      <c r="M34" s="425"/>
    </row>
    <row r="35" spans="1:13" s="92" customFormat="1" ht="15.75">
      <c r="A35" s="424"/>
      <c r="B35" s="354"/>
      <c r="C35" s="425"/>
      <c r="D35" s="426"/>
      <c r="E35" s="426"/>
      <c r="F35" s="426"/>
      <c r="G35" s="426"/>
      <c r="H35" s="427"/>
      <c r="I35" s="427"/>
      <c r="J35" s="426"/>
      <c r="K35" s="428"/>
      <c r="L35" s="429"/>
      <c r="M35" s="425"/>
    </row>
    <row r="36" spans="1:13" s="92" customFormat="1" ht="15.75">
      <c r="A36" s="424"/>
      <c r="B36" s="354"/>
      <c r="C36" s="425"/>
      <c r="D36" s="426"/>
      <c r="E36" s="426"/>
      <c r="F36" s="426"/>
      <c r="G36" s="426"/>
      <c r="H36" s="427"/>
      <c r="I36" s="427"/>
      <c r="J36" s="426"/>
      <c r="K36" s="426"/>
      <c r="L36" s="429"/>
      <c r="M36" s="425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2" zoomScaleSheetLayoutView="72" workbookViewId="0">
      <selection activeCell="G60" sqref="G60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307</v>
      </c>
      <c r="B1" s="152"/>
      <c r="C1" s="729" t="s">
        <v>109</v>
      </c>
      <c r="D1" s="729"/>
      <c r="E1" s="189"/>
    </row>
    <row r="2" spans="1:12">
      <c r="A2" s="97" t="s">
        <v>140</v>
      </c>
      <c r="B2" s="152"/>
      <c r="C2" s="727" t="s">
        <v>587</v>
      </c>
      <c r="D2" s="728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471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63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56</v>
      </c>
      <c r="C9" s="103">
        <f>SUM(C10,C13,C52,C55,C56,C57,C74,C75)</f>
        <v>13750.05</v>
      </c>
      <c r="D9" s="103">
        <f>SUM(D10,D13,D52,D55,D56,D57,D63,D70,D71,D75)</f>
        <v>19636.72</v>
      </c>
      <c r="E9" s="191"/>
    </row>
    <row r="10" spans="1:12" s="9" customFormat="1" ht="18">
      <c r="A10" s="14">
        <v>1.1000000000000001</v>
      </c>
      <c r="B10" s="14" t="s">
        <v>57</v>
      </c>
      <c r="C10" s="105">
        <f>SUM(C11:C12)</f>
        <v>6250</v>
      </c>
      <c r="D10" s="105">
        <f>SUM(D11:D12)</f>
        <v>5000</v>
      </c>
      <c r="E10" s="191"/>
    </row>
    <row r="11" spans="1:12" s="9" customFormat="1" ht="16.5" customHeight="1">
      <c r="A11" s="16" t="s">
        <v>29</v>
      </c>
      <c r="B11" s="16" t="s">
        <v>58</v>
      </c>
      <c r="C11" s="32">
        <v>6250</v>
      </c>
      <c r="D11" s="33">
        <v>5000</v>
      </c>
      <c r="E11" s="191"/>
    </row>
    <row r="12" spans="1:12" ht="16.5" customHeight="1">
      <c r="A12" s="16" t="s">
        <v>30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59</v>
      </c>
      <c r="C13" s="105">
        <f>SUM(C14,C17,C29:C32,C35,C36,C42,C43,C44,C45,C46,C50,C51)</f>
        <v>6780.05</v>
      </c>
      <c r="D13" s="105">
        <f>SUM(D14,D17,D29:D32,D35,D36,D42,D43,D44,D45,D46,D50,D51)</f>
        <v>13916.72</v>
      </c>
      <c r="E13" s="189"/>
    </row>
    <row r="14" spans="1:12">
      <c r="A14" s="16" t="s">
        <v>31</v>
      </c>
      <c r="B14" s="16" t="s">
        <v>1</v>
      </c>
      <c r="C14" s="104">
        <f>SUM(C15:C16)</f>
        <v>0</v>
      </c>
      <c r="D14" s="104">
        <f>SUM(D15:D16)</f>
        <v>11764</v>
      </c>
      <c r="E14" s="189"/>
    </row>
    <row r="15" spans="1:12" ht="17.25" customHeight="1">
      <c r="A15" s="17" t="s">
        <v>97</v>
      </c>
      <c r="B15" s="17" t="s">
        <v>60</v>
      </c>
      <c r="C15" s="34"/>
      <c r="D15" s="35">
        <v>11400</v>
      </c>
      <c r="E15" s="189"/>
    </row>
    <row r="16" spans="1:12" ht="17.25" customHeight="1">
      <c r="A16" s="17" t="s">
        <v>98</v>
      </c>
      <c r="B16" s="17" t="s">
        <v>61</v>
      </c>
      <c r="C16" s="34"/>
      <c r="D16" s="35">
        <v>364</v>
      </c>
      <c r="E16" s="189"/>
    </row>
    <row r="17" spans="1:5">
      <c r="A17" s="16" t="s">
        <v>32</v>
      </c>
      <c r="B17" s="16" t="s">
        <v>2</v>
      </c>
      <c r="C17" s="104">
        <f>SUM(C18:C23,C28)</f>
        <v>1810.05</v>
      </c>
      <c r="D17" s="104">
        <f>SUM(D18:D23,D28)</f>
        <v>342</v>
      </c>
      <c r="E17" s="189"/>
    </row>
    <row r="18" spans="1:5" ht="30">
      <c r="A18" s="17" t="s">
        <v>12</v>
      </c>
      <c r="B18" s="17" t="s">
        <v>252</v>
      </c>
      <c r="C18" s="36">
        <v>225</v>
      </c>
      <c r="D18" s="37">
        <v>225</v>
      </c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286</v>
      </c>
      <c r="B20" s="17" t="s">
        <v>22</v>
      </c>
      <c r="C20" s="36"/>
      <c r="D20" s="39"/>
      <c r="E20" s="189"/>
    </row>
    <row r="21" spans="1:5">
      <c r="A21" s="17" t="s">
        <v>287</v>
      </c>
      <c r="B21" s="17" t="s">
        <v>15</v>
      </c>
      <c r="C21" s="36">
        <v>1410.81</v>
      </c>
      <c r="D21" s="39"/>
      <c r="E21" s="189"/>
    </row>
    <row r="22" spans="1:5">
      <c r="A22" s="17" t="s">
        <v>288</v>
      </c>
      <c r="B22" s="17" t="s">
        <v>16</v>
      </c>
      <c r="C22" s="36"/>
      <c r="D22" s="39"/>
      <c r="E22" s="189"/>
    </row>
    <row r="23" spans="1:5">
      <c r="A23" s="17" t="s">
        <v>289</v>
      </c>
      <c r="B23" s="17" t="s">
        <v>17</v>
      </c>
      <c r="C23" s="155">
        <f>SUM(C24:C27)</f>
        <v>57.239999999999995</v>
      </c>
      <c r="D23" s="155">
        <f>SUM(D24:D27)</f>
        <v>0</v>
      </c>
      <c r="E23" s="189"/>
    </row>
    <row r="24" spans="1:5" ht="16.5" customHeight="1">
      <c r="A24" s="18" t="s">
        <v>290</v>
      </c>
      <c r="B24" s="18" t="s">
        <v>18</v>
      </c>
      <c r="C24" s="36">
        <v>43.33</v>
      </c>
      <c r="D24" s="39"/>
      <c r="E24" s="189"/>
    </row>
    <row r="25" spans="1:5" ht="16.5" customHeight="1">
      <c r="A25" s="18" t="s">
        <v>291</v>
      </c>
      <c r="B25" s="18" t="s">
        <v>19</v>
      </c>
      <c r="C25" s="36">
        <v>5.26</v>
      </c>
      <c r="D25" s="39"/>
      <c r="E25" s="189"/>
    </row>
    <row r="26" spans="1:5" ht="16.5" customHeight="1">
      <c r="A26" s="18" t="s">
        <v>292</v>
      </c>
      <c r="B26" s="18" t="s">
        <v>20</v>
      </c>
      <c r="C26" s="36">
        <v>3.65</v>
      </c>
      <c r="D26" s="39"/>
      <c r="E26" s="189"/>
    </row>
    <row r="27" spans="1:5" ht="16.5" customHeight="1">
      <c r="A27" s="18" t="s">
        <v>293</v>
      </c>
      <c r="B27" s="18" t="s">
        <v>23</v>
      </c>
      <c r="C27" s="36">
        <v>5</v>
      </c>
      <c r="D27" s="40"/>
      <c r="E27" s="189"/>
    </row>
    <row r="28" spans="1:5">
      <c r="A28" s="17" t="s">
        <v>294</v>
      </c>
      <c r="B28" s="17" t="s">
        <v>21</v>
      </c>
      <c r="C28" s="36">
        <v>117</v>
      </c>
      <c r="D28" s="40">
        <v>117</v>
      </c>
      <c r="E28" s="189"/>
    </row>
    <row r="29" spans="1:5">
      <c r="A29" s="16" t="s">
        <v>33</v>
      </c>
      <c r="B29" s="16" t="s">
        <v>3</v>
      </c>
      <c r="C29" s="32"/>
      <c r="D29" s="33"/>
      <c r="E29" s="189"/>
    </row>
    <row r="30" spans="1:5">
      <c r="A30" s="16" t="s">
        <v>34</v>
      </c>
      <c r="B30" s="16" t="s">
        <v>4</v>
      </c>
      <c r="C30" s="32">
        <v>1129</v>
      </c>
      <c r="D30" s="33">
        <v>685</v>
      </c>
      <c r="E30" s="189"/>
    </row>
    <row r="31" spans="1:5">
      <c r="A31" s="16" t="s">
        <v>35</v>
      </c>
      <c r="B31" s="16" t="s">
        <v>5</v>
      </c>
      <c r="C31" s="32">
        <v>51</v>
      </c>
      <c r="D31" s="33">
        <v>51</v>
      </c>
      <c r="E31" s="189"/>
    </row>
    <row r="32" spans="1:5" ht="30">
      <c r="A32" s="16" t="s">
        <v>36</v>
      </c>
      <c r="B32" s="16" t="s">
        <v>62</v>
      </c>
      <c r="C32" s="104">
        <f>SUM(C33:C34)</f>
        <v>690</v>
      </c>
      <c r="D32" s="104">
        <f>SUM(D33:D34)</f>
        <v>690</v>
      </c>
      <c r="E32" s="189"/>
    </row>
    <row r="33" spans="1:5">
      <c r="A33" s="17" t="s">
        <v>295</v>
      </c>
      <c r="B33" s="17" t="s">
        <v>55</v>
      </c>
      <c r="C33" s="32">
        <v>690</v>
      </c>
      <c r="D33" s="33">
        <v>690</v>
      </c>
      <c r="E33" s="189"/>
    </row>
    <row r="34" spans="1:5">
      <c r="A34" s="17" t="s">
        <v>296</v>
      </c>
      <c r="B34" s="17" t="s">
        <v>54</v>
      </c>
      <c r="C34" s="32"/>
      <c r="D34" s="33"/>
      <c r="E34" s="189"/>
    </row>
    <row r="35" spans="1:5">
      <c r="A35" s="16" t="s">
        <v>37</v>
      </c>
      <c r="B35" s="16" t="s">
        <v>48</v>
      </c>
      <c r="C35" s="32"/>
      <c r="D35" s="33">
        <v>384.72</v>
      </c>
      <c r="E35" s="189"/>
    </row>
    <row r="36" spans="1:5">
      <c r="A36" s="16" t="s">
        <v>38</v>
      </c>
      <c r="B36" s="16" t="s">
        <v>361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358</v>
      </c>
      <c r="B37" s="17" t="s">
        <v>362</v>
      </c>
      <c r="C37" s="32"/>
      <c r="D37" s="32"/>
      <c r="E37" s="189"/>
    </row>
    <row r="38" spans="1:5">
      <c r="A38" s="17" t="s">
        <v>359</v>
      </c>
      <c r="B38" s="17" t="s">
        <v>363</v>
      </c>
      <c r="C38" s="32"/>
      <c r="D38" s="32"/>
      <c r="E38" s="189"/>
    </row>
    <row r="39" spans="1:5">
      <c r="A39" s="17" t="s">
        <v>360</v>
      </c>
      <c r="B39" s="17" t="s">
        <v>366</v>
      </c>
      <c r="C39" s="32"/>
      <c r="D39" s="33"/>
      <c r="E39" s="189"/>
    </row>
    <row r="40" spans="1:5">
      <c r="A40" s="17" t="s">
        <v>365</v>
      </c>
      <c r="B40" s="17" t="s">
        <v>367</v>
      </c>
      <c r="C40" s="32"/>
      <c r="D40" s="33"/>
      <c r="E40" s="189"/>
    </row>
    <row r="41" spans="1:5">
      <c r="A41" s="17" t="s">
        <v>368</v>
      </c>
      <c r="B41" s="17" t="s">
        <v>364</v>
      </c>
      <c r="C41" s="32"/>
      <c r="D41" s="33"/>
      <c r="E41" s="189"/>
    </row>
    <row r="42" spans="1:5" ht="30">
      <c r="A42" s="16" t="s">
        <v>39</v>
      </c>
      <c r="B42" s="16" t="s">
        <v>27</v>
      </c>
      <c r="C42" s="32"/>
      <c r="D42" s="33"/>
      <c r="E42" s="189"/>
    </row>
    <row r="43" spans="1:5">
      <c r="A43" s="16" t="s">
        <v>40</v>
      </c>
      <c r="B43" s="16" t="s">
        <v>24</v>
      </c>
      <c r="C43" s="32"/>
      <c r="D43" s="33"/>
      <c r="E43" s="189"/>
    </row>
    <row r="44" spans="1:5">
      <c r="A44" s="16" t="s">
        <v>41</v>
      </c>
      <c r="B44" s="16" t="s">
        <v>25</v>
      </c>
      <c r="C44" s="32"/>
      <c r="D44" s="33"/>
      <c r="E44" s="189"/>
    </row>
    <row r="45" spans="1:5">
      <c r="A45" s="16" t="s">
        <v>42</v>
      </c>
      <c r="B45" s="16" t="s">
        <v>26</v>
      </c>
      <c r="C45" s="32"/>
      <c r="D45" s="33"/>
      <c r="E45" s="189"/>
    </row>
    <row r="46" spans="1:5">
      <c r="A46" s="16" t="s">
        <v>43</v>
      </c>
      <c r="B46" s="16" t="s">
        <v>301</v>
      </c>
      <c r="C46" s="104">
        <f>SUM(C47:C49)</f>
        <v>3100</v>
      </c>
      <c r="D46" s="104">
        <f>SUM(D47:D49)</f>
        <v>0</v>
      </c>
      <c r="E46" s="189"/>
    </row>
    <row r="47" spans="1:5">
      <c r="A47" s="118" t="s">
        <v>374</v>
      </c>
      <c r="B47" s="118" t="s">
        <v>377</v>
      </c>
      <c r="C47" s="32">
        <v>3100</v>
      </c>
      <c r="D47" s="33"/>
      <c r="E47" s="189"/>
    </row>
    <row r="48" spans="1:5">
      <c r="A48" s="118" t="s">
        <v>375</v>
      </c>
      <c r="B48" s="118" t="s">
        <v>376</v>
      </c>
      <c r="C48" s="32"/>
      <c r="D48" s="33"/>
      <c r="E48" s="189"/>
    </row>
    <row r="49" spans="1:5">
      <c r="A49" s="118" t="s">
        <v>378</v>
      </c>
      <c r="B49" s="118" t="s">
        <v>379</v>
      </c>
      <c r="C49" s="32"/>
      <c r="D49" s="33"/>
      <c r="E49" s="189"/>
    </row>
    <row r="50" spans="1:5" ht="26.25" customHeight="1">
      <c r="A50" s="16" t="s">
        <v>44</v>
      </c>
      <c r="B50" s="16" t="s">
        <v>28</v>
      </c>
      <c r="C50" s="32"/>
      <c r="D50" s="33"/>
      <c r="E50" s="189"/>
    </row>
    <row r="51" spans="1:5">
      <c r="A51" s="16" t="s">
        <v>45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418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49</v>
      </c>
      <c r="B53" s="16" t="s">
        <v>47</v>
      </c>
      <c r="C53" s="32"/>
      <c r="D53" s="33"/>
      <c r="E53" s="189"/>
    </row>
    <row r="54" spans="1:5">
      <c r="A54" s="16" t="s">
        <v>50</v>
      </c>
      <c r="B54" s="16" t="s">
        <v>46</v>
      </c>
      <c r="C54" s="32"/>
      <c r="D54" s="33"/>
      <c r="E54" s="189"/>
    </row>
    <row r="55" spans="1:5">
      <c r="A55" s="14">
        <v>1.4</v>
      </c>
      <c r="B55" s="14" t="s">
        <v>420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720</v>
      </c>
      <c r="D57" s="105">
        <f>SUM(D58:D62)</f>
        <v>720</v>
      </c>
      <c r="E57" s="189"/>
    </row>
    <row r="58" spans="1:5">
      <c r="A58" s="16" t="s">
        <v>302</v>
      </c>
      <c r="B58" s="45" t="s">
        <v>51</v>
      </c>
      <c r="C58" s="36"/>
      <c r="D58" s="39"/>
      <c r="E58" s="189"/>
    </row>
    <row r="59" spans="1:5" ht="30">
      <c r="A59" s="16" t="s">
        <v>303</v>
      </c>
      <c r="B59" s="45" t="s">
        <v>53</v>
      </c>
      <c r="C59" s="36"/>
      <c r="D59" s="39"/>
      <c r="E59" s="189"/>
    </row>
    <row r="60" spans="1:5">
      <c r="A60" s="16" t="s">
        <v>304</v>
      </c>
      <c r="B60" s="45" t="s">
        <v>52</v>
      </c>
      <c r="C60" s="39"/>
      <c r="D60" s="39"/>
      <c r="E60" s="189"/>
    </row>
    <row r="61" spans="1:5">
      <c r="A61" s="16" t="s">
        <v>305</v>
      </c>
      <c r="B61" s="45" t="s">
        <v>596</v>
      </c>
      <c r="C61" s="36">
        <v>720</v>
      </c>
      <c r="D61" s="39">
        <v>720</v>
      </c>
      <c r="E61" s="189"/>
    </row>
    <row r="62" spans="1:5">
      <c r="A62" s="16" t="s">
        <v>341</v>
      </c>
      <c r="B62" s="251" t="s">
        <v>342</v>
      </c>
      <c r="C62" s="36"/>
      <c r="D62" s="252"/>
      <c r="E62" s="189"/>
    </row>
    <row r="63" spans="1:5">
      <c r="A63" s="13">
        <v>2</v>
      </c>
      <c r="B63" s="46" t="s">
        <v>105</v>
      </c>
      <c r="C63" s="309"/>
      <c r="D63" s="156">
        <f>SUM(D64:D69)</f>
        <v>0</v>
      </c>
      <c r="E63" s="189"/>
    </row>
    <row r="64" spans="1:5">
      <c r="A64" s="15">
        <v>2.1</v>
      </c>
      <c r="B64" s="47" t="s">
        <v>99</v>
      </c>
      <c r="C64" s="309"/>
      <c r="D64" s="41"/>
      <c r="E64" s="189"/>
    </row>
    <row r="65" spans="1:5">
      <c r="A65" s="15">
        <v>2.2000000000000002</v>
      </c>
      <c r="B65" s="47" t="s">
        <v>103</v>
      </c>
      <c r="C65" s="311"/>
      <c r="D65" s="42"/>
      <c r="E65" s="189"/>
    </row>
    <row r="66" spans="1:5">
      <c r="A66" s="15">
        <v>2.2999999999999998</v>
      </c>
      <c r="B66" s="47" t="s">
        <v>102</v>
      </c>
      <c r="C66" s="311"/>
      <c r="D66" s="42"/>
      <c r="E66" s="189"/>
    </row>
    <row r="67" spans="1:5">
      <c r="A67" s="15">
        <v>2.4</v>
      </c>
      <c r="B67" s="47" t="s">
        <v>104</v>
      </c>
      <c r="C67" s="311"/>
      <c r="D67" s="42"/>
      <c r="E67" s="189"/>
    </row>
    <row r="68" spans="1:5">
      <c r="A68" s="15">
        <v>2.5</v>
      </c>
      <c r="B68" s="47" t="s">
        <v>100</v>
      </c>
      <c r="C68" s="311"/>
      <c r="D68" s="42"/>
      <c r="E68" s="189"/>
    </row>
    <row r="69" spans="1:5">
      <c r="A69" s="15">
        <v>2.6</v>
      </c>
      <c r="B69" s="47" t="s">
        <v>101</v>
      </c>
      <c r="C69" s="311"/>
      <c r="D69" s="42"/>
      <c r="E69" s="189"/>
    </row>
    <row r="70" spans="1:5" s="2" customFormat="1">
      <c r="A70" s="13">
        <v>3</v>
      </c>
      <c r="B70" s="307" t="s">
        <v>452</v>
      </c>
      <c r="C70" s="310"/>
      <c r="D70" s="308"/>
      <c r="E70" s="141"/>
    </row>
    <row r="71" spans="1:5" s="2" customFormat="1">
      <c r="A71" s="13">
        <v>4</v>
      </c>
      <c r="B71" s="13" t="s">
        <v>254</v>
      </c>
      <c r="C71" s="310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255</v>
      </c>
      <c r="C72" s="8"/>
      <c r="D72" s="8"/>
      <c r="E72" s="141"/>
    </row>
    <row r="73" spans="1:5" s="2" customFormat="1">
      <c r="A73" s="15">
        <v>4.2</v>
      </c>
      <c r="B73" s="15" t="s">
        <v>256</v>
      </c>
      <c r="C73" s="8"/>
      <c r="D73" s="8"/>
      <c r="E73" s="141"/>
    </row>
    <row r="74" spans="1:5" s="2" customFormat="1">
      <c r="A74" s="13">
        <v>5</v>
      </c>
      <c r="B74" s="305" t="s">
        <v>284</v>
      </c>
      <c r="C74" s="8"/>
      <c r="D74" s="106"/>
      <c r="E74" s="141"/>
    </row>
    <row r="75" spans="1:5" s="2" customFormat="1" ht="30">
      <c r="A75" s="13">
        <v>6</v>
      </c>
      <c r="B75" s="305" t="s">
        <v>463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67</v>
      </c>
      <c r="C76" s="8"/>
      <c r="D76" s="8"/>
      <c r="E76" s="141"/>
    </row>
    <row r="77" spans="1:5" s="2" customFormat="1">
      <c r="A77" s="15">
        <v>6.2</v>
      </c>
      <c r="B77" s="15" t="s">
        <v>73</v>
      </c>
      <c r="C77" s="8"/>
      <c r="D77" s="8"/>
      <c r="E77" s="141"/>
    </row>
    <row r="78" spans="1:5" s="2" customFormat="1">
      <c r="A78" s="15">
        <v>6.3</v>
      </c>
      <c r="B78" s="15" t="s">
        <v>68</v>
      </c>
      <c r="C78" s="8"/>
      <c r="D78" s="8"/>
      <c r="E78" s="141"/>
    </row>
    <row r="79" spans="1:5" s="2" customFormat="1">
      <c r="A79" s="15">
        <v>6.4</v>
      </c>
      <c r="B79" s="15" t="s">
        <v>464</v>
      </c>
      <c r="C79" s="8"/>
      <c r="D79" s="8"/>
      <c r="E79" s="141"/>
    </row>
    <row r="80" spans="1:5" s="2" customFormat="1">
      <c r="A80" s="15">
        <v>6.5</v>
      </c>
      <c r="B80" s="15" t="s">
        <v>465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82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338</v>
      </c>
      <c r="B1" s="98"/>
      <c r="C1" s="729" t="s">
        <v>109</v>
      </c>
      <c r="D1" s="729"/>
      <c r="E1" s="112"/>
    </row>
    <row r="2" spans="1:5" s="6" customFormat="1">
      <c r="A2" s="95" t="s">
        <v>332</v>
      </c>
      <c r="B2" s="98"/>
      <c r="C2" s="727" t="s">
        <v>587</v>
      </c>
      <c r="D2" s="728"/>
      <c r="E2" s="112"/>
    </row>
    <row r="3" spans="1:5" s="6" customFormat="1">
      <c r="A3" s="97" t="s">
        <v>140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471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63</v>
      </c>
      <c r="B9" s="110" t="s">
        <v>337</v>
      </c>
      <c r="C9" s="100" t="s">
        <v>10</v>
      </c>
      <c r="D9" s="100" t="s">
        <v>9</v>
      </c>
      <c r="E9" s="112"/>
    </row>
    <row r="10" spans="1:5" s="9" customFormat="1" ht="18">
      <c r="A10" s="119" t="s">
        <v>333</v>
      </c>
      <c r="B10" s="119"/>
      <c r="C10" s="4"/>
      <c r="D10" s="4"/>
      <c r="E10" s="114"/>
    </row>
    <row r="11" spans="1:5" s="10" customFormat="1">
      <c r="A11" s="119" t="s">
        <v>334</v>
      </c>
      <c r="B11" s="119"/>
      <c r="C11" s="4"/>
      <c r="D11" s="4"/>
      <c r="E11" s="115"/>
    </row>
    <row r="12" spans="1:5" s="10" customFormat="1">
      <c r="A12" s="108" t="s">
        <v>283</v>
      </c>
      <c r="B12" s="108"/>
      <c r="C12" s="4"/>
      <c r="D12" s="4"/>
      <c r="E12" s="115"/>
    </row>
    <row r="13" spans="1:5" s="10" customFormat="1">
      <c r="A13" s="108" t="s">
        <v>283</v>
      </c>
      <c r="B13" s="108"/>
      <c r="C13" s="4"/>
      <c r="D13" s="4"/>
      <c r="E13" s="115"/>
    </row>
    <row r="14" spans="1:5" s="10" customFormat="1">
      <c r="A14" s="108" t="s">
        <v>283</v>
      </c>
      <c r="B14" s="108"/>
      <c r="C14" s="4"/>
      <c r="D14" s="4"/>
      <c r="E14" s="115"/>
    </row>
    <row r="15" spans="1:5" s="10" customFormat="1">
      <c r="A15" s="108" t="s">
        <v>283</v>
      </c>
      <c r="B15" s="108"/>
      <c r="C15" s="4"/>
      <c r="D15" s="4"/>
      <c r="E15" s="115"/>
    </row>
    <row r="16" spans="1:5" s="10" customFormat="1">
      <c r="A16" s="108" t="s">
        <v>283</v>
      </c>
      <c r="B16" s="108"/>
      <c r="C16" s="4"/>
      <c r="D16" s="4"/>
      <c r="E16" s="115"/>
    </row>
    <row r="17" spans="1:5" s="10" customFormat="1" ht="17.25" customHeight="1">
      <c r="A17" s="119" t="s">
        <v>335</v>
      </c>
      <c r="B17" s="108"/>
      <c r="C17" s="4"/>
      <c r="D17" s="4"/>
      <c r="E17" s="115"/>
    </row>
    <row r="18" spans="1:5" s="10" customFormat="1" ht="18" customHeight="1">
      <c r="A18" s="119" t="s">
        <v>336</v>
      </c>
      <c r="B18" s="108"/>
      <c r="C18" s="4"/>
      <c r="D18" s="4"/>
      <c r="E18" s="115"/>
    </row>
    <row r="19" spans="1:5" s="10" customFormat="1">
      <c r="A19" s="108" t="s">
        <v>283</v>
      </c>
      <c r="B19" s="108"/>
      <c r="C19" s="4"/>
      <c r="D19" s="4"/>
      <c r="E19" s="115"/>
    </row>
    <row r="20" spans="1:5" s="10" customFormat="1">
      <c r="A20" s="108" t="s">
        <v>283</v>
      </c>
      <c r="B20" s="108"/>
      <c r="C20" s="4"/>
      <c r="D20" s="4"/>
      <c r="E20" s="115"/>
    </row>
    <row r="21" spans="1:5" s="10" customFormat="1">
      <c r="A21" s="108" t="s">
        <v>283</v>
      </c>
      <c r="B21" s="108"/>
      <c r="C21" s="4"/>
      <c r="D21" s="4"/>
      <c r="E21" s="115"/>
    </row>
    <row r="22" spans="1:5" s="10" customFormat="1">
      <c r="A22" s="108" t="s">
        <v>283</v>
      </c>
      <c r="B22" s="392"/>
      <c r="C22" s="4"/>
      <c r="D22" s="4"/>
      <c r="E22" s="115"/>
    </row>
    <row r="23" spans="1:5" s="10" customFormat="1">
      <c r="A23" s="108" t="s">
        <v>283</v>
      </c>
      <c r="B23" s="393"/>
      <c r="C23" s="393"/>
      <c r="D23" s="393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339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50" t="s">
        <v>423</v>
      </c>
    </row>
    <row r="30" spans="1:5">
      <c r="A30" s="250"/>
    </row>
    <row r="31" spans="1:5">
      <c r="A31" s="250" t="s">
        <v>355</v>
      </c>
    </row>
    <row r="32" spans="1:5" s="22" customFormat="1" ht="12.75"/>
    <row r="33" spans="1:9">
      <c r="A33" s="87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82"/>
      <c r="B38" s="82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D10" sqref="D10"/>
    </sheetView>
  </sheetViews>
  <sheetFormatPr defaultRowHeight="12.75"/>
  <cols>
    <col min="1" max="1" width="10" customWidth="1"/>
    <col min="2" max="2" width="14.85546875" customWidth="1"/>
    <col min="3" max="3" width="19.140625" customWidth="1"/>
    <col min="4" max="4" width="16.7109375" customWidth="1"/>
    <col min="5" max="5" width="14.5703125" customWidth="1"/>
    <col min="6" max="7" width="15.85546875" customWidth="1"/>
    <col min="8" max="8" width="15.42578125" customWidth="1"/>
    <col min="9" max="9" width="31.5703125" customWidth="1"/>
  </cols>
  <sheetData>
    <row r="1" spans="1:10" ht="15">
      <c r="A1" s="95" t="s">
        <v>546</v>
      </c>
      <c r="B1" s="95"/>
      <c r="C1" s="98"/>
      <c r="D1" s="98"/>
      <c r="E1" s="98"/>
      <c r="F1" s="98"/>
      <c r="G1" s="575"/>
      <c r="H1" s="575"/>
      <c r="I1" s="729" t="s">
        <v>109</v>
      </c>
      <c r="J1" s="729"/>
    </row>
    <row r="2" spans="1:10" ht="15">
      <c r="A2" s="97" t="s">
        <v>140</v>
      </c>
      <c r="B2" s="95"/>
      <c r="C2" s="98"/>
      <c r="D2" s="98"/>
      <c r="E2" s="98"/>
      <c r="F2" s="98"/>
      <c r="G2" s="575"/>
      <c r="H2" s="575"/>
      <c r="I2" s="727" t="s">
        <v>587</v>
      </c>
      <c r="J2" s="728"/>
    </row>
    <row r="3" spans="1:10" ht="15">
      <c r="A3" s="97"/>
      <c r="B3" s="97"/>
      <c r="C3" s="95"/>
      <c r="D3" s="95"/>
      <c r="E3" s="95"/>
      <c r="F3" s="95"/>
      <c r="G3" s="575"/>
      <c r="H3" s="575"/>
      <c r="I3" s="575"/>
      <c r="J3" s="220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">
      <c r="A5" s="576" t="s">
        <v>543</v>
      </c>
      <c r="B5" s="12"/>
      <c r="C5" s="12"/>
      <c r="D5" s="58"/>
      <c r="E5" s="257"/>
      <c r="F5" s="101"/>
      <c r="G5" s="102"/>
      <c r="H5" s="102"/>
      <c r="I5" s="102"/>
      <c r="J5" s="220"/>
    </row>
    <row r="6" spans="1:10" ht="13.5">
      <c r="A6" s="581"/>
      <c r="B6" s="581"/>
      <c r="C6" s="581"/>
      <c r="D6" s="581"/>
      <c r="E6" s="581"/>
      <c r="F6" s="581"/>
      <c r="G6" s="582"/>
      <c r="H6" s="582"/>
      <c r="I6" s="582"/>
      <c r="J6" s="583"/>
    </row>
    <row r="7" spans="1:10">
      <c r="A7" s="584"/>
      <c r="B7" s="584"/>
      <c r="C7" s="584"/>
      <c r="D7" s="584"/>
      <c r="E7" s="584"/>
      <c r="F7" s="584"/>
      <c r="G7" s="585"/>
      <c r="H7" s="585"/>
      <c r="I7" s="585"/>
      <c r="J7" s="583"/>
    </row>
    <row r="8" spans="1:10" ht="57" customHeight="1">
      <c r="A8" s="586" t="s">
        <v>63</v>
      </c>
      <c r="B8" s="586" t="s">
        <v>343</v>
      </c>
      <c r="C8" s="586" t="s">
        <v>344</v>
      </c>
      <c r="D8" s="586" t="s">
        <v>229</v>
      </c>
      <c r="E8" s="586" t="s">
        <v>348</v>
      </c>
      <c r="F8" s="586" t="s">
        <v>352</v>
      </c>
      <c r="G8" s="587" t="s">
        <v>10</v>
      </c>
      <c r="H8" s="587" t="s">
        <v>9</v>
      </c>
      <c r="I8" s="587" t="s">
        <v>399</v>
      </c>
      <c r="J8" s="588"/>
    </row>
    <row r="9" spans="1:10" ht="21.75" customHeight="1">
      <c r="A9" s="589">
        <v>1</v>
      </c>
      <c r="B9" s="590" t="s">
        <v>590</v>
      </c>
      <c r="C9" s="590" t="s">
        <v>591</v>
      </c>
      <c r="D9" s="682" t="s">
        <v>592</v>
      </c>
      <c r="E9" s="681" t="s">
        <v>484</v>
      </c>
      <c r="F9" s="589" t="s">
        <v>351</v>
      </c>
      <c r="G9" s="592">
        <v>1875</v>
      </c>
      <c r="H9" s="592">
        <v>1500</v>
      </c>
      <c r="I9" s="592">
        <v>375</v>
      </c>
      <c r="J9" s="588"/>
    </row>
    <row r="10" spans="1:10">
      <c r="A10" s="589">
        <v>2</v>
      </c>
      <c r="B10" s="593" t="s">
        <v>593</v>
      </c>
      <c r="C10" s="593" t="s">
        <v>594</v>
      </c>
      <c r="D10" s="682" t="s">
        <v>595</v>
      </c>
      <c r="E10" s="681" t="s">
        <v>484</v>
      </c>
      <c r="F10" s="589" t="s">
        <v>351</v>
      </c>
      <c r="G10" s="592">
        <v>4375</v>
      </c>
      <c r="H10" s="592">
        <v>3500</v>
      </c>
      <c r="I10" s="592">
        <v>875</v>
      </c>
      <c r="J10" s="583"/>
    </row>
    <row r="11" spans="1:10">
      <c r="A11" s="589">
        <v>3</v>
      </c>
      <c r="B11" s="593"/>
      <c r="C11" s="593"/>
      <c r="D11" s="591"/>
      <c r="E11" s="593"/>
      <c r="F11" s="589"/>
      <c r="G11" s="592"/>
      <c r="H11" s="592"/>
      <c r="I11" s="592"/>
      <c r="J11" s="583"/>
    </row>
    <row r="12" spans="1:10">
      <c r="A12" s="589">
        <v>4</v>
      </c>
      <c r="B12" s="593"/>
      <c r="C12" s="593"/>
      <c r="D12" s="591"/>
      <c r="E12" s="593"/>
      <c r="F12" s="589"/>
      <c r="G12" s="592"/>
      <c r="H12" s="592"/>
      <c r="I12" s="592"/>
      <c r="J12" s="583"/>
    </row>
    <row r="13" spans="1:10">
      <c r="A13" s="589">
        <v>5</v>
      </c>
      <c r="B13" s="593"/>
      <c r="C13" s="593"/>
      <c r="D13" s="591"/>
      <c r="E13" s="593"/>
      <c r="F13" s="589"/>
      <c r="G13" s="592"/>
      <c r="H13" s="592"/>
      <c r="I13" s="592"/>
      <c r="J13" s="583"/>
    </row>
    <row r="14" spans="1:10">
      <c r="A14" s="589">
        <v>6</v>
      </c>
      <c r="B14" s="593"/>
      <c r="C14" s="593"/>
      <c r="D14" s="591"/>
      <c r="E14" s="593"/>
      <c r="F14" s="589"/>
      <c r="G14" s="592"/>
      <c r="H14" s="592"/>
      <c r="I14" s="592"/>
      <c r="J14" s="583"/>
    </row>
    <row r="15" spans="1:10">
      <c r="A15" s="589">
        <v>7</v>
      </c>
      <c r="B15" s="593"/>
      <c r="C15" s="593"/>
      <c r="D15" s="591"/>
      <c r="E15" s="593"/>
      <c r="F15" s="589"/>
      <c r="G15" s="592"/>
      <c r="H15" s="592"/>
      <c r="I15" s="592"/>
      <c r="J15" s="583"/>
    </row>
    <row r="16" spans="1:10">
      <c r="A16" s="589">
        <v>8</v>
      </c>
      <c r="B16" s="593"/>
      <c r="C16" s="593"/>
      <c r="D16" s="591"/>
      <c r="E16" s="593"/>
      <c r="F16" s="589"/>
      <c r="G16" s="592"/>
      <c r="H16" s="592"/>
      <c r="I16" s="592"/>
      <c r="J16" s="583"/>
    </row>
    <row r="17" spans="1:10">
      <c r="A17" s="589">
        <v>9</v>
      </c>
      <c r="B17" s="593"/>
      <c r="C17" s="593"/>
      <c r="D17" s="591"/>
      <c r="E17" s="593"/>
      <c r="F17" s="589"/>
      <c r="G17" s="592"/>
      <c r="H17" s="592"/>
      <c r="I17" s="592"/>
      <c r="J17" s="583"/>
    </row>
    <row r="18" spans="1:10">
      <c r="A18" s="589">
        <v>10</v>
      </c>
      <c r="B18" s="593"/>
      <c r="C18" s="593"/>
      <c r="D18" s="591"/>
      <c r="E18" s="593"/>
      <c r="F18" s="589"/>
      <c r="G18" s="592"/>
      <c r="H18" s="592"/>
      <c r="I18" s="592"/>
      <c r="J18" s="583"/>
    </row>
    <row r="19" spans="1:10">
      <c r="A19" s="589">
        <v>11</v>
      </c>
      <c r="B19" s="593"/>
      <c r="C19" s="593"/>
      <c r="D19" s="591"/>
      <c r="E19" s="593"/>
      <c r="F19" s="589"/>
      <c r="G19" s="592"/>
      <c r="H19" s="592"/>
      <c r="I19" s="592"/>
      <c r="J19" s="583"/>
    </row>
    <row r="20" spans="1:10">
      <c r="A20" s="589">
        <v>12</v>
      </c>
      <c r="B20" s="593"/>
      <c r="C20" s="593"/>
      <c r="D20" s="591"/>
      <c r="E20" s="593"/>
      <c r="F20" s="589"/>
      <c r="G20" s="592"/>
      <c r="H20" s="592"/>
      <c r="I20" s="592"/>
      <c r="J20" s="583"/>
    </row>
    <row r="21" spans="1:10">
      <c r="A21" s="589">
        <v>13</v>
      </c>
      <c r="B21" s="593"/>
      <c r="C21" s="593"/>
      <c r="D21" s="591"/>
      <c r="E21" s="593"/>
      <c r="F21" s="589"/>
      <c r="G21" s="592"/>
      <c r="H21" s="592"/>
      <c r="I21" s="592"/>
      <c r="J21" s="583"/>
    </row>
    <row r="22" spans="1:10">
      <c r="A22" s="589">
        <v>14</v>
      </c>
      <c r="B22" s="593"/>
      <c r="C22" s="593"/>
      <c r="D22" s="591"/>
      <c r="E22" s="593"/>
      <c r="F22" s="589"/>
      <c r="G22" s="592"/>
      <c r="H22" s="592"/>
      <c r="I22" s="592"/>
      <c r="J22" s="583"/>
    </row>
    <row r="23" spans="1:10">
      <c r="A23" s="589">
        <v>15</v>
      </c>
      <c r="B23" s="593"/>
      <c r="C23" s="593"/>
      <c r="D23" s="591"/>
      <c r="E23" s="593"/>
      <c r="F23" s="589"/>
      <c r="G23" s="592"/>
      <c r="H23" s="592"/>
      <c r="I23" s="592"/>
      <c r="J23" s="583"/>
    </row>
    <row r="24" spans="1:10">
      <c r="A24" s="589">
        <v>16</v>
      </c>
      <c r="B24" s="593"/>
      <c r="C24" s="593"/>
      <c r="D24" s="593"/>
      <c r="E24" s="593"/>
      <c r="F24" s="589"/>
      <c r="G24" s="592"/>
      <c r="H24" s="592"/>
      <c r="I24" s="592"/>
      <c r="J24" s="583"/>
    </row>
    <row r="25" spans="1:10">
      <c r="A25" s="589">
        <v>17</v>
      </c>
      <c r="B25" s="593"/>
      <c r="C25" s="593"/>
      <c r="D25" s="593"/>
      <c r="E25" s="593"/>
      <c r="F25" s="589"/>
      <c r="G25" s="592"/>
      <c r="H25" s="592"/>
      <c r="I25" s="592"/>
      <c r="J25" s="583"/>
    </row>
    <row r="26" spans="1:10">
      <c r="A26" s="589">
        <v>18</v>
      </c>
      <c r="B26" s="593"/>
      <c r="C26" s="593"/>
      <c r="D26" s="593"/>
      <c r="E26" s="593"/>
      <c r="F26" s="589"/>
      <c r="G26" s="592"/>
      <c r="H26" s="592"/>
      <c r="I26" s="592"/>
      <c r="J26" s="583"/>
    </row>
    <row r="27" spans="1:10">
      <c r="A27" s="589">
        <v>19</v>
      </c>
      <c r="B27" s="593"/>
      <c r="C27" s="593"/>
      <c r="D27" s="593"/>
      <c r="E27" s="593"/>
      <c r="F27" s="589"/>
      <c r="G27" s="592"/>
      <c r="H27" s="592"/>
      <c r="I27" s="592"/>
      <c r="J27" s="583"/>
    </row>
    <row r="28" spans="1:10">
      <c r="A28" s="589">
        <v>20</v>
      </c>
      <c r="B28" s="593"/>
      <c r="C28" s="593"/>
      <c r="D28" s="593"/>
      <c r="E28" s="593"/>
      <c r="F28" s="589"/>
      <c r="G28" s="592"/>
      <c r="H28" s="592"/>
      <c r="I28" s="592"/>
      <c r="J28" s="583"/>
    </row>
    <row r="29" spans="1:10">
      <c r="A29" s="589">
        <v>21</v>
      </c>
      <c r="B29" s="593"/>
      <c r="C29" s="593"/>
      <c r="D29" s="593"/>
      <c r="E29" s="593"/>
      <c r="F29" s="589"/>
      <c r="G29" s="592"/>
      <c r="H29" s="592"/>
      <c r="I29" s="592"/>
      <c r="J29" s="583"/>
    </row>
    <row r="30" spans="1:10">
      <c r="A30" s="589">
        <v>22</v>
      </c>
      <c r="B30" s="593"/>
      <c r="C30" s="593"/>
      <c r="D30" s="593"/>
      <c r="E30" s="593"/>
      <c r="F30" s="589"/>
      <c r="G30" s="592"/>
      <c r="H30" s="592"/>
      <c r="I30" s="592"/>
      <c r="J30" s="583"/>
    </row>
    <row r="31" spans="1:10">
      <c r="A31" s="589">
        <v>23</v>
      </c>
      <c r="B31" s="593"/>
      <c r="C31" s="593"/>
      <c r="D31" s="593"/>
      <c r="E31" s="593"/>
      <c r="F31" s="589"/>
      <c r="G31" s="592"/>
      <c r="H31" s="592"/>
      <c r="I31" s="592"/>
      <c r="J31" s="583"/>
    </row>
    <row r="32" spans="1:10">
      <c r="A32" s="589">
        <v>24</v>
      </c>
      <c r="B32" s="593"/>
      <c r="C32" s="593"/>
      <c r="D32" s="593"/>
      <c r="E32" s="593"/>
      <c r="F32" s="589"/>
      <c r="G32" s="592"/>
      <c r="H32" s="592"/>
      <c r="I32" s="592"/>
      <c r="J32" s="583"/>
    </row>
    <row r="33" spans="1:10">
      <c r="A33" s="593" t="s">
        <v>280</v>
      </c>
      <c r="B33" s="593"/>
      <c r="C33" s="593"/>
      <c r="D33" s="593"/>
      <c r="E33" s="593"/>
      <c r="F33" s="589"/>
      <c r="G33" s="592"/>
      <c r="H33" s="592"/>
      <c r="I33" s="592"/>
      <c r="J33" s="583"/>
    </row>
    <row r="34" spans="1:10" ht="13.5">
      <c r="A34" s="593"/>
      <c r="B34" s="594"/>
      <c r="C34" s="594"/>
      <c r="D34" s="594"/>
      <c r="E34" s="594"/>
      <c r="F34" s="593" t="s">
        <v>458</v>
      </c>
      <c r="G34" s="683">
        <f>SUM(G9:G33)</f>
        <v>6250</v>
      </c>
      <c r="H34" s="683">
        <f>SUM(H9:H33)</f>
        <v>5000</v>
      </c>
      <c r="I34" s="683">
        <f>SUM(I9:I33)</f>
        <v>1250</v>
      </c>
      <c r="J34" s="583"/>
    </row>
    <row r="35" spans="1:10" ht="13.5">
      <c r="A35" s="595"/>
      <c r="B35" s="595"/>
      <c r="C35" s="595"/>
      <c r="D35" s="595"/>
      <c r="E35" s="595"/>
      <c r="F35" s="595"/>
      <c r="G35" s="595"/>
      <c r="H35" s="596"/>
      <c r="I35" s="596"/>
      <c r="J35" s="583"/>
    </row>
    <row r="36" spans="1:10" ht="13.5">
      <c r="A36" s="597" t="s">
        <v>547</v>
      </c>
      <c r="B36" s="597"/>
      <c r="C36" s="595"/>
      <c r="D36" s="595"/>
      <c r="E36" s="595"/>
      <c r="F36" s="595"/>
      <c r="G36" s="595"/>
      <c r="H36" s="596"/>
      <c r="I36" s="596"/>
      <c r="J36" s="583"/>
    </row>
    <row r="37" spans="1:10" ht="13.5">
      <c r="A37" s="597"/>
      <c r="B37" s="597"/>
      <c r="C37" s="595"/>
      <c r="D37" s="595"/>
      <c r="E37" s="595"/>
      <c r="F37" s="595"/>
      <c r="G37" s="595"/>
      <c r="H37" s="596"/>
      <c r="I37" s="596"/>
      <c r="J37" s="583"/>
    </row>
    <row r="38" spans="1:10" ht="13.5">
      <c r="A38" s="597"/>
      <c r="B38" s="597"/>
      <c r="C38" s="596"/>
      <c r="D38" s="596"/>
      <c r="E38" s="596"/>
      <c r="F38" s="596"/>
      <c r="G38" s="596"/>
      <c r="H38" s="596"/>
      <c r="I38" s="596"/>
      <c r="J38" s="583"/>
    </row>
    <row r="39" spans="1:10" ht="13.5">
      <c r="A39" s="599" t="s">
        <v>106</v>
      </c>
      <c r="B39" s="599"/>
      <c r="C39" s="596"/>
      <c r="D39" s="596"/>
      <c r="E39" s="596"/>
      <c r="F39" s="596"/>
      <c r="G39" s="596"/>
      <c r="H39" s="596"/>
      <c r="I39" s="596"/>
      <c r="J39" s="583"/>
    </row>
    <row r="40" spans="1:10" ht="13.5">
      <c r="A40" s="598"/>
      <c r="B40" s="598"/>
      <c r="C40" s="599" t="s">
        <v>550</v>
      </c>
      <c r="D40" s="599"/>
      <c r="E40" s="599"/>
      <c r="F40" s="599"/>
      <c r="G40" s="599"/>
      <c r="H40" s="598"/>
      <c r="I40" s="598"/>
      <c r="J40" s="583"/>
    </row>
    <row r="41" spans="1:10" ht="13.5">
      <c r="C41" s="596" t="s">
        <v>397</v>
      </c>
      <c r="D41" s="596"/>
      <c r="E41" s="596"/>
      <c r="F41" s="596"/>
      <c r="G41" s="596"/>
      <c r="H41" s="596"/>
      <c r="I41" s="596"/>
      <c r="J41" s="583"/>
    </row>
    <row r="42" spans="1:10" ht="13.5">
      <c r="A42" s="596"/>
      <c r="B42" s="596"/>
      <c r="C42" s="600" t="s">
        <v>139</v>
      </c>
      <c r="D42" s="600"/>
      <c r="E42" s="600"/>
      <c r="F42" s="600"/>
      <c r="G42" s="600"/>
      <c r="H42" s="596"/>
      <c r="I42" s="596"/>
      <c r="J42" s="583"/>
    </row>
    <row r="43" spans="1:10" ht="13.5">
      <c r="A43" s="596"/>
      <c r="B43" s="596"/>
      <c r="C43" s="601"/>
      <c r="D43" s="601"/>
      <c r="E43" s="601"/>
      <c r="F43" s="601"/>
      <c r="G43" s="601"/>
      <c r="H43" s="596"/>
      <c r="I43" s="596"/>
      <c r="J43" s="583"/>
    </row>
    <row r="44" spans="1:10" ht="13.5">
      <c r="A44" s="599"/>
      <c r="B44" s="599"/>
      <c r="H44" s="596"/>
      <c r="I44" s="596"/>
      <c r="J44" s="583"/>
    </row>
    <row r="45" spans="1:10" ht="13.5">
      <c r="A45" s="596"/>
      <c r="B45" s="596"/>
      <c r="H45" s="596"/>
      <c r="I45" s="596"/>
      <c r="J45" s="583"/>
    </row>
    <row r="46" spans="1:10">
      <c r="A46" s="600"/>
      <c r="B46" s="600"/>
      <c r="H46" s="583"/>
      <c r="I46" s="583"/>
      <c r="J46" s="583"/>
    </row>
    <row r="47" spans="1:10">
      <c r="A47" s="601"/>
      <c r="B47" s="601"/>
      <c r="H47" s="601"/>
      <c r="I47" s="601"/>
      <c r="J47" s="601"/>
    </row>
    <row r="48" spans="1:10">
      <c r="A48" s="601"/>
      <c r="B48" s="601"/>
      <c r="C48" s="601"/>
      <c r="D48" s="601"/>
      <c r="E48" s="601"/>
      <c r="F48" s="601"/>
      <c r="G48" s="601"/>
      <c r="H48" s="601"/>
      <c r="I48" s="601"/>
      <c r="J48" s="601"/>
    </row>
    <row r="49" spans="1:10">
      <c r="A49" s="601"/>
      <c r="B49" s="601"/>
      <c r="C49" s="601"/>
      <c r="D49" s="601"/>
      <c r="E49" s="601"/>
      <c r="F49" s="601"/>
      <c r="G49" s="601"/>
      <c r="H49" s="601"/>
      <c r="I49" s="601"/>
      <c r="J49" s="601"/>
    </row>
    <row r="50" spans="1:10">
      <c r="A50" s="601"/>
      <c r="B50" s="601"/>
      <c r="C50" s="601"/>
      <c r="D50" s="601"/>
      <c r="E50" s="601"/>
      <c r="F50" s="601"/>
      <c r="G50" s="601"/>
      <c r="H50" s="601"/>
      <c r="I50" s="601"/>
      <c r="J50" s="601"/>
    </row>
    <row r="51" spans="1:10">
      <c r="A51" s="601"/>
      <c r="B51" s="601"/>
      <c r="C51" s="601"/>
      <c r="D51" s="601"/>
      <c r="E51" s="601"/>
      <c r="F51" s="601"/>
      <c r="G51" s="601"/>
      <c r="H51" s="601"/>
      <c r="I51" s="601"/>
      <c r="J51" s="601"/>
    </row>
    <row r="52" spans="1:10">
      <c r="A52" s="601"/>
      <c r="B52" s="601"/>
      <c r="C52" s="601"/>
      <c r="D52" s="601"/>
      <c r="E52" s="601"/>
      <c r="F52" s="601"/>
      <c r="G52" s="601"/>
      <c r="H52" s="601"/>
      <c r="I52" s="601"/>
      <c r="J52" s="601"/>
    </row>
    <row r="53" spans="1:10">
      <c r="A53" s="601"/>
      <c r="B53" s="601"/>
      <c r="C53" s="601"/>
      <c r="D53" s="601"/>
      <c r="E53" s="601"/>
      <c r="F53" s="601"/>
      <c r="G53" s="601"/>
      <c r="H53" s="601"/>
      <c r="I53" s="601"/>
      <c r="J53" s="601"/>
    </row>
    <row r="54" spans="1:10">
      <c r="A54" s="601"/>
      <c r="B54" s="601"/>
      <c r="C54" s="601"/>
      <c r="D54" s="601"/>
      <c r="E54" s="601"/>
      <c r="F54" s="601"/>
      <c r="G54" s="601"/>
      <c r="H54" s="601"/>
      <c r="I54" s="601"/>
      <c r="J54" s="601"/>
    </row>
    <row r="55" spans="1:10">
      <c r="A55" s="601"/>
      <c r="B55" s="601"/>
      <c r="C55" s="601"/>
      <c r="D55" s="601"/>
      <c r="E55" s="601"/>
      <c r="F55" s="601"/>
      <c r="G55" s="601"/>
      <c r="H55" s="601"/>
      <c r="I55" s="601"/>
      <c r="J55" s="601"/>
    </row>
    <row r="56" spans="1:10">
      <c r="A56" s="601"/>
      <c r="B56" s="601"/>
      <c r="C56" s="601"/>
      <c r="D56" s="601"/>
      <c r="E56" s="601"/>
      <c r="F56" s="601"/>
      <c r="G56" s="601"/>
      <c r="H56" s="601"/>
      <c r="I56" s="601"/>
      <c r="J56" s="601"/>
    </row>
  </sheetData>
  <mergeCells count="2">
    <mergeCell ref="I1:J1"/>
    <mergeCell ref="I2:J2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4:H74"/>
  <sheetViews>
    <sheetView tabSelected="1" workbookViewId="0">
      <selection activeCell="A4" sqref="A4:H33"/>
    </sheetView>
  </sheetViews>
  <sheetFormatPr defaultRowHeight="12.75"/>
  <cols>
    <col min="1" max="1" width="18.42578125" customWidth="1"/>
    <col min="2" max="2" width="15.28515625" customWidth="1"/>
    <col min="3" max="3" width="16.5703125" customWidth="1"/>
    <col min="4" max="4" width="29.5703125" customWidth="1"/>
    <col min="5" max="5" width="23.5703125" customWidth="1"/>
    <col min="6" max="6" width="16.28515625" customWidth="1"/>
    <col min="7" max="7" width="15" customWidth="1"/>
    <col min="8" max="8" width="14" customWidth="1"/>
    <col min="9" max="9" width="0.42578125" customWidth="1"/>
  </cols>
  <sheetData>
    <row r="4" spans="1:8" ht="15">
      <c r="A4" s="95" t="s">
        <v>548</v>
      </c>
      <c r="B4" s="98"/>
      <c r="C4" s="98"/>
      <c r="D4" s="98"/>
      <c r="E4" s="98"/>
      <c r="F4" s="98"/>
      <c r="G4" s="729" t="s">
        <v>109</v>
      </c>
      <c r="H4" s="729"/>
    </row>
    <row r="5" spans="1:8" ht="15">
      <c r="A5" s="97" t="s">
        <v>140</v>
      </c>
      <c r="B5" s="98"/>
      <c r="C5" s="98"/>
      <c r="D5" s="98"/>
      <c r="E5" s="98"/>
      <c r="F5" s="98"/>
      <c r="G5" s="720" t="s">
        <v>587</v>
      </c>
      <c r="H5" s="721"/>
    </row>
    <row r="6" spans="1:8" ht="15">
      <c r="A6" s="97"/>
      <c r="B6" s="97"/>
      <c r="C6" s="97"/>
      <c r="D6" s="97"/>
      <c r="E6" s="97"/>
      <c r="F6" s="97"/>
      <c r="G6" s="723"/>
      <c r="H6" s="723"/>
    </row>
    <row r="7" spans="1:8" ht="15">
      <c r="A7" s="98" t="str">
        <f>'[2]ფორმა N2'!A4</f>
        <v>ანგარიშვალდებული პირის დასახელება:</v>
      </c>
      <c r="B7" s="98"/>
      <c r="C7" s="98"/>
      <c r="D7" s="98"/>
      <c r="E7" s="98"/>
      <c r="F7" s="98"/>
      <c r="G7" s="97"/>
      <c r="H7" s="97"/>
    </row>
    <row r="8" spans="1:8" ht="61.5" customHeight="1">
      <c r="A8" s="576" t="s">
        <v>543</v>
      </c>
      <c r="B8" s="12"/>
      <c r="C8" s="12"/>
      <c r="D8" s="58"/>
      <c r="E8" s="257"/>
      <c r="F8" s="101"/>
      <c r="G8" s="102"/>
      <c r="H8" s="102"/>
    </row>
    <row r="9" spans="1:8" ht="30" customHeight="1">
      <c r="A9" s="98"/>
      <c r="B9" s="98"/>
      <c r="C9" s="98"/>
      <c r="D9" s="98"/>
      <c r="E9" s="98"/>
      <c r="F9" s="98"/>
      <c r="G9" s="97"/>
      <c r="H9" s="97"/>
    </row>
    <row r="10" spans="1:8" ht="29.25" customHeight="1">
      <c r="A10" s="722"/>
      <c r="B10" s="722"/>
      <c r="C10" s="722"/>
      <c r="D10" s="722"/>
      <c r="E10" s="722"/>
      <c r="F10" s="722"/>
      <c r="G10" s="99"/>
      <c r="H10" s="99"/>
    </row>
    <row r="11" spans="1:8" ht="45">
      <c r="A11" s="111" t="s">
        <v>343</v>
      </c>
      <c r="B11" s="111" t="s">
        <v>344</v>
      </c>
      <c r="C11" s="111" t="s">
        <v>229</v>
      </c>
      <c r="D11" s="111" t="s">
        <v>347</v>
      </c>
      <c r="E11" s="111" t="s">
        <v>346</v>
      </c>
      <c r="F11" s="111" t="s">
        <v>393</v>
      </c>
      <c r="G11" s="100" t="s">
        <v>10</v>
      </c>
      <c r="H11" s="100" t="s">
        <v>9</v>
      </c>
    </row>
    <row r="12" spans="1:8" ht="48" customHeight="1">
      <c r="A12" s="619" t="s">
        <v>480</v>
      </c>
      <c r="B12" s="619" t="s">
        <v>473</v>
      </c>
      <c r="C12" s="686" t="s">
        <v>474</v>
      </c>
      <c r="D12" s="681" t="s">
        <v>485</v>
      </c>
      <c r="E12" s="681" t="s">
        <v>585</v>
      </c>
      <c r="F12" s="687" t="s">
        <v>586</v>
      </c>
      <c r="G12" s="688"/>
      <c r="H12" s="688">
        <v>364</v>
      </c>
    </row>
    <row r="13" spans="1:8" ht="22.5">
      <c r="A13" s="685" t="s">
        <v>481</v>
      </c>
      <c r="B13" s="685" t="s">
        <v>482</v>
      </c>
      <c r="C13" s="692" t="s">
        <v>483</v>
      </c>
      <c r="D13" s="681" t="s">
        <v>485</v>
      </c>
      <c r="E13" s="619" t="s">
        <v>622</v>
      </c>
      <c r="F13" s="687" t="s">
        <v>621</v>
      </c>
      <c r="G13" s="549">
        <v>275</v>
      </c>
      <c r="H13" s="688">
        <v>275</v>
      </c>
    </row>
    <row r="14" spans="1:8" ht="22.5">
      <c r="A14" s="619" t="s">
        <v>528</v>
      </c>
      <c r="B14" s="619" t="s">
        <v>540</v>
      </c>
      <c r="C14" s="686" t="s">
        <v>541</v>
      </c>
      <c r="D14" s="681" t="s">
        <v>485</v>
      </c>
      <c r="E14" s="619" t="s">
        <v>620</v>
      </c>
      <c r="F14" s="687" t="s">
        <v>621</v>
      </c>
      <c r="G14" s="549">
        <v>275</v>
      </c>
      <c r="H14" s="688">
        <v>275</v>
      </c>
    </row>
    <row r="15" spans="1:8" ht="22.5">
      <c r="A15" s="619" t="s">
        <v>569</v>
      </c>
      <c r="B15" s="619" t="s">
        <v>570</v>
      </c>
      <c r="C15" s="686" t="s">
        <v>571</v>
      </c>
      <c r="D15" s="681" t="s">
        <v>485</v>
      </c>
      <c r="E15" s="619" t="s">
        <v>620</v>
      </c>
      <c r="F15" s="687" t="s">
        <v>621</v>
      </c>
      <c r="G15" s="549">
        <v>275</v>
      </c>
      <c r="H15" s="688">
        <v>275</v>
      </c>
    </row>
    <row r="16" spans="1:8" ht="51" customHeight="1">
      <c r="A16" s="619" t="s">
        <v>616</v>
      </c>
      <c r="B16" s="619" t="s">
        <v>617</v>
      </c>
      <c r="C16" s="689" t="s">
        <v>618</v>
      </c>
      <c r="D16" s="681" t="s">
        <v>485</v>
      </c>
      <c r="E16" s="619" t="s">
        <v>487</v>
      </c>
      <c r="F16" s="619" t="s">
        <v>624</v>
      </c>
      <c r="G16" s="688">
        <v>200</v>
      </c>
      <c r="H16" s="688">
        <v>200</v>
      </c>
    </row>
    <row r="17" spans="1:8" ht="33.75">
      <c r="A17" s="619" t="s">
        <v>593</v>
      </c>
      <c r="B17" s="619" t="s">
        <v>619</v>
      </c>
      <c r="C17" s="682" t="s">
        <v>595</v>
      </c>
      <c r="D17" s="681" t="s">
        <v>485</v>
      </c>
      <c r="E17" s="619" t="s">
        <v>487</v>
      </c>
      <c r="F17" s="619" t="s">
        <v>623</v>
      </c>
      <c r="G17" s="688">
        <v>200</v>
      </c>
      <c r="H17" s="688">
        <v>200</v>
      </c>
    </row>
    <row r="18" spans="1:8" ht="33.75">
      <c r="A18" s="619" t="s">
        <v>480</v>
      </c>
      <c r="B18" s="619" t="s">
        <v>473</v>
      </c>
      <c r="C18" s="686" t="s">
        <v>474</v>
      </c>
      <c r="D18" s="619" t="s">
        <v>526</v>
      </c>
      <c r="E18" s="619" t="s">
        <v>487</v>
      </c>
      <c r="F18" s="619" t="s">
        <v>623</v>
      </c>
      <c r="G18" s="688">
        <v>250</v>
      </c>
      <c r="H18" s="688">
        <v>250</v>
      </c>
    </row>
    <row r="19" spans="1:8" ht="45">
      <c r="A19" s="619" t="s">
        <v>569</v>
      </c>
      <c r="B19" s="619" t="s">
        <v>570</v>
      </c>
      <c r="C19" s="686" t="s">
        <v>571</v>
      </c>
      <c r="D19" s="681" t="s">
        <v>485</v>
      </c>
      <c r="E19" s="619" t="s">
        <v>488</v>
      </c>
      <c r="F19" s="619" t="s">
        <v>625</v>
      </c>
      <c r="G19" s="688">
        <v>500</v>
      </c>
      <c r="H19" s="688">
        <v>500</v>
      </c>
    </row>
    <row r="20" spans="1:8" ht="45">
      <c r="A20" s="690" t="s">
        <v>481</v>
      </c>
      <c r="B20" s="690" t="s">
        <v>482</v>
      </c>
      <c r="C20" s="743" t="s">
        <v>483</v>
      </c>
      <c r="D20" s="681" t="s">
        <v>485</v>
      </c>
      <c r="E20" s="619" t="s">
        <v>488</v>
      </c>
      <c r="F20" s="619" t="s">
        <v>625</v>
      </c>
      <c r="G20" s="688">
        <v>500</v>
      </c>
      <c r="H20" s="688">
        <v>500</v>
      </c>
    </row>
    <row r="21" spans="1:8" ht="45">
      <c r="A21" s="619" t="s">
        <v>528</v>
      </c>
      <c r="B21" s="619" t="s">
        <v>540</v>
      </c>
      <c r="C21" s="686" t="s">
        <v>541</v>
      </c>
      <c r="D21" s="681" t="s">
        <v>485</v>
      </c>
      <c r="E21" s="619" t="s">
        <v>488</v>
      </c>
      <c r="F21" s="619" t="s">
        <v>625</v>
      </c>
      <c r="G21" s="549">
        <v>500</v>
      </c>
      <c r="H21" s="549">
        <v>500</v>
      </c>
    </row>
    <row r="22" spans="1:8" ht="45">
      <c r="A22" s="619" t="s">
        <v>593</v>
      </c>
      <c r="B22" s="619" t="s">
        <v>619</v>
      </c>
      <c r="C22" s="682" t="s">
        <v>595</v>
      </c>
      <c r="D22" s="681" t="s">
        <v>526</v>
      </c>
      <c r="E22" s="108" t="s">
        <v>626</v>
      </c>
      <c r="F22" s="619" t="s">
        <v>627</v>
      </c>
      <c r="G22" s="549">
        <v>500</v>
      </c>
      <c r="H22" s="549">
        <v>500</v>
      </c>
    </row>
    <row r="23" spans="1:8" ht="45">
      <c r="A23" s="653" t="s">
        <v>628</v>
      </c>
      <c r="B23" s="653" t="s">
        <v>629</v>
      </c>
      <c r="C23" s="682" t="s">
        <v>630</v>
      </c>
      <c r="D23" s="681" t="s">
        <v>526</v>
      </c>
      <c r="E23" s="108" t="s">
        <v>626</v>
      </c>
      <c r="F23" s="619" t="s">
        <v>627</v>
      </c>
      <c r="G23" s="549">
        <v>500</v>
      </c>
      <c r="H23" s="549">
        <v>500</v>
      </c>
    </row>
    <row r="24" spans="1:8" ht="45">
      <c r="A24" s="619" t="s">
        <v>569</v>
      </c>
      <c r="B24" s="619" t="s">
        <v>570</v>
      </c>
      <c r="C24" s="686" t="s">
        <v>571</v>
      </c>
      <c r="D24" s="681" t="s">
        <v>526</v>
      </c>
      <c r="E24" s="108" t="s">
        <v>626</v>
      </c>
      <c r="F24" s="619" t="s">
        <v>627</v>
      </c>
      <c r="G24" s="549">
        <v>600</v>
      </c>
      <c r="H24" s="549">
        <v>600</v>
      </c>
    </row>
    <row r="25" spans="1:8" ht="45">
      <c r="A25" s="619" t="s">
        <v>480</v>
      </c>
      <c r="B25" s="619" t="s">
        <v>473</v>
      </c>
      <c r="C25" s="686" t="s">
        <v>474</v>
      </c>
      <c r="D25" s="681" t="s">
        <v>485</v>
      </c>
      <c r="E25" s="108" t="s">
        <v>489</v>
      </c>
      <c r="F25" s="687" t="s">
        <v>615</v>
      </c>
      <c r="G25" s="688">
        <v>600</v>
      </c>
      <c r="H25" s="688">
        <v>600</v>
      </c>
    </row>
    <row r="26" spans="1:8" ht="45">
      <c r="A26" s="685" t="s">
        <v>481</v>
      </c>
      <c r="B26" s="685" t="s">
        <v>482</v>
      </c>
      <c r="C26" s="692" t="s">
        <v>483</v>
      </c>
      <c r="D26" s="681" t="s">
        <v>485</v>
      </c>
      <c r="E26" s="108" t="s">
        <v>489</v>
      </c>
      <c r="F26" s="687" t="s">
        <v>615</v>
      </c>
      <c r="G26" s="688">
        <v>600</v>
      </c>
      <c r="H26" s="688">
        <v>600</v>
      </c>
    </row>
    <row r="27" spans="1:8" ht="45">
      <c r="A27" s="619" t="s">
        <v>616</v>
      </c>
      <c r="B27" s="619" t="s">
        <v>617</v>
      </c>
      <c r="C27" s="689" t="s">
        <v>618</v>
      </c>
      <c r="D27" s="681" t="s">
        <v>485</v>
      </c>
      <c r="E27" s="108" t="s">
        <v>489</v>
      </c>
      <c r="F27" s="687" t="s">
        <v>615</v>
      </c>
      <c r="G27" s="688">
        <v>600</v>
      </c>
      <c r="H27" s="688">
        <v>600</v>
      </c>
    </row>
    <row r="28" spans="1:8" ht="30">
      <c r="A28" s="653" t="s">
        <v>628</v>
      </c>
      <c r="B28" s="653" t="s">
        <v>629</v>
      </c>
      <c r="C28" s="682" t="s">
        <v>630</v>
      </c>
      <c r="D28" s="681" t="s">
        <v>526</v>
      </c>
      <c r="E28" s="108" t="s">
        <v>631</v>
      </c>
      <c r="F28" s="619" t="s">
        <v>632</v>
      </c>
      <c r="G28" s="549">
        <v>250</v>
      </c>
      <c r="H28" s="549">
        <v>250</v>
      </c>
    </row>
    <row r="29" spans="1:8" ht="30">
      <c r="A29" s="685" t="s">
        <v>481</v>
      </c>
      <c r="B29" s="685" t="s">
        <v>482</v>
      </c>
      <c r="C29" s="692" t="s">
        <v>483</v>
      </c>
      <c r="D29" s="681" t="s">
        <v>526</v>
      </c>
      <c r="E29" s="108" t="s">
        <v>631</v>
      </c>
      <c r="F29" s="619" t="s">
        <v>632</v>
      </c>
      <c r="G29" s="549">
        <v>250</v>
      </c>
      <c r="H29" s="549">
        <v>250</v>
      </c>
    </row>
    <row r="30" spans="1:8" ht="30">
      <c r="A30" s="619" t="s">
        <v>480</v>
      </c>
      <c r="B30" s="619" t="s">
        <v>473</v>
      </c>
      <c r="C30" s="686" t="s">
        <v>474</v>
      </c>
      <c r="D30" s="681" t="s">
        <v>526</v>
      </c>
      <c r="E30" s="108" t="s">
        <v>631</v>
      </c>
      <c r="F30" s="619" t="s">
        <v>632</v>
      </c>
      <c r="G30" s="549">
        <v>250</v>
      </c>
      <c r="H30" s="549">
        <v>250</v>
      </c>
    </row>
    <row r="31" spans="1:8" ht="45">
      <c r="A31" s="619" t="s">
        <v>569</v>
      </c>
      <c r="B31" s="619" t="s">
        <v>570</v>
      </c>
      <c r="C31" s="686" t="s">
        <v>571</v>
      </c>
      <c r="D31" s="108" t="s">
        <v>526</v>
      </c>
      <c r="E31" s="389" t="s">
        <v>633</v>
      </c>
      <c r="F31" s="389" t="s">
        <v>634</v>
      </c>
      <c r="G31" s="471">
        <v>600</v>
      </c>
      <c r="H31" s="471">
        <v>600</v>
      </c>
    </row>
    <row r="32" spans="1:8" ht="45">
      <c r="A32" s="619" t="s">
        <v>528</v>
      </c>
      <c r="B32" s="619" t="s">
        <v>540</v>
      </c>
      <c r="C32" s="686" t="s">
        <v>541</v>
      </c>
      <c r="D32" s="108" t="s">
        <v>526</v>
      </c>
      <c r="E32" s="389" t="s">
        <v>633</v>
      </c>
      <c r="F32" s="389" t="s">
        <v>634</v>
      </c>
      <c r="G32" s="549">
        <v>575</v>
      </c>
      <c r="H32" s="549">
        <v>575</v>
      </c>
    </row>
    <row r="33" spans="1:8" ht="45">
      <c r="A33" s="619" t="s">
        <v>593</v>
      </c>
      <c r="B33" s="619" t="s">
        <v>619</v>
      </c>
      <c r="C33" s="682" t="s">
        <v>595</v>
      </c>
      <c r="D33" s="108" t="s">
        <v>526</v>
      </c>
      <c r="E33" s="389" t="s">
        <v>633</v>
      </c>
      <c r="F33" s="389" t="s">
        <v>634</v>
      </c>
      <c r="G33" s="549">
        <v>575</v>
      </c>
      <c r="H33" s="549">
        <v>575</v>
      </c>
    </row>
    <row r="34" spans="1:8" ht="15">
      <c r="A34" s="753"/>
      <c r="B34" s="753"/>
      <c r="C34" s="748"/>
      <c r="D34" s="407"/>
      <c r="E34" s="493"/>
      <c r="F34" s="494"/>
      <c r="G34" s="752"/>
      <c r="H34" s="752"/>
    </row>
    <row r="35" spans="1:8" ht="25.5" customHeight="1">
      <c r="A35" s="745"/>
      <c r="B35" s="745"/>
      <c r="C35" s="746"/>
      <c r="D35" s="407"/>
      <c r="E35" s="496"/>
      <c r="F35" s="494"/>
      <c r="G35" s="751"/>
      <c r="H35" s="751"/>
    </row>
    <row r="36" spans="1:8" ht="16.5" customHeight="1">
      <c r="A36" s="745"/>
      <c r="B36" s="745"/>
      <c r="C36" s="747"/>
      <c r="D36" s="496"/>
      <c r="E36" s="754"/>
      <c r="F36" s="494"/>
      <c r="G36" s="751"/>
      <c r="H36" s="751"/>
    </row>
    <row r="37" spans="1:8" ht="23.25" customHeight="1">
      <c r="A37" s="749"/>
      <c r="B37" s="749"/>
      <c r="C37" s="755"/>
      <c r="D37" s="496"/>
      <c r="E37" s="754"/>
      <c r="F37" s="494"/>
      <c r="G37" s="751"/>
      <c r="H37" s="751"/>
    </row>
    <row r="38" spans="1:8" ht="21" customHeight="1">
      <c r="A38" s="750"/>
      <c r="B38" s="750"/>
      <c r="C38" s="750"/>
      <c r="D38" s="750"/>
      <c r="E38" s="750"/>
      <c r="F38" s="750"/>
      <c r="G38" s="756"/>
      <c r="H38" s="756"/>
    </row>
    <row r="39" spans="1:8">
      <c r="A39" s="757"/>
      <c r="B39" s="757"/>
      <c r="C39" s="757"/>
      <c r="D39" s="757"/>
      <c r="E39" s="757"/>
      <c r="F39" s="757"/>
      <c r="G39" s="757"/>
      <c r="H39" s="757"/>
    </row>
    <row r="40" spans="1:8">
      <c r="A40" s="757"/>
      <c r="B40" s="757"/>
      <c r="C40" s="757"/>
      <c r="D40" s="757"/>
      <c r="E40" s="757"/>
      <c r="F40" s="757"/>
      <c r="G40" s="757"/>
      <c r="H40" s="757"/>
    </row>
    <row r="41" spans="1:8">
      <c r="A41" s="757"/>
      <c r="B41" s="757"/>
      <c r="C41" s="757"/>
      <c r="D41" s="757"/>
      <c r="E41" s="757"/>
      <c r="F41" s="757"/>
      <c r="G41" s="757"/>
      <c r="H41" s="757"/>
    </row>
    <row r="42" spans="1:8">
      <c r="A42" s="757"/>
      <c r="B42" s="757"/>
      <c r="C42" s="757"/>
      <c r="D42" s="757"/>
      <c r="E42" s="757"/>
      <c r="F42" s="757"/>
      <c r="G42" s="757"/>
      <c r="H42" s="757"/>
    </row>
    <row r="43" spans="1:8" ht="15">
      <c r="A43" s="758"/>
      <c r="B43" s="758"/>
      <c r="C43" s="758"/>
      <c r="D43" s="758"/>
      <c r="E43" s="758"/>
      <c r="F43" s="758"/>
      <c r="G43" s="149"/>
      <c r="H43" s="149"/>
    </row>
    <row r="44" spans="1:8">
      <c r="A44" s="757"/>
      <c r="B44" s="757"/>
      <c r="C44" s="757"/>
      <c r="D44" s="757"/>
      <c r="E44" s="757"/>
      <c r="F44" s="757"/>
      <c r="G44" s="757"/>
      <c r="H44" s="757"/>
    </row>
    <row r="53" spans="1:8" ht="30">
      <c r="A53" s="619" t="s">
        <v>480</v>
      </c>
      <c r="B53" s="619" t="s">
        <v>473</v>
      </c>
      <c r="C53" s="686" t="s">
        <v>474</v>
      </c>
      <c r="D53" s="108" t="s">
        <v>526</v>
      </c>
      <c r="E53" s="389" t="s">
        <v>636</v>
      </c>
      <c r="F53" s="687" t="s">
        <v>637</v>
      </c>
      <c r="G53" s="688">
        <v>225</v>
      </c>
      <c r="H53" s="688">
        <v>225</v>
      </c>
    </row>
    <row r="54" spans="1:8" ht="30">
      <c r="A54" s="619" t="s">
        <v>616</v>
      </c>
      <c r="B54" s="619" t="s">
        <v>617</v>
      </c>
      <c r="C54" s="689" t="s">
        <v>618</v>
      </c>
      <c r="D54" s="108" t="s">
        <v>526</v>
      </c>
      <c r="E54" s="389" t="s">
        <v>636</v>
      </c>
      <c r="F54" s="687" t="s">
        <v>637</v>
      </c>
      <c r="G54" s="549">
        <v>200</v>
      </c>
      <c r="H54" s="549">
        <v>200</v>
      </c>
    </row>
    <row r="55" spans="1:8" ht="30">
      <c r="A55" s="653" t="s">
        <v>628</v>
      </c>
      <c r="B55" s="653" t="s">
        <v>629</v>
      </c>
      <c r="C55" s="682" t="s">
        <v>630</v>
      </c>
      <c r="D55" s="108" t="s">
        <v>526</v>
      </c>
      <c r="E55" s="389" t="s">
        <v>636</v>
      </c>
      <c r="F55" s="687" t="s">
        <v>637</v>
      </c>
      <c r="G55" s="549">
        <v>200</v>
      </c>
      <c r="H55" s="549">
        <v>200</v>
      </c>
    </row>
    <row r="56" spans="1:8" ht="15">
      <c r="A56" s="619" t="s">
        <v>478</v>
      </c>
      <c r="B56" s="619" t="s">
        <v>479</v>
      </c>
      <c r="C56" s="689" t="s">
        <v>635</v>
      </c>
      <c r="D56" s="108" t="s">
        <v>526</v>
      </c>
      <c r="E56" s="681" t="s">
        <v>584</v>
      </c>
      <c r="F56" s="687" t="s">
        <v>614</v>
      </c>
      <c r="G56" s="688">
        <v>1600</v>
      </c>
      <c r="H56" s="688">
        <v>1600</v>
      </c>
    </row>
    <row r="57" spans="1:8" ht="20.25" customHeight="1">
      <c r="A57" s="619" t="s">
        <v>569</v>
      </c>
      <c r="B57" s="619" t="s">
        <v>570</v>
      </c>
      <c r="C57" s="686" t="s">
        <v>571</v>
      </c>
      <c r="D57" s="681" t="s">
        <v>526</v>
      </c>
      <c r="E57" s="744" t="s">
        <v>638</v>
      </c>
      <c r="F57" s="687" t="s">
        <v>639</v>
      </c>
      <c r="G57" s="688">
        <v>150</v>
      </c>
      <c r="H57" s="688">
        <v>150</v>
      </c>
    </row>
    <row r="58" spans="1:8" ht="27" customHeight="1">
      <c r="A58" s="690" t="s">
        <v>481</v>
      </c>
      <c r="B58" s="690" t="s">
        <v>482</v>
      </c>
      <c r="C58" s="743" t="s">
        <v>483</v>
      </c>
      <c r="D58" s="681" t="s">
        <v>526</v>
      </c>
      <c r="E58" s="744" t="s">
        <v>638</v>
      </c>
      <c r="F58" s="687" t="s">
        <v>639</v>
      </c>
      <c r="G58" s="688">
        <v>150</v>
      </c>
      <c r="H58" s="688">
        <v>150</v>
      </c>
    </row>
    <row r="59" spans="1:8" ht="27" customHeight="1">
      <c r="A59" s="620"/>
      <c r="B59" s="620"/>
      <c r="C59" s="620"/>
      <c r="D59" s="620"/>
      <c r="E59" s="620"/>
      <c r="F59" s="760" t="s">
        <v>529</v>
      </c>
      <c r="G59" s="759">
        <f>SUM(G12:G58)</f>
        <v>11400</v>
      </c>
      <c r="H59" s="759">
        <f>SUM(H12:H58)</f>
        <v>11764</v>
      </c>
    </row>
    <row r="64" spans="1:8" ht="15">
      <c r="A64" s="264" t="s">
        <v>549</v>
      </c>
      <c r="B64" s="263"/>
      <c r="C64" s="263"/>
      <c r="D64" s="263"/>
      <c r="E64" s="263"/>
      <c r="F64" s="263"/>
      <c r="G64" s="219"/>
      <c r="H64" s="219"/>
    </row>
    <row r="65" spans="1:8" ht="15">
      <c r="A65" s="264"/>
      <c r="B65" s="263"/>
      <c r="C65" s="263"/>
      <c r="D65" s="263"/>
      <c r="E65" s="263"/>
      <c r="F65" s="263"/>
      <c r="G65" s="219"/>
      <c r="H65" s="219"/>
    </row>
    <row r="66" spans="1:8" ht="15">
      <c r="A66" s="264"/>
      <c r="B66" s="219"/>
      <c r="C66" s="219"/>
      <c r="D66" s="219"/>
      <c r="E66" s="219"/>
      <c r="F66" s="219"/>
      <c r="G66" s="219"/>
      <c r="H66" s="219"/>
    </row>
    <row r="67" spans="1:8" ht="15">
      <c r="A67" s="264"/>
      <c r="B67" s="219"/>
      <c r="C67" s="219"/>
      <c r="D67" s="219"/>
      <c r="E67" s="219"/>
      <c r="F67" s="219"/>
      <c r="G67" s="219"/>
      <c r="H67" s="219"/>
    </row>
    <row r="68" spans="1:8">
      <c r="A68" s="260"/>
      <c r="B68" s="260"/>
      <c r="C68" s="260"/>
      <c r="D68" s="260"/>
      <c r="E68" s="260"/>
      <c r="F68" s="260"/>
      <c r="G68" s="260"/>
      <c r="H68" s="260"/>
    </row>
    <row r="69" spans="1:8" ht="15">
      <c r="A69" s="225" t="s">
        <v>106</v>
      </c>
      <c r="B69" s="219"/>
      <c r="C69" s="219"/>
      <c r="D69" s="219"/>
      <c r="E69" s="219"/>
      <c r="F69" s="219"/>
      <c r="G69" s="219"/>
      <c r="H69" s="219"/>
    </row>
    <row r="70" spans="1:8" ht="15">
      <c r="A70" s="219"/>
      <c r="B70" s="219"/>
      <c r="C70" s="219"/>
      <c r="D70" s="219"/>
      <c r="E70" s="219"/>
      <c r="F70" s="219"/>
      <c r="G70" s="219"/>
      <c r="H70" s="219"/>
    </row>
    <row r="71" spans="1:8" ht="15">
      <c r="A71" s="219"/>
      <c r="B71" s="219"/>
      <c r="C71" s="219"/>
      <c r="D71" s="219"/>
      <c r="E71" s="219"/>
      <c r="F71" s="219"/>
      <c r="G71" s="219"/>
      <c r="H71" s="226"/>
    </row>
    <row r="72" spans="1:8" ht="15">
      <c r="A72" s="225"/>
      <c r="B72" s="225" t="s">
        <v>273</v>
      </c>
      <c r="C72" s="225"/>
      <c r="D72" s="225"/>
      <c r="E72" s="225"/>
      <c r="F72" s="225"/>
      <c r="G72" s="219"/>
      <c r="H72" s="226"/>
    </row>
    <row r="73" spans="1:8" ht="15">
      <c r="A73" s="219"/>
      <c r="B73" s="219" t="s">
        <v>272</v>
      </c>
      <c r="C73" s="219"/>
      <c r="D73" s="219"/>
      <c r="E73" s="219"/>
      <c r="F73" s="219"/>
      <c r="G73" s="219"/>
      <c r="H73" s="226"/>
    </row>
    <row r="74" spans="1:8">
      <c r="A74" s="227"/>
      <c r="B74" s="227" t="s">
        <v>139</v>
      </c>
      <c r="C74" s="227"/>
      <c r="D74" s="227"/>
      <c r="E74" s="227"/>
      <c r="F74" s="227"/>
      <c r="G74" s="220"/>
      <c r="H74" s="220"/>
    </row>
  </sheetData>
  <mergeCells count="1">
    <mergeCell ref="G4:H4"/>
  </mergeCells>
  <pageMargins left="0" right="0" top="0" bottom="0" header="0.31496062992125984" footer="0.31496062992125984"/>
  <pageSetup paperSize="9" scale="65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542</v>
      </c>
      <c r="B1" s="95"/>
      <c r="C1" s="98"/>
      <c r="D1" s="98"/>
      <c r="E1" s="98"/>
      <c r="F1" s="98"/>
      <c r="G1" s="729" t="s">
        <v>109</v>
      </c>
      <c r="H1" s="729"/>
    </row>
    <row r="2" spans="1:10" ht="15">
      <c r="A2" s="97" t="s">
        <v>140</v>
      </c>
      <c r="B2" s="95"/>
      <c r="C2" s="98"/>
      <c r="D2" s="98"/>
      <c r="E2" s="98"/>
      <c r="F2" s="98"/>
      <c r="G2" s="727" t="s">
        <v>587</v>
      </c>
      <c r="H2" s="728"/>
    </row>
    <row r="3" spans="1:10" ht="15">
      <c r="A3" s="97"/>
      <c r="B3" s="97"/>
      <c r="C3" s="97"/>
      <c r="D3" s="97"/>
      <c r="E3" s="97"/>
      <c r="F3" s="97"/>
      <c r="G3" s="575"/>
      <c r="H3" s="575"/>
    </row>
    <row r="4" spans="1:10" ht="15">
      <c r="A4" s="98" t="str">
        <f>'[2]ფორმა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576" t="s">
        <v>543</v>
      </c>
      <c r="B5" s="12"/>
      <c r="C5" s="12"/>
      <c r="D5" s="58"/>
      <c r="E5" s="257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574"/>
      <c r="B7" s="574"/>
      <c r="C7" s="574"/>
      <c r="D7" s="574"/>
      <c r="E7" s="574"/>
      <c r="F7" s="574"/>
      <c r="G7" s="99"/>
      <c r="H7" s="99"/>
    </row>
    <row r="8" spans="1:10" ht="30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352</v>
      </c>
      <c r="F8" s="111" t="s">
        <v>345</v>
      </c>
      <c r="G8" s="100" t="s">
        <v>10</v>
      </c>
      <c r="H8" s="100" t="s">
        <v>9</v>
      </c>
      <c r="J8" s="265" t="s">
        <v>351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350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544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545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106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435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272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139</v>
      </c>
      <c r="D46" s="227"/>
      <c r="E46" s="227"/>
      <c r="F46" s="227"/>
      <c r="G46" s="227"/>
    </row>
  </sheetData>
  <mergeCells count="2">
    <mergeCell ref="G1:H1"/>
    <mergeCell ref="G2:H2"/>
  </mergeCell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K3" sqref="K3:L3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605"/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</row>
    <row r="2" spans="1:12">
      <c r="A2" s="731" t="s">
        <v>551</v>
      </c>
      <c r="B2" s="731"/>
      <c r="C2" s="731"/>
      <c r="D2" s="731"/>
      <c r="E2" s="606"/>
      <c r="F2" s="607"/>
      <c r="G2" s="607"/>
      <c r="H2" s="607"/>
      <c r="I2" s="607"/>
      <c r="J2" s="608"/>
      <c r="K2" s="609"/>
      <c r="L2" s="609" t="s">
        <v>109</v>
      </c>
    </row>
    <row r="3" spans="1:12" ht="15">
      <c r="A3" s="610" t="s">
        <v>140</v>
      </c>
      <c r="B3" s="611"/>
      <c r="C3" s="607"/>
      <c r="D3" s="607"/>
      <c r="E3" s="607"/>
      <c r="F3" s="607"/>
      <c r="G3" s="607"/>
      <c r="H3" s="607"/>
      <c r="I3" s="607"/>
      <c r="J3" s="608"/>
      <c r="K3" s="727" t="s">
        <v>587</v>
      </c>
      <c r="L3" s="728"/>
    </row>
    <row r="4" spans="1:12">
      <c r="A4" s="610"/>
      <c r="B4" s="610"/>
      <c r="C4" s="611"/>
      <c r="D4" s="611"/>
      <c r="E4" s="611"/>
      <c r="F4" s="611"/>
      <c r="G4" s="611"/>
      <c r="H4" s="611"/>
      <c r="I4" s="611"/>
      <c r="J4" s="608"/>
      <c r="K4" s="608"/>
      <c r="L4" s="608"/>
    </row>
    <row r="5" spans="1:12">
      <c r="A5" s="607" t="s">
        <v>276</v>
      </c>
      <c r="B5" s="607"/>
      <c r="C5" s="607"/>
      <c r="D5" s="607"/>
      <c r="E5" s="607"/>
      <c r="F5" s="607"/>
      <c r="G5" s="607"/>
      <c r="H5" s="607"/>
      <c r="I5" s="607"/>
      <c r="J5" s="610"/>
      <c r="K5" s="610"/>
      <c r="L5" s="610"/>
    </row>
    <row r="6" spans="1:12">
      <c r="A6" s="612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12"/>
      <c r="C6" s="612"/>
      <c r="D6" s="612"/>
      <c r="E6" s="612"/>
      <c r="F6" s="612"/>
      <c r="G6" s="612"/>
      <c r="H6" s="612"/>
      <c r="I6" s="612"/>
      <c r="J6" s="613"/>
      <c r="K6" s="613"/>
      <c r="L6" s="605"/>
    </row>
    <row r="7" spans="1:12">
      <c r="A7" s="607"/>
      <c r="B7" s="607"/>
      <c r="C7" s="607"/>
      <c r="D7" s="607"/>
      <c r="E7" s="607"/>
      <c r="F7" s="607"/>
      <c r="G7" s="607"/>
      <c r="H7" s="607"/>
      <c r="I7" s="607"/>
      <c r="J7" s="610"/>
      <c r="K7" s="610"/>
      <c r="L7" s="610"/>
    </row>
    <row r="8" spans="1:12">
      <c r="A8" s="614"/>
      <c r="B8" s="614"/>
      <c r="C8" s="614"/>
      <c r="D8" s="614"/>
      <c r="E8" s="614"/>
      <c r="F8" s="614"/>
      <c r="G8" s="614"/>
      <c r="H8" s="614"/>
      <c r="I8" s="614"/>
      <c r="J8" s="615"/>
      <c r="K8" s="615"/>
      <c r="L8" s="615"/>
    </row>
    <row r="9" spans="1:12" ht="64.5" customHeight="1">
      <c r="A9" s="616" t="s">
        <v>63</v>
      </c>
      <c r="B9" s="616" t="s">
        <v>552</v>
      </c>
      <c r="C9" s="616" t="s">
        <v>553</v>
      </c>
      <c r="D9" s="616" t="s">
        <v>554</v>
      </c>
      <c r="E9" s="616" t="s">
        <v>555</v>
      </c>
      <c r="F9" s="616" t="s">
        <v>556</v>
      </c>
      <c r="G9" s="616" t="s">
        <v>557</v>
      </c>
      <c r="H9" s="616" t="s">
        <v>558</v>
      </c>
      <c r="I9" s="616" t="s">
        <v>559</v>
      </c>
      <c r="J9" s="616" t="s">
        <v>560</v>
      </c>
      <c r="K9" s="616" t="s">
        <v>561</v>
      </c>
      <c r="L9" s="616" t="s">
        <v>322</v>
      </c>
    </row>
    <row r="10" spans="1:12">
      <c r="A10" s="617">
        <v>1</v>
      </c>
      <c r="B10" s="618"/>
      <c r="C10" s="617"/>
      <c r="D10" s="617"/>
      <c r="E10" s="617"/>
      <c r="F10" s="617"/>
      <c r="G10" s="617"/>
      <c r="H10" s="617"/>
      <c r="I10" s="617"/>
      <c r="J10" s="549"/>
      <c r="K10" s="549"/>
      <c r="L10" s="617"/>
    </row>
    <row r="11" spans="1:12">
      <c r="A11" s="617">
        <v>2</v>
      </c>
      <c r="B11" s="618"/>
      <c r="C11" s="617"/>
      <c r="D11" s="617"/>
      <c r="E11" s="617"/>
      <c r="F11" s="617"/>
      <c r="G11" s="617"/>
      <c r="H11" s="617"/>
      <c r="I11" s="617"/>
      <c r="J11" s="549"/>
      <c r="K11" s="549"/>
      <c r="L11" s="617"/>
    </row>
    <row r="12" spans="1:12">
      <c r="A12" s="617">
        <v>3</v>
      </c>
      <c r="B12" s="618"/>
      <c r="C12" s="619"/>
      <c r="D12" s="619"/>
      <c r="E12" s="619"/>
      <c r="F12" s="619"/>
      <c r="G12" s="619"/>
      <c r="H12" s="619"/>
      <c r="I12" s="619"/>
      <c r="J12" s="549"/>
      <c r="K12" s="549"/>
      <c r="L12" s="619"/>
    </row>
    <row r="13" spans="1:12">
      <c r="A13" s="617">
        <v>4</v>
      </c>
      <c r="B13" s="618"/>
      <c r="C13" s="619"/>
      <c r="D13" s="619"/>
      <c r="E13" s="619"/>
      <c r="F13" s="619"/>
      <c r="G13" s="619"/>
      <c r="H13" s="619"/>
      <c r="I13" s="619"/>
      <c r="J13" s="549"/>
      <c r="K13" s="549"/>
      <c r="L13" s="619"/>
    </row>
    <row r="14" spans="1:12">
      <c r="A14" s="617">
        <v>5</v>
      </c>
      <c r="B14" s="618"/>
      <c r="C14" s="619"/>
      <c r="D14" s="619"/>
      <c r="E14" s="619"/>
      <c r="F14" s="619"/>
      <c r="G14" s="619"/>
      <c r="H14" s="619"/>
      <c r="I14" s="619"/>
      <c r="J14" s="549"/>
      <c r="K14" s="549"/>
      <c r="L14" s="619"/>
    </row>
    <row r="15" spans="1:12">
      <c r="A15" s="617">
        <v>6</v>
      </c>
      <c r="B15" s="618"/>
      <c r="C15" s="619"/>
      <c r="D15" s="619"/>
      <c r="E15" s="619"/>
      <c r="F15" s="619"/>
      <c r="G15" s="619"/>
      <c r="H15" s="619"/>
      <c r="I15" s="619"/>
      <c r="J15" s="549"/>
      <c r="K15" s="549"/>
      <c r="L15" s="619"/>
    </row>
    <row r="16" spans="1:12">
      <c r="A16" s="617">
        <v>7</v>
      </c>
      <c r="B16" s="618"/>
      <c r="C16" s="619"/>
      <c r="D16" s="619"/>
      <c r="E16" s="619"/>
      <c r="F16" s="619"/>
      <c r="G16" s="619"/>
      <c r="H16" s="619"/>
      <c r="I16" s="619"/>
      <c r="J16" s="549"/>
      <c r="K16" s="549"/>
      <c r="L16" s="619"/>
    </row>
    <row r="17" spans="1:12">
      <c r="A17" s="617">
        <v>8</v>
      </c>
      <c r="B17" s="618"/>
      <c r="C17" s="619"/>
      <c r="D17" s="619"/>
      <c r="E17" s="619"/>
      <c r="F17" s="619"/>
      <c r="G17" s="619"/>
      <c r="H17" s="619"/>
      <c r="I17" s="619"/>
      <c r="J17" s="549"/>
      <c r="K17" s="549"/>
      <c r="L17" s="619"/>
    </row>
    <row r="18" spans="1:12">
      <c r="A18" s="617">
        <v>9</v>
      </c>
      <c r="B18" s="618"/>
      <c r="C18" s="619"/>
      <c r="D18" s="619"/>
      <c r="E18" s="619"/>
      <c r="F18" s="619"/>
      <c r="G18" s="619"/>
      <c r="H18" s="619"/>
      <c r="I18" s="619"/>
      <c r="J18" s="549"/>
      <c r="K18" s="549"/>
      <c r="L18" s="619"/>
    </row>
    <row r="19" spans="1:12">
      <c r="A19" s="617">
        <v>10</v>
      </c>
      <c r="B19" s="618"/>
      <c r="C19" s="619"/>
      <c r="D19" s="619"/>
      <c r="E19" s="619"/>
      <c r="F19" s="619"/>
      <c r="G19" s="619"/>
      <c r="H19" s="619"/>
      <c r="I19" s="619"/>
      <c r="J19" s="549"/>
      <c r="K19" s="549"/>
      <c r="L19" s="619"/>
    </row>
    <row r="20" spans="1:12">
      <c r="A20" s="617">
        <v>11</v>
      </c>
      <c r="B20" s="618"/>
      <c r="C20" s="619"/>
      <c r="D20" s="619"/>
      <c r="E20" s="619"/>
      <c r="F20" s="619"/>
      <c r="G20" s="619"/>
      <c r="H20" s="619"/>
      <c r="I20" s="619"/>
      <c r="J20" s="549"/>
      <c r="K20" s="549"/>
      <c r="L20" s="619"/>
    </row>
    <row r="21" spans="1:12">
      <c r="A21" s="617">
        <v>12</v>
      </c>
      <c r="B21" s="618"/>
      <c r="C21" s="619"/>
      <c r="D21" s="619"/>
      <c r="E21" s="619"/>
      <c r="F21" s="619"/>
      <c r="G21" s="619"/>
      <c r="H21" s="619"/>
      <c r="I21" s="619"/>
      <c r="J21" s="549"/>
      <c r="K21" s="549"/>
      <c r="L21" s="619"/>
    </row>
    <row r="22" spans="1:12">
      <c r="A22" s="617">
        <v>13</v>
      </c>
      <c r="B22" s="618"/>
      <c r="C22" s="619"/>
      <c r="D22" s="619"/>
      <c r="E22" s="619"/>
      <c r="F22" s="619"/>
      <c r="G22" s="619"/>
      <c r="H22" s="619"/>
      <c r="I22" s="619"/>
      <c r="J22" s="549"/>
      <c r="K22" s="549"/>
      <c r="L22" s="619"/>
    </row>
    <row r="23" spans="1:12">
      <c r="A23" s="617">
        <v>14</v>
      </c>
      <c r="B23" s="618"/>
      <c r="C23" s="619"/>
      <c r="D23" s="619"/>
      <c r="E23" s="619"/>
      <c r="F23" s="619"/>
      <c r="G23" s="619"/>
      <c r="H23" s="619"/>
      <c r="I23" s="619"/>
      <c r="J23" s="549"/>
      <c r="K23" s="549"/>
      <c r="L23" s="619"/>
    </row>
    <row r="24" spans="1:12">
      <c r="A24" s="617">
        <v>15</v>
      </c>
      <c r="B24" s="618"/>
      <c r="C24" s="619"/>
      <c r="D24" s="619"/>
      <c r="E24" s="619"/>
      <c r="F24" s="619"/>
      <c r="G24" s="619"/>
      <c r="H24" s="619"/>
      <c r="I24" s="619"/>
      <c r="J24" s="549"/>
      <c r="K24" s="549"/>
      <c r="L24" s="619"/>
    </row>
    <row r="25" spans="1:12">
      <c r="A25" s="617">
        <v>16</v>
      </c>
      <c r="B25" s="618"/>
      <c r="C25" s="619"/>
      <c r="D25" s="619"/>
      <c r="E25" s="619"/>
      <c r="F25" s="619"/>
      <c r="G25" s="619"/>
      <c r="H25" s="619"/>
      <c r="I25" s="619"/>
      <c r="J25" s="549"/>
      <c r="K25" s="549"/>
      <c r="L25" s="619"/>
    </row>
    <row r="26" spans="1:12">
      <c r="A26" s="617">
        <v>17</v>
      </c>
      <c r="B26" s="618"/>
      <c r="C26" s="619"/>
      <c r="D26" s="619"/>
      <c r="E26" s="619"/>
      <c r="F26" s="619"/>
      <c r="G26" s="619"/>
      <c r="H26" s="619"/>
      <c r="I26" s="619"/>
      <c r="J26" s="549"/>
      <c r="K26" s="549"/>
      <c r="L26" s="619"/>
    </row>
    <row r="27" spans="1:12">
      <c r="A27" s="617">
        <v>18</v>
      </c>
      <c r="B27" s="618"/>
      <c r="C27" s="619"/>
      <c r="D27" s="619"/>
      <c r="E27" s="619"/>
      <c r="F27" s="619"/>
      <c r="G27" s="619"/>
      <c r="H27" s="619"/>
      <c r="I27" s="619"/>
      <c r="J27" s="549"/>
      <c r="K27" s="549"/>
      <c r="L27" s="619"/>
    </row>
    <row r="28" spans="1:12">
      <c r="A28" s="617">
        <v>19</v>
      </c>
      <c r="B28" s="618"/>
      <c r="C28" s="619"/>
      <c r="D28" s="619"/>
      <c r="E28" s="619"/>
      <c r="F28" s="619"/>
      <c r="G28" s="619"/>
      <c r="H28" s="619"/>
      <c r="I28" s="619"/>
      <c r="J28" s="549"/>
      <c r="K28" s="549"/>
      <c r="L28" s="619"/>
    </row>
    <row r="29" spans="1:12">
      <c r="A29" s="617">
        <v>20</v>
      </c>
      <c r="B29" s="618"/>
      <c r="C29" s="619"/>
      <c r="D29" s="619"/>
      <c r="E29" s="619"/>
      <c r="F29" s="619"/>
      <c r="G29" s="619"/>
      <c r="H29" s="619"/>
      <c r="I29" s="619"/>
      <c r="J29" s="549"/>
      <c r="K29" s="549"/>
      <c r="L29" s="619"/>
    </row>
    <row r="30" spans="1:12">
      <c r="A30" s="617">
        <v>21</v>
      </c>
      <c r="B30" s="618"/>
      <c r="C30" s="619"/>
      <c r="D30" s="619"/>
      <c r="E30" s="619"/>
      <c r="F30" s="619"/>
      <c r="G30" s="619"/>
      <c r="H30" s="619"/>
      <c r="I30" s="619"/>
      <c r="J30" s="549"/>
      <c r="K30" s="549"/>
      <c r="L30" s="619"/>
    </row>
    <row r="31" spans="1:12">
      <c r="A31" s="617">
        <v>22</v>
      </c>
      <c r="B31" s="618"/>
      <c r="C31" s="619"/>
      <c r="D31" s="619"/>
      <c r="E31" s="619"/>
      <c r="F31" s="619"/>
      <c r="G31" s="619"/>
      <c r="H31" s="619"/>
      <c r="I31" s="619"/>
      <c r="J31" s="549"/>
      <c r="K31" s="549"/>
      <c r="L31" s="619"/>
    </row>
    <row r="32" spans="1:12">
      <c r="A32" s="617">
        <v>23</v>
      </c>
      <c r="B32" s="618"/>
      <c r="C32" s="619"/>
      <c r="D32" s="619"/>
      <c r="E32" s="619"/>
      <c r="F32" s="619"/>
      <c r="G32" s="619"/>
      <c r="H32" s="619"/>
      <c r="I32" s="619"/>
      <c r="J32" s="549"/>
      <c r="K32" s="549"/>
      <c r="L32" s="619"/>
    </row>
    <row r="33" spans="1:12">
      <c r="A33" s="617">
        <v>24</v>
      </c>
      <c r="B33" s="618"/>
      <c r="C33" s="619"/>
      <c r="D33" s="619"/>
      <c r="E33" s="619"/>
      <c r="F33" s="619"/>
      <c r="G33" s="619"/>
      <c r="H33" s="619"/>
      <c r="I33" s="619"/>
      <c r="J33" s="549"/>
      <c r="K33" s="549"/>
      <c r="L33" s="619"/>
    </row>
    <row r="34" spans="1:12">
      <c r="A34" s="619" t="s">
        <v>280</v>
      </c>
      <c r="B34" s="618"/>
      <c r="C34" s="619"/>
      <c r="D34" s="619"/>
      <c r="E34" s="619"/>
      <c r="F34" s="619"/>
      <c r="G34" s="619"/>
      <c r="H34" s="619"/>
      <c r="I34" s="619"/>
      <c r="J34" s="549"/>
      <c r="K34" s="549"/>
      <c r="L34" s="619"/>
    </row>
    <row r="35" spans="1:12">
      <c r="A35" s="619"/>
      <c r="B35" s="618"/>
      <c r="C35" s="620"/>
      <c r="D35" s="620"/>
      <c r="E35" s="620"/>
      <c r="F35" s="620"/>
      <c r="G35" s="619"/>
      <c r="H35" s="619"/>
      <c r="I35" s="619"/>
      <c r="J35" s="619" t="s">
        <v>562</v>
      </c>
      <c r="K35" s="557">
        <f>SUM(K10:K34)</f>
        <v>0</v>
      </c>
      <c r="L35" s="619"/>
    </row>
    <row r="36" spans="1:12">
      <c r="A36" s="621"/>
      <c r="B36" s="621"/>
      <c r="C36" s="621"/>
      <c r="D36" s="621"/>
      <c r="E36" s="621"/>
      <c r="F36" s="621"/>
      <c r="G36" s="621"/>
      <c r="H36" s="621"/>
      <c r="I36" s="621"/>
      <c r="J36" s="621"/>
      <c r="K36" s="622"/>
      <c r="L36" s="605"/>
    </row>
    <row r="37" spans="1:12">
      <c r="A37" s="623" t="s">
        <v>563</v>
      </c>
      <c r="B37" s="623"/>
      <c r="C37" s="621"/>
      <c r="D37" s="621"/>
      <c r="E37" s="621"/>
      <c r="F37" s="621"/>
      <c r="G37" s="621"/>
      <c r="H37" s="621"/>
      <c r="I37" s="621"/>
      <c r="J37" s="621"/>
      <c r="K37" s="622"/>
      <c r="L37" s="605"/>
    </row>
    <row r="38" spans="1:12">
      <c r="A38" s="623" t="s">
        <v>564</v>
      </c>
      <c r="B38" s="623"/>
      <c r="C38" s="621"/>
      <c r="D38" s="621"/>
      <c r="E38" s="621"/>
      <c r="F38" s="621"/>
      <c r="G38" s="621"/>
      <c r="H38" s="621"/>
      <c r="I38" s="621"/>
      <c r="J38" s="621"/>
      <c r="K38" s="622"/>
      <c r="L38" s="605"/>
    </row>
    <row r="39" spans="1:12">
      <c r="A39" s="624" t="s">
        <v>565</v>
      </c>
      <c r="B39" s="623"/>
      <c r="C39" s="622"/>
      <c r="D39" s="622"/>
      <c r="E39" s="622"/>
      <c r="F39" s="622"/>
      <c r="G39" s="622"/>
      <c r="H39" s="622"/>
      <c r="I39" s="622"/>
      <c r="J39" s="622"/>
      <c r="K39" s="622"/>
      <c r="L39" s="605"/>
    </row>
    <row r="40" spans="1:12">
      <c r="A40" s="624" t="s">
        <v>566</v>
      </c>
      <c r="B40" s="623"/>
      <c r="C40" s="622"/>
      <c r="D40" s="622"/>
      <c r="E40" s="622"/>
      <c r="F40" s="622"/>
      <c r="G40" s="622"/>
      <c r="H40" s="622"/>
      <c r="I40" s="622"/>
      <c r="J40" s="622"/>
      <c r="K40" s="622"/>
      <c r="L40" s="605"/>
    </row>
    <row r="41" spans="1:12">
      <c r="A41" s="732" t="s">
        <v>567</v>
      </c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605"/>
    </row>
    <row r="42" spans="1:12">
      <c r="A42" s="732"/>
      <c r="B42" s="732"/>
      <c r="C42" s="732"/>
      <c r="D42" s="732"/>
      <c r="E42" s="732"/>
      <c r="F42" s="732"/>
      <c r="G42" s="732"/>
      <c r="H42" s="732"/>
      <c r="I42" s="732"/>
      <c r="J42" s="732"/>
      <c r="K42" s="732"/>
      <c r="L42" s="605"/>
    </row>
    <row r="43" spans="1:12">
      <c r="A43" s="625"/>
      <c r="B43" s="625"/>
      <c r="C43" s="625"/>
      <c r="D43" s="625"/>
      <c r="E43" s="625"/>
      <c r="F43" s="625"/>
      <c r="G43" s="625"/>
      <c r="H43" s="625"/>
      <c r="I43" s="625"/>
      <c r="J43" s="625"/>
      <c r="K43" s="625"/>
      <c r="L43" s="605"/>
    </row>
    <row r="44" spans="1:12">
      <c r="A44" s="733" t="s">
        <v>106</v>
      </c>
      <c r="B44" s="733"/>
      <c r="C44" s="626"/>
      <c r="D44" s="627"/>
      <c r="E44" s="627"/>
      <c r="F44" s="626"/>
      <c r="G44" s="626"/>
      <c r="H44" s="626"/>
      <c r="I44" s="626"/>
      <c r="J44" s="626"/>
      <c r="K44" s="622"/>
      <c r="L44" s="605"/>
    </row>
    <row r="45" spans="1:12">
      <c r="A45" s="626"/>
      <c r="B45" s="627"/>
      <c r="C45" s="626"/>
      <c r="D45" s="627"/>
      <c r="E45" s="627"/>
      <c r="F45" s="626"/>
      <c r="G45" s="626"/>
      <c r="H45" s="626"/>
      <c r="I45" s="626"/>
      <c r="J45" s="628"/>
      <c r="K45" s="622"/>
      <c r="L45" s="605"/>
    </row>
    <row r="46" spans="1:12">
      <c r="A46" s="626"/>
      <c r="B46" s="627"/>
      <c r="C46" s="734" t="s">
        <v>270</v>
      </c>
      <c r="D46" s="734"/>
      <c r="E46" s="629"/>
      <c r="F46" s="630"/>
      <c r="G46" s="735" t="s">
        <v>568</v>
      </c>
      <c r="H46" s="735"/>
      <c r="I46" s="735"/>
      <c r="J46" s="631"/>
      <c r="K46" s="622"/>
      <c r="L46" s="605"/>
    </row>
    <row r="47" spans="1:12">
      <c r="A47" s="626"/>
      <c r="B47" s="627"/>
      <c r="C47" s="626"/>
      <c r="D47" s="627"/>
      <c r="E47" s="627"/>
      <c r="F47" s="626"/>
      <c r="G47" s="736"/>
      <c r="H47" s="736"/>
      <c r="I47" s="736"/>
      <c r="J47" s="631"/>
      <c r="K47" s="622"/>
      <c r="L47" s="605"/>
    </row>
    <row r="48" spans="1:12">
      <c r="A48" s="626"/>
      <c r="B48" s="627"/>
      <c r="C48" s="730" t="s">
        <v>139</v>
      </c>
      <c r="D48" s="730"/>
      <c r="E48" s="629"/>
      <c r="F48" s="630"/>
      <c r="G48" s="626"/>
      <c r="H48" s="626"/>
      <c r="I48" s="626"/>
      <c r="J48" s="626"/>
      <c r="K48" s="622"/>
      <c r="L48" s="605"/>
    </row>
    <row r="49" spans="1:12">
      <c r="A49" s="605"/>
      <c r="B49" s="605"/>
      <c r="C49" s="605"/>
      <c r="D49" s="605"/>
      <c r="E49" s="605"/>
      <c r="F49" s="605"/>
      <c r="G49" s="605"/>
      <c r="H49" s="605"/>
      <c r="I49" s="605"/>
      <c r="J49" s="605"/>
      <c r="K49" s="605"/>
      <c r="L49" s="605"/>
    </row>
    <row r="50" spans="1:12">
      <c r="A50" s="632"/>
      <c r="B50" s="632"/>
      <c r="C50" s="632"/>
      <c r="D50" s="632"/>
      <c r="E50" s="632"/>
      <c r="F50" s="632"/>
      <c r="G50" s="632"/>
      <c r="H50" s="632"/>
      <c r="I50" s="632"/>
      <c r="J50" s="632"/>
      <c r="K50" s="632"/>
      <c r="L50" s="632"/>
    </row>
    <row r="51" spans="1:12">
      <c r="A51" s="632"/>
      <c r="B51" s="632"/>
      <c r="C51" s="632"/>
      <c r="D51" s="632"/>
      <c r="E51" s="632"/>
      <c r="F51" s="632"/>
      <c r="G51" s="632"/>
      <c r="H51" s="632"/>
      <c r="I51" s="632"/>
      <c r="J51" s="632"/>
      <c r="K51" s="632"/>
      <c r="L51" s="632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D25" sqref="D25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460</v>
      </c>
      <c r="B1" s="97"/>
      <c r="C1" s="737" t="s">
        <v>109</v>
      </c>
      <c r="D1" s="737"/>
    </row>
    <row r="2" spans="1:5">
      <c r="A2" s="95" t="s">
        <v>461</v>
      </c>
      <c r="B2" s="97"/>
      <c r="C2" s="727" t="s">
        <v>587</v>
      </c>
      <c r="D2" s="728"/>
    </row>
    <row r="3" spans="1:5">
      <c r="A3" s="97" t="s">
        <v>140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471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63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107</v>
      </c>
      <c r="C10" s="477">
        <f>SUM(C11,C14,C17,C20:C22)</f>
        <v>1929</v>
      </c>
      <c r="D10" s="477">
        <f>SUM(D11,D14,D17,D20:D22)</f>
        <v>2563</v>
      </c>
    </row>
    <row r="11" spans="1:5" s="9" customFormat="1" ht="18">
      <c r="A11" s="14">
        <v>1.1000000000000001</v>
      </c>
      <c r="B11" s="14" t="s">
        <v>67</v>
      </c>
      <c r="C11" s="477">
        <f>SUM(C12:C13)</f>
        <v>0</v>
      </c>
      <c r="D11" s="477">
        <f>SUM(D12:D13)</f>
        <v>0</v>
      </c>
    </row>
    <row r="12" spans="1:5" s="9" customFormat="1" ht="18">
      <c r="A12" s="16" t="s">
        <v>29</v>
      </c>
      <c r="B12" s="16" t="s">
        <v>69</v>
      </c>
      <c r="C12" s="478"/>
      <c r="D12" s="479"/>
    </row>
    <row r="13" spans="1:5" s="9" customFormat="1" ht="18">
      <c r="A13" s="16" t="s">
        <v>30</v>
      </c>
      <c r="B13" s="16" t="s">
        <v>70</v>
      </c>
      <c r="C13" s="478"/>
      <c r="D13" s="479"/>
    </row>
    <row r="14" spans="1:5" s="3" customFormat="1">
      <c r="A14" s="14">
        <v>1.2</v>
      </c>
      <c r="B14" s="14" t="s">
        <v>68</v>
      </c>
      <c r="C14" s="477">
        <f>SUM(C15:C16)</f>
        <v>0</v>
      </c>
      <c r="D14" s="477">
        <f>SUM(D15:D16)</f>
        <v>0</v>
      </c>
    </row>
    <row r="15" spans="1:5">
      <c r="A15" s="16" t="s">
        <v>31</v>
      </c>
      <c r="B15" s="16" t="s">
        <v>71</v>
      </c>
      <c r="C15" s="478"/>
      <c r="D15" s="479"/>
    </row>
    <row r="16" spans="1:5">
      <c r="A16" s="16" t="s">
        <v>32</v>
      </c>
      <c r="B16" s="16" t="s">
        <v>72</v>
      </c>
      <c r="C16" s="478"/>
      <c r="D16" s="479"/>
    </row>
    <row r="17" spans="1:9">
      <c r="A17" s="14">
        <v>1.3</v>
      </c>
      <c r="B17" s="14" t="s">
        <v>73</v>
      </c>
      <c r="C17" s="477">
        <f>SUM(C18:C19)</f>
        <v>1929</v>
      </c>
      <c r="D17" s="477">
        <f>SUM(D18:D19)</f>
        <v>2563</v>
      </c>
    </row>
    <row r="18" spans="1:9">
      <c r="A18" s="16" t="s">
        <v>49</v>
      </c>
      <c r="B18" s="16" t="s">
        <v>74</v>
      </c>
      <c r="C18" s="478">
        <v>1929</v>
      </c>
      <c r="D18" s="479">
        <v>2199</v>
      </c>
    </row>
    <row r="19" spans="1:9">
      <c r="A19" s="16" t="s">
        <v>50</v>
      </c>
      <c r="B19" s="16" t="s">
        <v>75</v>
      </c>
      <c r="C19" s="478"/>
      <c r="D19" s="479">
        <v>364</v>
      </c>
    </row>
    <row r="20" spans="1:9">
      <c r="A20" s="14">
        <v>1.4</v>
      </c>
      <c r="B20" s="14" t="s">
        <v>76</v>
      </c>
      <c r="C20" s="478"/>
      <c r="D20" s="479"/>
    </row>
    <row r="21" spans="1:9">
      <c r="A21" s="14">
        <v>1.5</v>
      </c>
      <c r="B21" s="14" t="s">
        <v>77</v>
      </c>
      <c r="C21" s="478"/>
      <c r="D21" s="479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82" t="s">
        <v>139</v>
      </c>
    </row>
    <row r="32" spans="1:9" s="22" customFormat="1" ht="12.75"/>
    <row r="33" spans="14:15">
      <c r="N33" s="727"/>
      <c r="O33" s="728"/>
    </row>
    <row r="34" spans="14:15">
      <c r="N34" s="727"/>
      <c r="O34" s="728"/>
    </row>
    <row r="35" spans="14:15">
      <c r="N35" s="727"/>
      <c r="O35" s="728"/>
    </row>
  </sheetData>
  <mergeCells count="5">
    <mergeCell ref="C1:D1"/>
    <mergeCell ref="C2:D2"/>
    <mergeCell ref="N33:O33"/>
    <mergeCell ref="N34:O34"/>
    <mergeCell ref="N35:O35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F46" sqref="F4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462</v>
      </c>
      <c r="B1" s="98"/>
      <c r="C1" s="729" t="s">
        <v>109</v>
      </c>
      <c r="D1" s="729"/>
      <c r="E1" s="112"/>
    </row>
    <row r="2" spans="1:5" s="6" customFormat="1">
      <c r="A2" s="95" t="s">
        <v>459</v>
      </c>
      <c r="B2" s="98"/>
      <c r="C2" s="727" t="s">
        <v>587</v>
      </c>
      <c r="D2" s="728"/>
      <c r="E2" s="112"/>
    </row>
    <row r="3" spans="1:5" s="6" customFormat="1">
      <c r="A3" s="97" t="s">
        <v>140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471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63</v>
      </c>
      <c r="B9" s="110" t="s">
        <v>337</v>
      </c>
      <c r="C9" s="100" t="s">
        <v>10</v>
      </c>
      <c r="D9" s="100" t="s">
        <v>9</v>
      </c>
      <c r="E9" s="112"/>
    </row>
    <row r="10" spans="1:5" s="9" customFormat="1" ht="18">
      <c r="A10" s="119" t="s">
        <v>302</v>
      </c>
      <c r="B10" s="389"/>
      <c r="C10" s="4"/>
      <c r="D10" s="4"/>
      <c r="E10" s="114"/>
    </row>
    <row r="11" spans="1:5" s="10" customFormat="1">
      <c r="A11" s="119" t="s">
        <v>303</v>
      </c>
      <c r="B11" s="119"/>
      <c r="C11" s="4"/>
      <c r="D11" s="4"/>
      <c r="E11" s="115"/>
    </row>
    <row r="12" spans="1:5" s="10" customFormat="1">
      <c r="A12" s="119" t="s">
        <v>304</v>
      </c>
      <c r="B12" s="108"/>
      <c r="C12" s="4"/>
      <c r="D12" s="4"/>
      <c r="E12" s="115"/>
    </row>
    <row r="13" spans="1:5" s="10" customFormat="1">
      <c r="A13" s="108" t="s">
        <v>283</v>
      </c>
      <c r="B13" s="108"/>
      <c r="C13" s="4"/>
      <c r="D13" s="4"/>
      <c r="E13" s="115"/>
    </row>
    <row r="14" spans="1:5" s="10" customFormat="1">
      <c r="A14" s="108" t="s">
        <v>283</v>
      </c>
      <c r="B14" s="108"/>
      <c r="C14" s="4"/>
      <c r="D14" s="4"/>
      <c r="E14" s="115"/>
    </row>
    <row r="15" spans="1:5" s="10" customFormat="1">
      <c r="A15" s="108" t="s">
        <v>283</v>
      </c>
      <c r="B15" s="108"/>
      <c r="C15" s="4"/>
      <c r="D15" s="4"/>
      <c r="E15" s="115"/>
    </row>
    <row r="16" spans="1:5" s="10" customFormat="1">
      <c r="A16" s="108" t="s">
        <v>283</v>
      </c>
      <c r="B16" s="108"/>
      <c r="C16" s="4"/>
      <c r="D16" s="4"/>
      <c r="E16" s="115"/>
    </row>
    <row r="17" spans="1:9">
      <c r="A17" s="120"/>
      <c r="B17" s="120" t="s">
        <v>339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50"/>
    </row>
    <row r="22" spans="1:9">
      <c r="A22" s="250" t="s">
        <v>406</v>
      </c>
    </row>
    <row r="23" spans="1:9" s="22" customFormat="1" ht="12.75"/>
    <row r="24" spans="1:9">
      <c r="A24" s="87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82"/>
      <c r="B29" s="82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5" zoomScaleSheetLayoutView="75" workbookViewId="0">
      <selection activeCell="C72" sqref="C7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224</v>
      </c>
      <c r="B1" s="157"/>
      <c r="C1" s="738" t="s">
        <v>198</v>
      </c>
      <c r="D1" s="738"/>
      <c r="E1" s="141"/>
    </row>
    <row r="2" spans="1:7">
      <c r="A2" s="97" t="s">
        <v>140</v>
      </c>
      <c r="B2" s="157"/>
      <c r="C2" s="727" t="s">
        <v>587</v>
      </c>
      <c r="D2" s="728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471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113</v>
      </c>
      <c r="B8" s="160" t="s">
        <v>190</v>
      </c>
      <c r="C8" s="160" t="s">
        <v>308</v>
      </c>
      <c r="D8" s="160" t="s">
        <v>259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191</v>
      </c>
      <c r="B10" s="51"/>
      <c r="C10" s="161">
        <f>SUM(C11,C34)</f>
        <v>92028.51</v>
      </c>
      <c r="D10" s="161">
        <f>SUM(D11,D34)</f>
        <v>73112.479999999996</v>
      </c>
      <c r="E10" s="141"/>
    </row>
    <row r="11" spans="1:7">
      <c r="A11" s="52" t="s">
        <v>192</v>
      </c>
      <c r="B11" s="53"/>
      <c r="C11" s="106">
        <f>SUM(C12:C32)</f>
        <v>30922.91</v>
      </c>
      <c r="D11" s="106">
        <f>SUM(D12:D32)</f>
        <v>11286.48</v>
      </c>
      <c r="E11" s="141"/>
    </row>
    <row r="12" spans="1:7">
      <c r="A12" s="56">
        <v>1110</v>
      </c>
      <c r="B12" s="55" t="s">
        <v>142</v>
      </c>
      <c r="C12" s="8"/>
      <c r="D12" s="8"/>
      <c r="E12" s="141"/>
    </row>
    <row r="13" spans="1:7">
      <c r="A13" s="56">
        <v>1120</v>
      </c>
      <c r="B13" s="55" t="s">
        <v>143</v>
      </c>
      <c r="C13" s="8"/>
      <c r="D13" s="8"/>
      <c r="E13" s="141"/>
    </row>
    <row r="14" spans="1:7">
      <c r="A14" s="56">
        <v>1211</v>
      </c>
      <c r="B14" s="55" t="s">
        <v>144</v>
      </c>
      <c r="C14" s="8">
        <v>19378</v>
      </c>
      <c r="D14" s="480">
        <v>2229.21</v>
      </c>
      <c r="E14" s="141"/>
    </row>
    <row r="15" spans="1:7">
      <c r="A15" s="56">
        <v>1212</v>
      </c>
      <c r="B15" s="55" t="s">
        <v>145</v>
      </c>
      <c r="C15" s="8"/>
      <c r="D15" s="400"/>
      <c r="E15" s="141"/>
    </row>
    <row r="16" spans="1:7">
      <c r="A16" s="56">
        <v>1213</v>
      </c>
      <c r="B16" s="55" t="s">
        <v>146</v>
      </c>
      <c r="C16" s="8"/>
      <c r="D16" s="400"/>
      <c r="E16" s="141"/>
    </row>
    <row r="17" spans="1:5">
      <c r="A17" s="56">
        <v>1214</v>
      </c>
      <c r="B17" s="55" t="s">
        <v>147</v>
      </c>
      <c r="C17" s="8"/>
      <c r="D17" s="400"/>
      <c r="E17" s="141"/>
    </row>
    <row r="18" spans="1:5">
      <c r="A18" s="56">
        <v>1215</v>
      </c>
      <c r="B18" s="55" t="s">
        <v>148</v>
      </c>
      <c r="C18" s="8">
        <v>2241.41</v>
      </c>
      <c r="D18" s="400">
        <v>698.77</v>
      </c>
      <c r="E18" s="141"/>
    </row>
    <row r="19" spans="1:5">
      <c r="A19" s="56">
        <v>1300</v>
      </c>
      <c r="B19" s="55" t="s">
        <v>149</v>
      </c>
      <c r="C19" s="8"/>
      <c r="D19" s="400"/>
      <c r="E19" s="141"/>
    </row>
    <row r="20" spans="1:5">
      <c r="A20" s="56">
        <v>1410</v>
      </c>
      <c r="B20" s="55" t="s">
        <v>150</v>
      </c>
      <c r="C20" s="8">
        <v>3592</v>
      </c>
      <c r="D20" s="400">
        <v>2647</v>
      </c>
      <c r="E20" s="141"/>
    </row>
    <row r="21" spans="1:5">
      <c r="A21" s="56">
        <v>1421</v>
      </c>
      <c r="B21" s="55" t="s">
        <v>151</v>
      </c>
      <c r="C21" s="8"/>
      <c r="D21" s="400"/>
      <c r="E21" s="141"/>
    </row>
    <row r="22" spans="1:5">
      <c r="A22" s="56">
        <v>1422</v>
      </c>
      <c r="B22" s="55" t="s">
        <v>152</v>
      </c>
      <c r="C22" s="8"/>
      <c r="D22" s="400"/>
      <c r="E22" s="141"/>
    </row>
    <row r="23" spans="1:5">
      <c r="A23" s="56">
        <v>1423</v>
      </c>
      <c r="B23" s="55" t="s">
        <v>153</v>
      </c>
      <c r="C23" s="8"/>
      <c r="D23" s="480"/>
      <c r="E23" s="141"/>
    </row>
    <row r="24" spans="1:5">
      <c r="A24" s="56">
        <v>1431</v>
      </c>
      <c r="B24" s="55" t="s">
        <v>154</v>
      </c>
      <c r="C24" s="8"/>
      <c r="D24" s="400"/>
      <c r="E24" s="141"/>
    </row>
    <row r="25" spans="1:5">
      <c r="A25" s="56">
        <v>1432</v>
      </c>
      <c r="B25" s="55" t="s">
        <v>155</v>
      </c>
      <c r="C25" s="8"/>
      <c r="D25" s="400"/>
      <c r="E25" s="141"/>
    </row>
    <row r="26" spans="1:5">
      <c r="A26" s="56">
        <v>1433</v>
      </c>
      <c r="B26" s="55" t="s">
        <v>156</v>
      </c>
      <c r="C26" s="8"/>
      <c r="D26" s="480"/>
      <c r="E26" s="141"/>
    </row>
    <row r="27" spans="1:5">
      <c r="A27" s="56">
        <v>1441</v>
      </c>
      <c r="B27" s="55" t="s">
        <v>157</v>
      </c>
      <c r="C27" s="8">
        <v>5664</v>
      </c>
      <c r="D27" s="480">
        <v>5664</v>
      </c>
      <c r="E27" s="141"/>
    </row>
    <row r="28" spans="1:5">
      <c r="A28" s="56">
        <v>1442</v>
      </c>
      <c r="B28" s="55" t="s">
        <v>158</v>
      </c>
      <c r="C28" s="8">
        <v>47.5</v>
      </c>
      <c r="D28" s="400">
        <v>47.5</v>
      </c>
      <c r="E28" s="141"/>
    </row>
    <row r="29" spans="1:5">
      <c r="A29" s="56">
        <v>1443</v>
      </c>
      <c r="B29" s="55" t="s">
        <v>159</v>
      </c>
      <c r="C29" s="8"/>
      <c r="D29" s="8"/>
      <c r="E29" s="141"/>
    </row>
    <row r="30" spans="1:5">
      <c r="A30" s="56">
        <v>1444</v>
      </c>
      <c r="B30" s="55" t="s">
        <v>160</v>
      </c>
      <c r="C30" s="8"/>
      <c r="D30" s="400"/>
      <c r="E30" s="141"/>
    </row>
    <row r="31" spans="1:5">
      <c r="A31" s="56">
        <v>1445</v>
      </c>
      <c r="B31" s="55" t="s">
        <v>161</v>
      </c>
      <c r="C31" s="8"/>
      <c r="D31" s="400"/>
      <c r="E31" s="141"/>
    </row>
    <row r="32" spans="1:5">
      <c r="A32" s="56">
        <v>1446</v>
      </c>
      <c r="B32" s="55" t="s">
        <v>162</v>
      </c>
      <c r="C32" s="8"/>
      <c r="D32" s="400"/>
      <c r="E32" s="141"/>
    </row>
    <row r="33" spans="1:5">
      <c r="A33" s="29"/>
      <c r="D33" s="400"/>
      <c r="E33" s="141"/>
    </row>
    <row r="34" spans="1:5">
      <c r="A34" s="57" t="s">
        <v>193</v>
      </c>
      <c r="B34" s="55"/>
      <c r="C34" s="106">
        <f>SUM(C35:C42)</f>
        <v>61105.599999999999</v>
      </c>
      <c r="D34" s="106">
        <f>SUM(D35:D42)</f>
        <v>61826</v>
      </c>
      <c r="E34" s="141"/>
    </row>
    <row r="35" spans="1:5">
      <c r="A35" s="56">
        <v>2110</v>
      </c>
      <c r="B35" s="55" t="s">
        <v>99</v>
      </c>
      <c r="C35" s="8"/>
      <c r="D35" s="8"/>
      <c r="E35" s="141"/>
    </row>
    <row r="36" spans="1:5">
      <c r="A36" s="56">
        <v>2120</v>
      </c>
      <c r="B36" s="55" t="s">
        <v>163</v>
      </c>
      <c r="C36" s="8">
        <v>61105.599999999999</v>
      </c>
      <c r="D36" s="8">
        <v>61826</v>
      </c>
      <c r="E36" s="141"/>
    </row>
    <row r="37" spans="1:5">
      <c r="A37" s="56">
        <v>2130</v>
      </c>
      <c r="B37" s="55" t="s">
        <v>100</v>
      </c>
      <c r="C37" s="8"/>
      <c r="D37" s="8"/>
      <c r="E37" s="141"/>
    </row>
    <row r="38" spans="1:5">
      <c r="A38" s="56">
        <v>2140</v>
      </c>
      <c r="B38" s="55" t="s">
        <v>415</v>
      </c>
      <c r="C38" s="8"/>
      <c r="D38" s="8"/>
      <c r="E38" s="141"/>
    </row>
    <row r="39" spans="1:5">
      <c r="A39" s="56">
        <v>2150</v>
      </c>
      <c r="B39" s="55" t="s">
        <v>419</v>
      </c>
      <c r="C39" s="8"/>
      <c r="D39" s="8"/>
      <c r="E39" s="141"/>
    </row>
    <row r="40" spans="1:5">
      <c r="A40" s="56">
        <v>2220</v>
      </c>
      <c r="B40" s="55" t="s">
        <v>101</v>
      </c>
      <c r="C40" s="8"/>
      <c r="D40" s="8"/>
      <c r="E40" s="141"/>
    </row>
    <row r="41" spans="1:5">
      <c r="A41" s="56">
        <v>2300</v>
      </c>
      <c r="B41" s="55" t="s">
        <v>164</v>
      </c>
      <c r="C41" s="8"/>
      <c r="D41" s="8"/>
      <c r="E41" s="141"/>
    </row>
    <row r="42" spans="1:5">
      <c r="A42" s="56">
        <v>2400</v>
      </c>
      <c r="B42" s="55" t="s">
        <v>165</v>
      </c>
      <c r="C42" s="8"/>
      <c r="D42" s="8"/>
      <c r="E42" s="141"/>
    </row>
    <row r="43" spans="1:5">
      <c r="A43" s="30"/>
      <c r="E43" s="141"/>
    </row>
    <row r="44" spans="1:5">
      <c r="A44" s="54" t="s">
        <v>197</v>
      </c>
      <c r="B44" s="55"/>
      <c r="C44" s="106">
        <f>SUM(C45,C64)</f>
        <v>92028.51</v>
      </c>
      <c r="D44" s="106">
        <f>SUM(D45,D64)</f>
        <v>73117.48000000001</v>
      </c>
      <c r="E44" s="141"/>
    </row>
    <row r="45" spans="1:5">
      <c r="A45" s="57" t="s">
        <v>194</v>
      </c>
      <c r="B45" s="55"/>
      <c r="C45" s="106">
        <f>SUM(C46:C61)</f>
        <v>200192</v>
      </c>
      <c r="D45" s="106">
        <f>SUM(D46:D61)</f>
        <v>206453.84</v>
      </c>
      <c r="E45" s="141"/>
    </row>
    <row r="46" spans="1:5">
      <c r="A46" s="56">
        <v>3100</v>
      </c>
      <c r="B46" s="55" t="s">
        <v>166</v>
      </c>
      <c r="C46" s="8"/>
      <c r="D46" s="8"/>
      <c r="E46" s="141"/>
    </row>
    <row r="47" spans="1:5">
      <c r="A47" s="56">
        <v>3210</v>
      </c>
      <c r="B47" s="55" t="s">
        <v>167</v>
      </c>
      <c r="C47" s="8">
        <v>169539</v>
      </c>
      <c r="D47" s="480">
        <v>174550.84</v>
      </c>
      <c r="E47" s="141"/>
    </row>
    <row r="48" spans="1:5">
      <c r="A48" s="56">
        <v>3221</v>
      </c>
      <c r="B48" s="55" t="s">
        <v>168</v>
      </c>
      <c r="C48" s="8"/>
      <c r="D48" s="400"/>
      <c r="E48" s="141"/>
    </row>
    <row r="49" spans="1:5">
      <c r="A49" s="56">
        <v>3222</v>
      </c>
      <c r="B49" s="55" t="s">
        <v>169</v>
      </c>
      <c r="C49" s="8">
        <v>5903</v>
      </c>
      <c r="D49" s="400">
        <v>7153</v>
      </c>
      <c r="E49" s="141"/>
    </row>
    <row r="50" spans="1:5">
      <c r="A50" s="56">
        <v>3223</v>
      </c>
      <c r="B50" s="55" t="s">
        <v>170</v>
      </c>
      <c r="C50" s="8"/>
      <c r="D50" s="8"/>
      <c r="E50" s="141"/>
    </row>
    <row r="51" spans="1:5">
      <c r="A51" s="56">
        <v>3224</v>
      </c>
      <c r="B51" s="55" t="s">
        <v>171</v>
      </c>
      <c r="C51" s="8"/>
      <c r="D51" s="8"/>
      <c r="E51" s="141"/>
    </row>
    <row r="52" spans="1:5">
      <c r="A52" s="56">
        <v>3231</v>
      </c>
      <c r="B52" s="55" t="s">
        <v>172</v>
      </c>
      <c r="C52" s="8"/>
      <c r="D52" s="8"/>
      <c r="E52" s="141"/>
    </row>
    <row r="53" spans="1:5">
      <c r="A53" s="56">
        <v>3232</v>
      </c>
      <c r="B53" s="55" t="s">
        <v>173</v>
      </c>
      <c r="C53" s="8"/>
      <c r="D53" s="8"/>
      <c r="E53" s="141"/>
    </row>
    <row r="54" spans="1:5">
      <c r="A54" s="56">
        <v>3234</v>
      </c>
      <c r="B54" s="55" t="s">
        <v>174</v>
      </c>
      <c r="C54" s="8"/>
      <c r="D54" s="8"/>
      <c r="E54" s="141"/>
    </row>
    <row r="55" spans="1:5" ht="30">
      <c r="A55" s="56">
        <v>3236</v>
      </c>
      <c r="B55" s="55" t="s">
        <v>189</v>
      </c>
      <c r="C55" s="8"/>
      <c r="D55" s="8"/>
      <c r="E55" s="141"/>
    </row>
    <row r="56" spans="1:5" ht="45">
      <c r="A56" s="56">
        <v>3237</v>
      </c>
      <c r="B56" s="55" t="s">
        <v>175</v>
      </c>
      <c r="C56" s="8"/>
      <c r="D56" s="8"/>
      <c r="E56" s="141"/>
    </row>
    <row r="57" spans="1:5">
      <c r="A57" s="56">
        <v>3241</v>
      </c>
      <c r="B57" s="55" t="s">
        <v>176</v>
      </c>
      <c r="C57" s="8"/>
      <c r="D57" s="8"/>
      <c r="E57" s="141"/>
    </row>
    <row r="58" spans="1:5">
      <c r="A58" s="56">
        <v>3242</v>
      </c>
      <c r="B58" s="55" t="s">
        <v>177</v>
      </c>
      <c r="C58" s="8"/>
      <c r="D58" s="8"/>
      <c r="E58" s="141"/>
    </row>
    <row r="59" spans="1:5">
      <c r="A59" s="56">
        <v>3243</v>
      </c>
      <c r="B59" s="55" t="s">
        <v>178</v>
      </c>
      <c r="C59" s="8"/>
      <c r="D59" s="8"/>
      <c r="E59" s="141"/>
    </row>
    <row r="60" spans="1:5">
      <c r="A60" s="56">
        <v>3245</v>
      </c>
      <c r="B60" s="55" t="s">
        <v>179</v>
      </c>
      <c r="C60" s="8"/>
      <c r="D60" s="8"/>
      <c r="E60" s="141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195</v>
      </c>
      <c r="B64" s="55"/>
      <c r="C64" s="106">
        <f>SUM(C65:C67)</f>
        <v>-108163.49</v>
      </c>
      <c r="D64" s="106">
        <f>SUM(D65:D67)</f>
        <v>-133336.35999999999</v>
      </c>
      <c r="E64" s="141"/>
    </row>
    <row r="65" spans="1:5">
      <c r="A65" s="56">
        <v>5100</v>
      </c>
      <c r="B65" s="55" t="s">
        <v>257</v>
      </c>
      <c r="C65" s="8"/>
      <c r="D65" s="8"/>
      <c r="E65" s="141"/>
    </row>
    <row r="66" spans="1:5">
      <c r="A66" s="56">
        <v>5220</v>
      </c>
      <c r="B66" s="55" t="s">
        <v>437</v>
      </c>
      <c r="C66" s="8">
        <v>-108163.49</v>
      </c>
      <c r="D66" s="8">
        <v>-133336.35999999999</v>
      </c>
      <c r="E66" s="141"/>
    </row>
    <row r="67" spans="1:5">
      <c r="A67" s="56">
        <v>5230</v>
      </c>
      <c r="B67" s="55" t="s">
        <v>438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196</v>
      </c>
      <c r="B70" s="55"/>
      <c r="C70" s="8"/>
      <c r="D70" s="8"/>
      <c r="E70" s="141"/>
    </row>
    <row r="71" spans="1:5" ht="30">
      <c r="A71" s="56">
        <v>1</v>
      </c>
      <c r="B71" s="55" t="s">
        <v>181</v>
      </c>
      <c r="C71" s="8"/>
      <c r="D71" s="8"/>
      <c r="E71" s="141"/>
    </row>
    <row r="72" spans="1:5">
      <c r="A72" s="56">
        <v>2</v>
      </c>
      <c r="B72" s="55" t="s">
        <v>182</v>
      </c>
      <c r="C72" s="8"/>
      <c r="D72" s="8"/>
      <c r="E72" s="141"/>
    </row>
    <row r="73" spans="1:5">
      <c r="A73" s="56">
        <v>3</v>
      </c>
      <c r="B73" s="55" t="s">
        <v>183</v>
      </c>
      <c r="C73" s="8"/>
      <c r="D73" s="8"/>
      <c r="E73" s="141"/>
    </row>
    <row r="74" spans="1:5">
      <c r="A74" s="56">
        <v>4</v>
      </c>
      <c r="B74" s="55" t="s">
        <v>370</v>
      </c>
      <c r="C74" s="8"/>
      <c r="D74" s="8"/>
      <c r="E74" s="141"/>
    </row>
    <row r="75" spans="1:5">
      <c r="A75" s="56">
        <v>5</v>
      </c>
      <c r="B75" s="55" t="s">
        <v>184</v>
      </c>
      <c r="C75" s="8"/>
      <c r="D75" s="8"/>
      <c r="E75" s="141"/>
    </row>
    <row r="76" spans="1:5">
      <c r="A76" s="56">
        <v>6</v>
      </c>
      <c r="B76" s="55" t="s">
        <v>185</v>
      </c>
      <c r="C76" s="8"/>
      <c r="D76" s="8"/>
      <c r="E76" s="141"/>
    </row>
    <row r="77" spans="1:5">
      <c r="A77" s="56">
        <v>7</v>
      </c>
      <c r="B77" s="55" t="s">
        <v>186</v>
      </c>
      <c r="C77" s="8"/>
      <c r="D77" s="8"/>
      <c r="E77" s="141"/>
    </row>
    <row r="78" spans="1:5">
      <c r="A78" s="56">
        <v>8</v>
      </c>
      <c r="B78" s="55" t="s">
        <v>187</v>
      </c>
      <c r="C78" s="8"/>
      <c r="D78" s="8"/>
      <c r="E78" s="141"/>
    </row>
    <row r="79" spans="1:5">
      <c r="A79" s="56">
        <v>9</v>
      </c>
      <c r="B79" s="55" t="s">
        <v>188</v>
      </c>
      <c r="C79" s="8"/>
      <c r="D79" s="8"/>
      <c r="E79" s="141"/>
    </row>
    <row r="83" spans="1:9">
      <c r="A83" s="2"/>
      <c r="B83" s="2"/>
    </row>
    <row r="84" spans="1:9">
      <c r="A84" s="87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82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11" sqref="I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456</v>
      </c>
      <c r="B1" s="97"/>
      <c r="C1" s="97"/>
      <c r="D1" s="97"/>
      <c r="E1" s="97"/>
      <c r="F1" s="97"/>
      <c r="G1" s="97"/>
      <c r="H1" s="97"/>
      <c r="I1" s="729" t="s">
        <v>109</v>
      </c>
      <c r="J1" s="729"/>
      <c r="K1" s="141"/>
    </row>
    <row r="2" spans="1:11">
      <c r="A2" s="97" t="s">
        <v>140</v>
      </c>
      <c r="B2" s="97"/>
      <c r="C2" s="97"/>
      <c r="D2" s="97"/>
      <c r="E2" s="97"/>
      <c r="F2" s="97"/>
      <c r="G2" s="97"/>
      <c r="H2" s="97"/>
      <c r="I2" s="727" t="s">
        <v>587</v>
      </c>
      <c r="J2" s="728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471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63</v>
      </c>
      <c r="B8" s="165" t="s">
        <v>111</v>
      </c>
      <c r="C8" s="166" t="s">
        <v>113</v>
      </c>
      <c r="D8" s="166" t="s">
        <v>277</v>
      </c>
      <c r="E8" s="166" t="s">
        <v>112</v>
      </c>
      <c r="F8" s="164" t="s">
        <v>258</v>
      </c>
      <c r="G8" s="164" t="s">
        <v>299</v>
      </c>
      <c r="H8" s="164" t="s">
        <v>300</v>
      </c>
      <c r="I8" s="164" t="s">
        <v>259</v>
      </c>
      <c r="J8" s="167" t="s">
        <v>114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0">
        <v>1</v>
      </c>
      <c r="B10" s="72" t="s">
        <v>472</v>
      </c>
      <c r="C10" s="341" t="s">
        <v>476</v>
      </c>
      <c r="D10" s="341" t="s">
        <v>221</v>
      </c>
      <c r="E10" s="342" t="s">
        <v>539</v>
      </c>
      <c r="F10" s="343">
        <v>19377.93</v>
      </c>
      <c r="G10" s="343">
        <v>0</v>
      </c>
      <c r="H10" s="343">
        <v>17148.72</v>
      </c>
      <c r="I10" s="343">
        <f>F10+G10-H10</f>
        <v>2229.2099999999991</v>
      </c>
      <c r="J10" s="343"/>
      <c r="K10" s="141"/>
    </row>
    <row r="11" spans="1:11" ht="30">
      <c r="A11" s="399">
        <v>2</v>
      </c>
      <c r="B11" s="394" t="s">
        <v>472</v>
      </c>
      <c r="C11" s="341" t="s">
        <v>490</v>
      </c>
      <c r="D11" s="395" t="s">
        <v>221</v>
      </c>
      <c r="E11" s="396" t="s">
        <v>491</v>
      </c>
      <c r="F11" s="397">
        <v>2241.41</v>
      </c>
      <c r="G11" s="397"/>
      <c r="H11" s="397">
        <v>1542.64</v>
      </c>
      <c r="I11" s="343">
        <f>F11+G11-H11</f>
        <v>698.76999999999975</v>
      </c>
      <c r="J11" s="304"/>
    </row>
    <row r="12" spans="1:11">
      <c r="A12" s="399">
        <v>3</v>
      </c>
      <c r="B12" s="400"/>
      <c r="C12" s="400"/>
      <c r="D12" s="400"/>
      <c r="E12" s="400"/>
      <c r="F12" s="400"/>
      <c r="G12" s="400"/>
      <c r="H12" s="400"/>
      <c r="I12" s="343">
        <f>F12+G12-H12</f>
        <v>0</v>
      </c>
      <c r="J12" s="304"/>
    </row>
    <row r="13" spans="1:11" ht="15.75">
      <c r="A13" s="398">
        <v>4</v>
      </c>
      <c r="B13" s="394"/>
      <c r="C13" s="341"/>
      <c r="D13" s="395"/>
      <c r="E13" s="396"/>
      <c r="F13" s="397"/>
      <c r="G13" s="397"/>
      <c r="H13" s="397"/>
      <c r="I13" s="343"/>
      <c r="J13" s="304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106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4"/>
      <c r="D17" s="140"/>
      <c r="E17" s="140"/>
      <c r="F17" s="314"/>
      <c r="G17" s="315"/>
      <c r="H17" s="315"/>
      <c r="I17" s="137"/>
      <c r="J17" s="137"/>
    </row>
    <row r="18" spans="1:10">
      <c r="A18" s="137"/>
      <c r="B18" s="140"/>
      <c r="C18" s="270" t="s">
        <v>270</v>
      </c>
      <c r="D18" s="270"/>
      <c r="E18" s="140"/>
      <c r="F18" s="140" t="s">
        <v>275</v>
      </c>
      <c r="G18" s="137"/>
      <c r="H18" s="137"/>
      <c r="I18" s="137"/>
      <c r="J18" s="137"/>
    </row>
    <row r="19" spans="1:10">
      <c r="A19" s="137"/>
      <c r="B19" s="140"/>
      <c r="C19" s="271" t="s">
        <v>139</v>
      </c>
      <c r="D19" s="140"/>
      <c r="E19" s="140"/>
      <c r="F19" s="140" t="s">
        <v>271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306</v>
      </c>
      <c r="B1" s="97"/>
      <c r="C1" s="729" t="s">
        <v>109</v>
      </c>
      <c r="D1" s="729"/>
      <c r="E1" s="146"/>
    </row>
    <row r="2" spans="1:7">
      <c r="A2" s="97" t="s">
        <v>140</v>
      </c>
      <c r="B2" s="97"/>
      <c r="C2" s="727" t="s">
        <v>587</v>
      </c>
      <c r="D2" s="728"/>
      <c r="E2" s="146"/>
    </row>
    <row r="3" spans="1:7">
      <c r="A3" s="95"/>
      <c r="B3" s="97"/>
      <c r="C3" s="96"/>
      <c r="D3" s="96"/>
      <c r="E3" s="146"/>
    </row>
    <row r="4" spans="1:7">
      <c r="A4" s="98" t="s">
        <v>276</v>
      </c>
      <c r="B4" s="138"/>
      <c r="C4" s="139"/>
      <c r="D4" s="97"/>
      <c r="E4" s="146"/>
    </row>
    <row r="5" spans="1:7">
      <c r="A5" s="257" t="s">
        <v>471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63</v>
      </c>
      <c r="B8" s="100" t="s">
        <v>251</v>
      </c>
      <c r="C8" s="100" t="s">
        <v>65</v>
      </c>
      <c r="D8" s="100" t="s">
        <v>66</v>
      </c>
      <c r="E8" s="146"/>
    </row>
    <row r="9" spans="1:7" s="7" customFormat="1" ht="16.5" customHeight="1">
      <c r="A9" s="277">
        <v>1</v>
      </c>
      <c r="B9" s="277" t="s">
        <v>64</v>
      </c>
      <c r="C9" s="106">
        <f>SUM(C10,C25)</f>
        <v>0</v>
      </c>
      <c r="D9" s="106">
        <f>SUM(D10,D25)</f>
        <v>0</v>
      </c>
      <c r="E9" s="146"/>
    </row>
    <row r="10" spans="1:7" s="7" customFormat="1" ht="16.5" customHeight="1">
      <c r="A10" s="108">
        <v>1.1000000000000001</v>
      </c>
      <c r="B10" s="108" t="s">
        <v>79</v>
      </c>
      <c r="C10" s="106">
        <f>SUM(C11,C12,C15,C18,C23,C24)</f>
        <v>0</v>
      </c>
      <c r="D10" s="106">
        <f>SUM(D11,D12,D15,D18,D23,D24)</f>
        <v>0</v>
      </c>
      <c r="E10" s="146"/>
    </row>
    <row r="11" spans="1:7" s="9" customFormat="1" ht="16.5" customHeight="1">
      <c r="A11" s="109" t="s">
        <v>29</v>
      </c>
      <c r="B11" s="109" t="s">
        <v>78</v>
      </c>
      <c r="C11" s="8"/>
      <c r="D11" s="8"/>
      <c r="E11" s="146"/>
    </row>
    <row r="12" spans="1:7" s="10" customFormat="1" ht="16.5" customHeight="1">
      <c r="A12" s="109" t="s">
        <v>30</v>
      </c>
      <c r="B12" s="109" t="s">
        <v>313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80</v>
      </c>
      <c r="B13" s="118" t="s">
        <v>316</v>
      </c>
      <c r="C13" s="8"/>
      <c r="D13" s="8"/>
      <c r="E13" s="146"/>
    </row>
    <row r="14" spans="1:7" s="3" customFormat="1" ht="16.5" customHeight="1">
      <c r="A14" s="118" t="s">
        <v>108</v>
      </c>
      <c r="B14" s="118" t="s">
        <v>96</v>
      </c>
      <c r="C14" s="8"/>
      <c r="D14" s="8"/>
      <c r="E14" s="146"/>
    </row>
    <row r="15" spans="1:7" s="3" customFormat="1" ht="16.5" customHeight="1">
      <c r="A15" s="109" t="s">
        <v>81</v>
      </c>
      <c r="B15" s="109" t="s">
        <v>82</v>
      </c>
      <c r="C15" s="143">
        <f>SUM(C16:C17)</f>
        <v>0</v>
      </c>
      <c r="D15" s="143">
        <f>SUM(D16:D17)</f>
        <v>0</v>
      </c>
      <c r="E15" s="146"/>
    </row>
    <row r="16" spans="1:7" s="3" customFormat="1" ht="16.5" customHeight="1">
      <c r="A16" s="118" t="s">
        <v>83</v>
      </c>
      <c r="B16" s="118" t="s">
        <v>85</v>
      </c>
      <c r="C16" s="8"/>
      <c r="D16" s="8"/>
      <c r="E16" s="146"/>
    </row>
    <row r="17" spans="1:6" s="3" customFormat="1" ht="30">
      <c r="A17" s="118" t="s">
        <v>84</v>
      </c>
      <c r="B17" s="118" t="s">
        <v>110</v>
      </c>
      <c r="C17" s="8"/>
      <c r="D17" s="8"/>
      <c r="E17" s="146"/>
    </row>
    <row r="18" spans="1:6" s="3" customFormat="1" ht="16.5" customHeight="1">
      <c r="A18" s="109" t="s">
        <v>86</v>
      </c>
      <c r="B18" s="109" t="s">
        <v>421</v>
      </c>
      <c r="C18" s="143"/>
      <c r="D18" s="143"/>
      <c r="E18" s="146"/>
    </row>
    <row r="19" spans="1:6" s="3" customFormat="1" ht="16.5" customHeight="1">
      <c r="A19" s="118" t="s">
        <v>87</v>
      </c>
      <c r="B19" s="118" t="s">
        <v>88</v>
      </c>
      <c r="C19" s="8"/>
      <c r="D19" s="8"/>
      <c r="E19" s="146"/>
    </row>
    <row r="20" spans="1:6" s="3" customFormat="1" ht="30">
      <c r="A20" s="118" t="s">
        <v>91</v>
      </c>
      <c r="B20" s="118" t="s">
        <v>89</v>
      </c>
      <c r="C20" s="8"/>
      <c r="D20" s="8"/>
      <c r="E20" s="146"/>
    </row>
    <row r="21" spans="1:6" s="3" customFormat="1" ht="16.5" customHeight="1">
      <c r="A21" s="118" t="s">
        <v>92</v>
      </c>
      <c r="B21" s="118" t="s">
        <v>90</v>
      </c>
      <c r="C21" s="8"/>
      <c r="D21" s="8"/>
      <c r="E21" s="146"/>
    </row>
    <row r="22" spans="1:6" s="3" customFormat="1" ht="16.5" customHeight="1">
      <c r="A22" s="118" t="s">
        <v>93</v>
      </c>
      <c r="B22" s="118" t="s">
        <v>447</v>
      </c>
      <c r="C22" s="8"/>
      <c r="D22" s="8"/>
      <c r="E22" s="146"/>
    </row>
    <row r="23" spans="1:6" s="3" customFormat="1" ht="16.5" customHeight="1">
      <c r="A23" s="569">
        <v>38353</v>
      </c>
      <c r="B23" s="109" t="s">
        <v>448</v>
      </c>
      <c r="C23" s="304"/>
      <c r="D23" s="8"/>
      <c r="E23" s="146"/>
    </row>
    <row r="24" spans="1:6" s="3" customFormat="1">
      <c r="A24" s="109" t="s">
        <v>253</v>
      </c>
      <c r="B24" s="109" t="s">
        <v>454</v>
      </c>
      <c r="C24" s="8"/>
      <c r="D24" s="8"/>
      <c r="E24" s="146"/>
    </row>
    <row r="25" spans="1:6" ht="16.5" customHeight="1">
      <c r="A25" s="108">
        <v>1.2</v>
      </c>
      <c r="B25" s="108" t="s">
        <v>95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31</v>
      </c>
      <c r="B26" s="109" t="s">
        <v>316</v>
      </c>
      <c r="C26" s="143">
        <f>SUM(C27:C29)</f>
        <v>0</v>
      </c>
      <c r="D26" s="143"/>
      <c r="E26" s="146"/>
    </row>
    <row r="27" spans="1:6">
      <c r="A27" s="280" t="s">
        <v>97</v>
      </c>
      <c r="B27" s="280" t="s">
        <v>314</v>
      </c>
      <c r="C27" s="8"/>
      <c r="D27" s="8"/>
      <c r="E27" s="146"/>
    </row>
    <row r="28" spans="1:6">
      <c r="A28" s="280" t="s">
        <v>98</v>
      </c>
      <c r="B28" s="280" t="s">
        <v>317</v>
      </c>
      <c r="C28" s="8"/>
      <c r="D28" s="8"/>
      <c r="E28" s="146"/>
    </row>
    <row r="29" spans="1:6">
      <c r="A29" s="280" t="s">
        <v>457</v>
      </c>
      <c r="B29" s="280" t="s">
        <v>315</v>
      </c>
      <c r="C29" s="8"/>
      <c r="D29" s="8"/>
      <c r="E29" s="146"/>
    </row>
    <row r="30" spans="1:6">
      <c r="A30" s="109" t="s">
        <v>32</v>
      </c>
      <c r="B30" s="291" t="s">
        <v>453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106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273</v>
      </c>
      <c r="D38" s="149"/>
      <c r="E38" s="148"/>
      <c r="F38" s="148"/>
      <c r="G38"/>
      <c r="H38"/>
      <c r="I38"/>
    </row>
    <row r="39" spans="1:9">
      <c r="A39"/>
      <c r="B39" s="2" t="s">
        <v>272</v>
      </c>
      <c r="D39" s="149"/>
      <c r="E39" s="148"/>
      <c r="F39" s="148"/>
      <c r="G39"/>
      <c r="H39"/>
      <c r="I39"/>
    </row>
    <row r="40" spans="1:9" customFormat="1" ht="12.75">
      <c r="B40" s="82" t="s">
        <v>139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P25" sqref="P25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373</v>
      </c>
      <c r="B1" s="97"/>
      <c r="C1" s="97"/>
      <c r="D1" s="97"/>
      <c r="E1" s="97"/>
      <c r="F1" s="97"/>
      <c r="G1" s="207" t="s">
        <v>109</v>
      </c>
      <c r="H1" s="208"/>
    </row>
    <row r="2" spans="1:8">
      <c r="A2" s="97" t="s">
        <v>140</v>
      </c>
      <c r="B2" s="97"/>
      <c r="C2" s="97"/>
      <c r="D2" s="97"/>
      <c r="E2" s="97"/>
      <c r="F2" s="97"/>
      <c r="G2" s="727" t="s">
        <v>587</v>
      </c>
      <c r="H2" s="728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471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318</v>
      </c>
      <c r="B8" s="209" t="s">
        <v>141</v>
      </c>
      <c r="C8" s="210" t="s">
        <v>371</v>
      </c>
      <c r="D8" s="210" t="s">
        <v>372</v>
      </c>
      <c r="E8" s="210" t="s">
        <v>277</v>
      </c>
      <c r="F8" s="209" t="s">
        <v>324</v>
      </c>
      <c r="G8" s="210" t="s">
        <v>319</v>
      </c>
      <c r="H8" s="141"/>
    </row>
    <row r="9" spans="1:8">
      <c r="A9" s="211" t="s">
        <v>320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481" t="s">
        <v>589</v>
      </c>
      <c r="C10" s="216">
        <v>5364</v>
      </c>
      <c r="D10" s="378">
        <v>5364</v>
      </c>
      <c r="E10" s="217" t="s">
        <v>221</v>
      </c>
      <c r="F10" s="378" t="s">
        <v>527</v>
      </c>
      <c r="G10" s="215">
        <f>G9+C10-D10</f>
        <v>0</v>
      </c>
      <c r="H10" s="141"/>
    </row>
    <row r="11" spans="1:8" ht="15.75">
      <c r="A11" s="666">
        <v>2</v>
      </c>
      <c r="B11" s="667">
        <v>42468</v>
      </c>
      <c r="C11" s="668">
        <v>5000</v>
      </c>
      <c r="D11" s="669">
        <v>5000</v>
      </c>
      <c r="E11" s="670" t="s">
        <v>221</v>
      </c>
      <c r="F11" s="669" t="s">
        <v>527</v>
      </c>
      <c r="G11" s="671" t="e">
        <f>IF(ISBLANK(B11),"",#REF!+C11-D11)</f>
        <v>#REF!</v>
      </c>
      <c r="H11" s="141"/>
    </row>
    <row r="12" spans="1:8">
      <c r="A12" s="400"/>
      <c r="B12" s="400"/>
      <c r="C12" s="400"/>
      <c r="D12" s="400"/>
      <c r="E12" s="400"/>
      <c r="F12" s="400"/>
      <c r="G12" s="400"/>
      <c r="H12" s="141"/>
    </row>
    <row r="13" spans="1:8" ht="21" customHeight="1">
      <c r="A13" s="340"/>
      <c r="B13" s="677"/>
      <c r="C13" s="678"/>
      <c r="D13" s="679"/>
      <c r="E13" s="341"/>
      <c r="F13" s="380"/>
      <c r="G13" s="680" t="str">
        <f>IF(ISBLANK(B13),"",G11+C13-D13)</f>
        <v/>
      </c>
      <c r="H13" s="141"/>
    </row>
    <row r="14" spans="1:8" ht="15.75">
      <c r="A14" s="672"/>
      <c r="B14" s="396"/>
      <c r="C14" s="673"/>
      <c r="D14" s="674"/>
      <c r="E14" s="675"/>
      <c r="F14" s="578"/>
      <c r="G14" s="676"/>
      <c r="H14" s="141"/>
    </row>
    <row r="15" spans="1:8" ht="15.75">
      <c r="A15" s="212"/>
      <c r="B15" s="396"/>
      <c r="C15" s="216"/>
      <c r="D15" s="378"/>
      <c r="E15" s="217"/>
      <c r="F15" s="378"/>
      <c r="G15" s="482"/>
      <c r="H15" s="141"/>
    </row>
    <row r="16" spans="1:8" ht="15.75">
      <c r="A16" s="212"/>
      <c r="B16" s="483"/>
      <c r="C16" s="216"/>
      <c r="D16" s="378"/>
      <c r="E16" s="217"/>
      <c r="F16" s="378"/>
      <c r="G16" s="482"/>
      <c r="H16" s="141"/>
    </row>
    <row r="17" spans="1:8" ht="15.75">
      <c r="A17" s="212"/>
      <c r="B17" s="396"/>
      <c r="C17" s="216"/>
      <c r="D17" s="378"/>
      <c r="E17" s="217"/>
      <c r="F17" s="378"/>
      <c r="G17" s="482"/>
      <c r="H17" s="141"/>
    </row>
    <row r="18" spans="1:8" ht="15.75">
      <c r="A18" s="212"/>
      <c r="B18" s="396"/>
      <c r="C18" s="216"/>
      <c r="D18" s="378"/>
      <c r="E18" s="217"/>
      <c r="F18" s="378"/>
      <c r="G18" s="482"/>
      <c r="H18" s="141"/>
    </row>
    <row r="19" spans="1:8" ht="15.75">
      <c r="A19" s="212"/>
      <c r="B19" s="483"/>
      <c r="C19" s="216"/>
      <c r="D19" s="378"/>
      <c r="E19" s="217"/>
      <c r="F19" s="378"/>
      <c r="G19" s="482"/>
      <c r="H19" s="141"/>
    </row>
    <row r="20" spans="1:8" ht="15.75">
      <c r="A20" s="212"/>
      <c r="B20" s="396"/>
      <c r="C20" s="216"/>
      <c r="D20" s="378"/>
      <c r="E20" s="217"/>
      <c r="F20" s="378"/>
      <c r="G20" s="482"/>
      <c r="H20" s="141"/>
    </row>
    <row r="21" spans="1:8" ht="15.75">
      <c r="A21" s="212"/>
      <c r="B21" s="396"/>
      <c r="C21" s="216"/>
      <c r="D21" s="378"/>
      <c r="E21" s="217"/>
      <c r="F21" s="378"/>
      <c r="G21" s="482"/>
      <c r="H21" s="141"/>
    </row>
    <row r="22" spans="1:8" ht="15.75">
      <c r="A22" s="212"/>
      <c r="B22" s="396"/>
      <c r="C22" s="484"/>
      <c r="D22" s="468"/>
      <c r="E22" s="217"/>
      <c r="F22" s="378"/>
      <c r="G22" s="482"/>
      <c r="H22" s="141"/>
    </row>
    <row r="23" spans="1:8" ht="15.75">
      <c r="A23" s="212"/>
      <c r="B23" s="396"/>
      <c r="C23" s="216"/>
      <c r="D23" s="378"/>
      <c r="E23" s="217"/>
      <c r="F23" s="378"/>
      <c r="G23" s="482"/>
      <c r="H23" s="141"/>
    </row>
    <row r="24" spans="1:8" ht="15.75">
      <c r="A24" s="212"/>
      <c r="B24" s="396"/>
      <c r="C24" s="216"/>
      <c r="D24" s="378"/>
      <c r="E24" s="217"/>
      <c r="F24" s="378"/>
      <c r="G24" s="482"/>
      <c r="H24" s="141"/>
    </row>
    <row r="25" spans="1:8" ht="15.75">
      <c r="A25" s="212"/>
      <c r="B25" s="396"/>
      <c r="C25" s="216"/>
      <c r="D25" s="378"/>
      <c r="E25" s="217"/>
      <c r="F25" s="378"/>
      <c r="G25" s="486"/>
      <c r="H25" s="141"/>
    </row>
    <row r="26" spans="1:8" ht="15.75">
      <c r="A26" s="212"/>
      <c r="B26" s="396"/>
      <c r="C26" s="484"/>
      <c r="D26" s="468"/>
      <c r="E26" s="485"/>
      <c r="F26" s="468"/>
      <c r="G26" s="486"/>
      <c r="H26" s="141"/>
    </row>
    <row r="27" spans="1:8" ht="15.75">
      <c r="A27" s="212"/>
      <c r="B27" s="396"/>
      <c r="C27" s="484"/>
      <c r="D27" s="468"/>
      <c r="E27" s="485"/>
      <c r="F27" s="378"/>
      <c r="G27" s="486"/>
      <c r="H27" s="141"/>
    </row>
    <row r="28" spans="1:8" ht="15.75">
      <c r="A28" s="212"/>
      <c r="B28" s="396"/>
      <c r="C28" s="484"/>
      <c r="D28" s="468"/>
      <c r="E28" s="485"/>
      <c r="F28" s="378"/>
      <c r="G28" s="486"/>
      <c r="H28" s="141"/>
    </row>
    <row r="29" spans="1:8" ht="15.75">
      <c r="A29" s="212"/>
      <c r="B29" s="396"/>
      <c r="C29" s="484"/>
      <c r="D29" s="468"/>
      <c r="E29" s="485"/>
      <c r="F29" s="378"/>
      <c r="G29" s="486"/>
      <c r="H29" s="141"/>
    </row>
    <row r="30" spans="1:8" ht="15.75">
      <c r="A30" s="212"/>
      <c r="B30" s="396"/>
      <c r="C30" s="484"/>
      <c r="D30" s="468"/>
      <c r="E30" s="485"/>
      <c r="F30" s="468"/>
      <c r="G30" s="486"/>
      <c r="H30" s="141"/>
    </row>
    <row r="31" spans="1:8" ht="15.75">
      <c r="A31" s="212"/>
      <c r="B31" s="396"/>
      <c r="C31" s="484"/>
      <c r="D31" s="468"/>
      <c r="E31" s="485"/>
      <c r="F31" s="378"/>
      <c r="G31" s="486"/>
      <c r="H31" s="141"/>
    </row>
    <row r="32" spans="1:8" ht="15.75">
      <c r="A32" s="212"/>
      <c r="B32" s="466"/>
      <c r="C32" s="467"/>
      <c r="D32" s="468"/>
      <c r="E32" s="485"/>
      <c r="F32" s="468"/>
      <c r="G32" s="486"/>
      <c r="H32" s="141"/>
    </row>
    <row r="33" spans="1:16" ht="15.75">
      <c r="A33" s="212"/>
      <c r="B33" s="466"/>
      <c r="C33" s="467"/>
      <c r="D33" s="468"/>
      <c r="E33" s="485"/>
      <c r="F33" s="378"/>
      <c r="G33" s="486"/>
      <c r="H33" s="141"/>
    </row>
    <row r="34" spans="1:16" ht="20.25" customHeight="1">
      <c r="A34" s="212"/>
      <c r="B34" s="466"/>
      <c r="C34" s="467"/>
      <c r="D34" s="468"/>
      <c r="E34" s="485"/>
      <c r="F34" s="378"/>
      <c r="G34" s="486"/>
      <c r="H34" s="141"/>
    </row>
    <row r="35" spans="1:16" ht="15.75">
      <c r="A35" s="212"/>
      <c r="B35" s="466"/>
      <c r="C35" s="467"/>
      <c r="D35" s="468"/>
      <c r="E35" s="485"/>
      <c r="F35" s="468"/>
      <c r="G35" s="486"/>
      <c r="H35" s="141"/>
    </row>
    <row r="36" spans="1:16" ht="15.75">
      <c r="A36" s="212"/>
      <c r="B36" s="466"/>
      <c r="C36" s="467"/>
      <c r="D36" s="468"/>
      <c r="E36" s="485"/>
      <c r="F36" s="468"/>
      <c r="G36" s="486"/>
      <c r="H36" s="141"/>
    </row>
    <row r="37" spans="1:16" ht="15.75">
      <c r="A37" s="212"/>
      <c r="B37" s="466"/>
      <c r="C37" s="467"/>
      <c r="D37" s="468"/>
      <c r="E37" s="485"/>
      <c r="F37" s="468"/>
      <c r="G37" s="486"/>
      <c r="H37" s="141"/>
      <c r="J37" s="348"/>
    </row>
    <row r="38" spans="1:16" ht="15.75">
      <c r="A38" s="212"/>
      <c r="B38" s="466"/>
      <c r="C38" s="467"/>
      <c r="D38" s="468"/>
      <c r="E38" s="485"/>
      <c r="F38" s="468"/>
      <c r="G38" s="486"/>
      <c r="H38" s="141"/>
    </row>
    <row r="39" spans="1:16" ht="15.75">
      <c r="A39" s="212"/>
      <c r="B39" s="466"/>
      <c r="C39" s="467"/>
      <c r="D39" s="468"/>
      <c r="E39" s="378"/>
      <c r="F39" s="468"/>
      <c r="G39" s="218"/>
      <c r="H39" s="141"/>
    </row>
    <row r="40" spans="1:16" ht="15.75">
      <c r="A40" s="212"/>
      <c r="B40" s="466"/>
      <c r="C40" s="467"/>
      <c r="D40" s="468"/>
      <c r="E40" s="378"/>
      <c r="F40" s="468"/>
      <c r="G40" s="218"/>
      <c r="H40" s="141"/>
    </row>
    <row r="41" spans="1:16">
      <c r="A41" s="381" t="s">
        <v>477</v>
      </c>
      <c r="B41" s="382"/>
      <c r="C41" s="383"/>
      <c r="D41" s="384"/>
      <c r="E41" s="384"/>
      <c r="F41" s="385"/>
      <c r="G41" s="386">
        <v>0</v>
      </c>
    </row>
    <row r="42" spans="1:16">
      <c r="B42" s="221" t="s">
        <v>106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270</v>
      </c>
      <c r="F45" s="226" t="s">
        <v>275</v>
      </c>
      <c r="G45" s="224"/>
      <c r="H45" s="220"/>
      <c r="I45" s="220"/>
      <c r="J45" s="220"/>
    </row>
    <row r="46" spans="1:16">
      <c r="A46" s="220"/>
      <c r="C46" s="227" t="s">
        <v>139</v>
      </c>
      <c r="F46" s="219" t="s">
        <v>271</v>
      </c>
      <c r="G46" s="220"/>
      <c r="H46" s="220"/>
      <c r="I46" s="220"/>
      <c r="J46" s="220"/>
    </row>
    <row r="47" spans="1:16">
      <c r="H47" s="220"/>
      <c r="I47" s="220"/>
      <c r="J47" s="220"/>
      <c r="P47" s="345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46" t="e">
        <f>IF(ISBLANK(#REF!),"",H43+#REF!-#REF!)</f>
        <v>#REF!</v>
      </c>
    </row>
    <row r="54" spans="1:15" s="220" customFormat="1">
      <c r="A54" s="213"/>
      <c r="B54" s="487"/>
      <c r="C54" s="488"/>
      <c r="D54" s="489"/>
      <c r="E54" s="489"/>
      <c r="F54" s="489"/>
      <c r="G54" s="373"/>
    </row>
    <row r="55" spans="1:15" s="220" customFormat="1">
      <c r="A55" s="213"/>
      <c r="B55" s="487"/>
      <c r="C55" s="488"/>
      <c r="D55" s="489"/>
      <c r="E55" s="489"/>
      <c r="F55" s="489"/>
      <c r="G55" s="373"/>
    </row>
    <row r="56" spans="1:15" s="220" customFormat="1">
      <c r="A56" s="213"/>
      <c r="B56" s="487"/>
      <c r="C56" s="488"/>
      <c r="D56" s="489"/>
      <c r="E56" s="489"/>
      <c r="F56" s="489"/>
      <c r="G56" s="373"/>
    </row>
    <row r="57" spans="1:15" s="220" customFormat="1">
      <c r="A57" s="213"/>
      <c r="B57" s="487"/>
      <c r="C57" s="213"/>
      <c r="D57" s="214"/>
      <c r="E57" s="214"/>
      <c r="F57" s="489"/>
      <c r="G57" s="373"/>
    </row>
    <row r="58" spans="1:15" s="220" customFormat="1">
      <c r="A58" s="213"/>
      <c r="B58" s="487"/>
      <c r="C58" s="213"/>
      <c r="D58" s="214"/>
      <c r="E58" s="214"/>
      <c r="F58" s="214"/>
      <c r="G58" s="373"/>
      <c r="L58" s="358"/>
    </row>
    <row r="59" spans="1:15" s="220" customFormat="1">
      <c r="A59" s="213"/>
      <c r="B59" s="487"/>
      <c r="C59" s="213"/>
      <c r="D59" s="214"/>
      <c r="E59" s="214"/>
      <c r="F59" s="489"/>
      <c r="G59" s="373"/>
    </row>
    <row r="60" spans="1:15" s="220" customFormat="1">
      <c r="A60" s="213"/>
      <c r="B60" s="487"/>
      <c r="C60" s="213"/>
      <c r="D60" s="214"/>
      <c r="E60" s="214"/>
      <c r="F60" s="489"/>
      <c r="G60" s="373"/>
    </row>
    <row r="61" spans="1:15" s="220" customFormat="1">
      <c r="A61" s="213"/>
      <c r="B61" s="487"/>
      <c r="C61" s="213"/>
      <c r="D61" s="214"/>
      <c r="E61" s="214"/>
      <c r="F61" s="214"/>
      <c r="G61" s="373"/>
      <c r="O61" s="374"/>
    </row>
    <row r="62" spans="1:15" s="220" customFormat="1">
      <c r="A62" s="213"/>
      <c r="B62" s="487"/>
      <c r="C62" s="213"/>
      <c r="D62" s="214"/>
      <c r="E62" s="214"/>
      <c r="F62" s="214"/>
      <c r="G62" s="373"/>
    </row>
    <row r="63" spans="1:15" s="220" customFormat="1">
      <c r="A63" s="213"/>
      <c r="B63" s="487"/>
      <c r="C63" s="213"/>
      <c r="D63" s="214"/>
      <c r="E63" s="214"/>
      <c r="F63" s="356"/>
      <c r="G63" s="357"/>
    </row>
    <row r="64" spans="1:15" ht="15.75">
      <c r="A64" s="213"/>
      <c r="B64" s="370"/>
      <c r="C64" s="355"/>
      <c r="D64" s="356"/>
      <c r="E64" s="214"/>
      <c r="F64" s="356"/>
      <c r="G64" s="373"/>
      <c r="K64" s="345"/>
    </row>
    <row r="65" spans="1:10" ht="15.75">
      <c r="A65" s="213"/>
      <c r="B65" s="370"/>
      <c r="C65" s="355"/>
      <c r="D65" s="356"/>
      <c r="E65" s="214"/>
      <c r="F65" s="356"/>
      <c r="G65" s="357"/>
    </row>
    <row r="66" spans="1:10" ht="15.75">
      <c r="A66" s="213"/>
      <c r="B66" s="370"/>
      <c r="C66" s="355"/>
      <c r="D66" s="356"/>
      <c r="E66" s="214"/>
      <c r="F66" s="356"/>
      <c r="G66" s="357"/>
      <c r="I66" s="351"/>
    </row>
    <row r="67" spans="1:10" ht="15.75">
      <c r="A67" s="454"/>
      <c r="B67" s="490"/>
      <c r="C67" s="355"/>
      <c r="D67" s="356"/>
      <c r="E67" s="356"/>
      <c r="F67" s="356"/>
      <c r="G67" s="357"/>
      <c r="I67" s="351"/>
    </row>
    <row r="68" spans="1:10" ht="15.75">
      <c r="A68" s="454"/>
      <c r="B68" s="490"/>
      <c r="C68" s="355"/>
      <c r="D68" s="356"/>
      <c r="E68" s="356"/>
      <c r="F68" s="356"/>
      <c r="G68" s="357"/>
    </row>
    <row r="69" spans="1:10" ht="15.75">
      <c r="A69" s="454"/>
      <c r="B69" s="490"/>
      <c r="C69" s="355"/>
      <c r="D69" s="356"/>
      <c r="E69" s="356"/>
      <c r="F69" s="356"/>
      <c r="G69" s="357"/>
    </row>
    <row r="70" spans="1:10">
      <c r="A70" s="454"/>
      <c r="B70" s="462"/>
      <c r="C70" s="491"/>
      <c r="D70" s="491"/>
      <c r="E70" s="356"/>
      <c r="F70" s="462"/>
      <c r="G70" s="357" t="str">
        <f t="shared" ref="G70" si="0">IF(ISBLANK(B70),"",G69+C70-D70)</f>
        <v/>
      </c>
    </row>
    <row r="71" spans="1:10" ht="18" customHeight="1">
      <c r="J71" s="347"/>
    </row>
    <row r="80" spans="1:10">
      <c r="I80" s="344"/>
    </row>
    <row r="81" spans="1:18" ht="15.75">
      <c r="R81" s="359"/>
    </row>
    <row r="83" spans="1:18">
      <c r="A83"/>
      <c r="B83"/>
      <c r="C83"/>
      <c r="D83"/>
      <c r="E83"/>
      <c r="F83"/>
      <c r="G83"/>
      <c r="J83" s="351"/>
    </row>
    <row r="87" spans="1:18">
      <c r="A87" s="352"/>
      <c r="B87" s="350"/>
      <c r="C87" s="376"/>
      <c r="D87" s="350"/>
      <c r="E87" s="350"/>
      <c r="F87" s="350"/>
      <c r="G87" s="353"/>
    </row>
    <row r="88" spans="1:18">
      <c r="A88" s="352"/>
      <c r="B88" s="350"/>
      <c r="C88" s="377"/>
      <c r="D88" s="353"/>
      <c r="E88" s="353"/>
      <c r="F88" s="353"/>
      <c r="G88" s="353"/>
    </row>
    <row r="89" spans="1:18">
      <c r="A89" s="26"/>
      <c r="B89" s="149"/>
      <c r="C89" s="353"/>
      <c r="D89" s="149"/>
      <c r="E89" s="149"/>
      <c r="F89" s="149"/>
      <c r="G89" s="149"/>
    </row>
    <row r="90" spans="1:18">
      <c r="A90" s="362"/>
      <c r="B90" s="98"/>
      <c r="C90" s="98"/>
      <c r="D90" s="98"/>
      <c r="E90" s="98"/>
      <c r="F90" s="98"/>
      <c r="G90" s="138"/>
    </row>
    <row r="91" spans="1:18">
      <c r="A91" s="349"/>
      <c r="B91" s="349"/>
      <c r="C91" s="349"/>
      <c r="D91" s="349"/>
      <c r="E91" s="349"/>
      <c r="F91" s="352"/>
      <c r="G91" s="352"/>
      <c r="N91" s="375"/>
    </row>
    <row r="92" spans="1:18">
      <c r="A92"/>
      <c r="B92"/>
      <c r="C92"/>
      <c r="D92"/>
      <c r="E92"/>
      <c r="F92"/>
      <c r="G92"/>
    </row>
    <row r="93" spans="1:18">
      <c r="A93" s="352"/>
      <c r="B93" s="350"/>
      <c r="C93" s="350"/>
      <c r="D93" s="350"/>
      <c r="E93" s="350"/>
      <c r="F93" s="350"/>
      <c r="G93" s="353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3"/>
      <c r="B97" s="363"/>
      <c r="C97" s="364"/>
      <c r="D97" s="364"/>
      <c r="E97" s="364"/>
      <c r="F97" s="363"/>
      <c r="G97" s="364"/>
    </row>
    <row r="98" spans="1:7">
      <c r="A98" s="365"/>
      <c r="B98" s="360"/>
      <c r="C98" s="360"/>
      <c r="D98" s="361"/>
      <c r="E98" s="361"/>
      <c r="F98" s="361"/>
      <c r="G98" s="361"/>
    </row>
    <row r="99" spans="1:7" ht="15.75">
      <c r="A99" s="360"/>
      <c r="B99" s="366"/>
      <c r="C99" s="367"/>
      <c r="D99" s="368"/>
      <c r="E99" s="368"/>
      <c r="F99" s="368"/>
      <c r="G99" s="369"/>
    </row>
    <row r="100" spans="1:7" ht="15.75">
      <c r="A100" s="360"/>
      <c r="B100" s="366"/>
      <c r="C100" s="367"/>
      <c r="D100" s="368"/>
      <c r="E100" s="368"/>
      <c r="F100" s="368"/>
      <c r="G100" s="369"/>
    </row>
    <row r="101" spans="1:7" ht="15.75">
      <c r="A101" s="360"/>
      <c r="B101" s="366"/>
      <c r="C101" s="367"/>
      <c r="D101" s="368"/>
      <c r="E101" s="368"/>
      <c r="F101" s="368"/>
      <c r="G101" s="369"/>
    </row>
    <row r="102" spans="1:7" ht="15.75">
      <c r="A102" s="360"/>
      <c r="B102" s="366"/>
      <c r="C102" s="367"/>
      <c r="D102" s="368"/>
      <c r="E102" s="368"/>
      <c r="F102" s="368"/>
      <c r="G102" s="369"/>
    </row>
    <row r="103" spans="1:7" ht="15.75">
      <c r="A103" s="360"/>
      <c r="B103" s="366"/>
      <c r="C103" s="367"/>
      <c r="D103" s="368"/>
      <c r="E103" s="368"/>
      <c r="F103" s="368"/>
      <c r="G103" s="369"/>
    </row>
    <row r="104" spans="1:7" ht="15.75">
      <c r="A104" s="360"/>
      <c r="B104" s="366"/>
      <c r="C104" s="367"/>
      <c r="D104" s="368"/>
      <c r="E104" s="368"/>
      <c r="F104" s="368"/>
      <c r="G104" s="369"/>
    </row>
    <row r="105" spans="1:7" ht="15.75">
      <c r="A105" s="360"/>
      <c r="B105" s="366"/>
      <c r="C105" s="367"/>
      <c r="D105" s="368"/>
      <c r="E105" s="368"/>
      <c r="F105" s="368"/>
      <c r="G105" s="369"/>
    </row>
    <row r="106" spans="1:7" ht="15.75">
      <c r="A106" s="360"/>
      <c r="B106" s="366"/>
      <c r="C106" s="367"/>
      <c r="D106" s="368"/>
      <c r="E106" s="368"/>
      <c r="F106" s="368"/>
      <c r="G106" s="369"/>
    </row>
    <row r="107" spans="1:7" ht="15.75">
      <c r="A107" s="360"/>
      <c r="B107" s="366"/>
      <c r="C107" s="367"/>
      <c r="D107" s="368"/>
      <c r="E107" s="368"/>
      <c r="F107" s="368"/>
      <c r="G107" s="369"/>
    </row>
    <row r="108" spans="1:7" ht="15.75">
      <c r="A108" s="360"/>
      <c r="B108" s="366"/>
      <c r="C108" s="367"/>
      <c r="D108" s="368"/>
      <c r="E108" s="368"/>
      <c r="F108" s="368"/>
      <c r="G108" s="369"/>
    </row>
    <row r="109" spans="1:7" ht="15.75">
      <c r="A109" s="360"/>
      <c r="B109" s="366"/>
      <c r="C109" s="367"/>
      <c r="D109" s="368"/>
      <c r="E109" s="368"/>
      <c r="F109" s="368"/>
      <c r="G109" s="369"/>
    </row>
    <row r="110" spans="1:7" ht="15.75">
      <c r="A110" s="213"/>
      <c r="B110" s="354"/>
      <c r="C110" s="355"/>
      <c r="D110" s="356"/>
      <c r="E110" s="356"/>
      <c r="F110" s="356"/>
      <c r="G110" s="357"/>
    </row>
    <row r="111" spans="1:7" ht="15.75">
      <c r="A111" s="213"/>
      <c r="B111" s="354"/>
      <c r="C111" s="355"/>
      <c r="D111" s="356"/>
      <c r="E111" s="356"/>
      <c r="F111" s="356"/>
      <c r="G111" s="357"/>
    </row>
    <row r="112" spans="1:7" ht="15.75">
      <c r="A112" s="213"/>
      <c r="B112" s="354"/>
      <c r="C112" s="355"/>
      <c r="D112" s="356"/>
      <c r="E112" s="356"/>
      <c r="F112" s="356"/>
      <c r="G112" s="357"/>
    </row>
    <row r="113" spans="1:7" ht="15.75">
      <c r="A113" s="213"/>
      <c r="B113" s="354"/>
      <c r="C113" s="355"/>
      <c r="D113" s="356"/>
      <c r="E113" s="356"/>
      <c r="F113" s="356"/>
      <c r="G113" s="357"/>
    </row>
    <row r="114" spans="1:7" ht="15.75">
      <c r="A114" s="213"/>
      <c r="B114" s="354"/>
      <c r="C114" s="355"/>
      <c r="D114" s="356"/>
      <c r="E114" s="356"/>
      <c r="F114" s="356"/>
      <c r="G114" s="357"/>
    </row>
    <row r="115" spans="1:7" ht="15.75">
      <c r="A115" s="213"/>
      <c r="B115" s="354"/>
      <c r="C115" s="355"/>
      <c r="D115" s="356"/>
      <c r="E115" s="356"/>
      <c r="F115" s="356"/>
      <c r="G115" s="357"/>
    </row>
    <row r="116" spans="1:7" ht="15.75">
      <c r="A116" s="213"/>
      <c r="B116" s="354"/>
      <c r="C116" s="355"/>
      <c r="D116" s="356"/>
      <c r="E116" s="356"/>
      <c r="F116" s="356"/>
      <c r="G116" s="357"/>
    </row>
    <row r="117" spans="1:7" ht="15.75">
      <c r="A117" s="213"/>
      <c r="B117" s="354"/>
      <c r="C117" s="355"/>
      <c r="D117" s="356"/>
      <c r="E117" s="356"/>
      <c r="F117" s="356"/>
      <c r="G117" s="357"/>
    </row>
    <row r="118" spans="1:7" ht="15.75">
      <c r="A118" s="213"/>
      <c r="B118" s="354"/>
      <c r="C118" s="355"/>
      <c r="D118" s="356"/>
      <c r="E118" s="356"/>
      <c r="F118" s="356"/>
      <c r="G118" s="357"/>
    </row>
    <row r="119" spans="1:7" ht="15.75">
      <c r="A119" s="213"/>
      <c r="B119" s="354"/>
      <c r="C119" s="355"/>
      <c r="D119" s="356"/>
      <c r="E119" s="356"/>
      <c r="F119" s="356"/>
      <c r="G119" s="357"/>
    </row>
    <row r="120" spans="1:7" ht="15.75">
      <c r="A120" s="213"/>
      <c r="B120" s="354"/>
      <c r="C120" s="355"/>
      <c r="D120" s="356"/>
      <c r="E120" s="356"/>
      <c r="F120" s="356"/>
      <c r="G120" s="357"/>
    </row>
    <row r="121" spans="1:7" ht="15.75">
      <c r="A121" s="213"/>
      <c r="B121" s="354"/>
      <c r="C121" s="355"/>
      <c r="D121" s="356"/>
      <c r="E121" s="356"/>
      <c r="F121" s="356"/>
      <c r="G121" s="357"/>
    </row>
    <row r="122" spans="1:7" ht="15.75">
      <c r="A122" s="213"/>
      <c r="B122" s="354"/>
      <c r="C122" s="355"/>
      <c r="D122" s="356"/>
      <c r="E122" s="356"/>
      <c r="F122" s="356"/>
      <c r="G122" s="357"/>
    </row>
    <row r="123" spans="1:7" ht="15.75">
      <c r="A123" s="213"/>
      <c r="B123" s="354"/>
      <c r="C123" s="355"/>
      <c r="D123" s="356"/>
      <c r="E123" s="356"/>
      <c r="F123" s="356"/>
      <c r="G123" s="357"/>
    </row>
    <row r="124" spans="1:7" ht="15.75">
      <c r="A124" s="213"/>
      <c r="B124" s="354"/>
      <c r="C124" s="355"/>
      <c r="D124" s="356"/>
      <c r="E124" s="356"/>
      <c r="F124" s="356"/>
      <c r="G124" s="357"/>
    </row>
    <row r="125" spans="1:7" ht="15.75">
      <c r="A125" s="213"/>
      <c r="B125" s="354"/>
      <c r="C125" s="355"/>
      <c r="D125" s="356"/>
      <c r="E125" s="356"/>
      <c r="F125" s="356"/>
      <c r="G125" s="357"/>
    </row>
    <row r="126" spans="1:7" ht="15.75">
      <c r="A126" s="213"/>
      <c r="B126" s="354"/>
      <c r="C126" s="355"/>
      <c r="D126" s="356"/>
      <c r="E126" s="356"/>
      <c r="F126" s="356"/>
      <c r="G126" s="357"/>
    </row>
    <row r="127" spans="1:7" ht="15.75">
      <c r="A127" s="213"/>
      <c r="B127" s="354"/>
      <c r="C127" s="355"/>
      <c r="D127" s="356"/>
      <c r="E127" s="356"/>
      <c r="F127" s="356"/>
      <c r="G127" s="357"/>
    </row>
    <row r="128" spans="1:7" ht="15.75">
      <c r="A128" s="213"/>
      <c r="B128" s="354"/>
      <c r="C128" s="355"/>
      <c r="D128" s="356"/>
      <c r="E128" s="356"/>
      <c r="F128" s="356"/>
      <c r="G128" s="357"/>
    </row>
    <row r="129" spans="1:7" ht="15.75">
      <c r="A129" s="213"/>
      <c r="B129" s="354"/>
      <c r="C129" s="355"/>
      <c r="D129" s="356"/>
      <c r="E129" s="356"/>
      <c r="F129" s="356"/>
      <c r="G129" s="357"/>
    </row>
    <row r="130" spans="1:7" ht="15.75">
      <c r="A130" s="213"/>
      <c r="B130" s="354"/>
      <c r="C130" s="355"/>
      <c r="D130" s="356"/>
      <c r="E130" s="356"/>
      <c r="F130" s="356"/>
      <c r="G130" s="357"/>
    </row>
    <row r="131" spans="1:7" ht="15.75">
      <c r="A131" s="213"/>
      <c r="B131" s="354"/>
      <c r="C131" s="355"/>
      <c r="D131" s="356"/>
      <c r="E131" s="356"/>
      <c r="F131" s="356"/>
      <c r="G131" s="357"/>
    </row>
    <row r="132" spans="1:7" ht="15.75">
      <c r="A132" s="213"/>
      <c r="B132" s="354"/>
      <c r="C132" s="355"/>
      <c r="D132" s="356"/>
      <c r="E132" s="356"/>
      <c r="F132" s="356"/>
      <c r="G132" s="357"/>
    </row>
    <row r="133" spans="1:7" ht="15.75">
      <c r="A133" s="213"/>
      <c r="B133" s="354"/>
      <c r="C133" s="355"/>
      <c r="D133" s="356"/>
      <c r="E133" s="356"/>
      <c r="F133" s="356"/>
      <c r="G133" s="357"/>
    </row>
    <row r="134" spans="1:7" ht="15.75">
      <c r="A134" s="213"/>
      <c r="B134" s="354"/>
      <c r="C134" s="355"/>
      <c r="D134" s="356"/>
      <c r="E134" s="356"/>
      <c r="F134" s="356"/>
      <c r="G134" s="357"/>
    </row>
    <row r="135" spans="1:7" ht="15.75">
      <c r="A135" s="213"/>
      <c r="B135" s="354"/>
      <c r="C135" s="355"/>
      <c r="D135" s="356"/>
      <c r="E135" s="356"/>
      <c r="F135" s="356"/>
      <c r="G135" s="357"/>
    </row>
    <row r="136" spans="1:7" ht="15.75">
      <c r="A136" s="213"/>
      <c r="B136" s="354"/>
      <c r="C136" s="355"/>
      <c r="D136" s="356"/>
      <c r="E136" s="356"/>
      <c r="F136" s="356"/>
      <c r="G136" s="357"/>
    </row>
    <row r="137" spans="1:7" ht="15.75">
      <c r="A137" s="213"/>
      <c r="B137" s="354"/>
      <c r="C137" s="355"/>
      <c r="D137" s="356"/>
      <c r="E137" s="356"/>
      <c r="F137" s="356"/>
      <c r="G137" s="357"/>
    </row>
    <row r="138" spans="1:7" ht="15.75">
      <c r="A138" s="213"/>
      <c r="B138" s="354"/>
      <c r="C138" s="355"/>
      <c r="D138" s="356"/>
      <c r="E138" s="356"/>
      <c r="F138" s="356"/>
      <c r="G138" s="357"/>
    </row>
    <row r="139" spans="1:7" ht="15.75">
      <c r="A139" s="213"/>
      <c r="B139" s="354"/>
      <c r="C139" s="355"/>
      <c r="D139" s="356"/>
      <c r="E139" s="356"/>
      <c r="F139" s="356"/>
      <c r="G139" s="357"/>
    </row>
    <row r="140" spans="1:7" ht="15.75">
      <c r="A140" s="213"/>
      <c r="B140" s="354"/>
      <c r="C140" s="355"/>
      <c r="D140" s="356"/>
      <c r="E140" s="356"/>
      <c r="F140" s="356"/>
      <c r="G140" s="357"/>
    </row>
    <row r="141" spans="1:7" ht="15.75">
      <c r="A141" s="213"/>
      <c r="B141" s="354"/>
      <c r="C141" s="355"/>
      <c r="D141" s="356"/>
      <c r="E141" s="356"/>
      <c r="F141" s="356"/>
      <c r="G141" s="357"/>
    </row>
    <row r="142" spans="1:7" ht="15.75">
      <c r="A142" s="213"/>
      <c r="B142" s="370"/>
      <c r="C142" s="371"/>
      <c r="D142" s="372"/>
      <c r="E142" s="372"/>
      <c r="F142" s="372"/>
      <c r="G142" s="373"/>
    </row>
    <row r="143" spans="1:7" ht="15.75">
      <c r="A143" s="213"/>
      <c r="B143" s="370"/>
      <c r="C143" s="371"/>
      <c r="D143" s="372"/>
      <c r="E143" s="372"/>
      <c r="F143" s="372"/>
      <c r="G143" s="373"/>
    </row>
    <row r="144" spans="1:7" ht="15.75">
      <c r="A144" s="213"/>
      <c r="B144" s="370"/>
      <c r="C144" s="371"/>
      <c r="D144" s="372"/>
      <c r="E144" s="372"/>
      <c r="F144" s="372"/>
      <c r="G144" s="373"/>
    </row>
    <row r="145" spans="1:7" ht="15.75">
      <c r="A145" s="213"/>
      <c r="B145" s="370"/>
      <c r="C145" s="371"/>
      <c r="D145" s="372"/>
      <c r="E145" s="372"/>
      <c r="F145" s="372"/>
      <c r="G145" s="373"/>
    </row>
    <row r="146" spans="1:7" ht="15.75">
      <c r="A146" s="213"/>
      <c r="B146" s="370"/>
      <c r="C146" s="371"/>
      <c r="D146" s="372"/>
      <c r="E146" s="372"/>
      <c r="F146" s="372"/>
      <c r="G146" s="373"/>
    </row>
    <row r="147" spans="1:7" ht="15.75">
      <c r="A147" s="213"/>
      <c r="B147" s="370"/>
      <c r="C147" s="371"/>
      <c r="D147" s="372"/>
      <c r="E147" s="372"/>
      <c r="F147" s="372"/>
      <c r="G147" s="373"/>
    </row>
    <row r="148" spans="1:7" ht="15.75">
      <c r="A148" s="213"/>
      <c r="B148" s="370"/>
      <c r="C148" s="371"/>
      <c r="D148" s="372"/>
      <c r="E148" s="372"/>
      <c r="F148" s="372"/>
      <c r="G148" s="373"/>
    </row>
    <row r="149" spans="1:7" ht="15.75">
      <c r="A149" s="213"/>
      <c r="B149" s="370"/>
      <c r="C149" s="371"/>
      <c r="D149" s="372"/>
      <c r="E149" s="372"/>
      <c r="F149" s="372"/>
      <c r="G149" s="373"/>
    </row>
    <row r="150" spans="1:7" ht="15.75">
      <c r="A150" s="213"/>
      <c r="B150" s="370"/>
      <c r="C150" s="371"/>
      <c r="D150" s="372"/>
      <c r="E150" s="372"/>
      <c r="F150" s="372"/>
      <c r="G150" s="373"/>
    </row>
  </sheetData>
  <mergeCells count="1">
    <mergeCell ref="G2:H2"/>
  </mergeCells>
  <dataValidations count="1">
    <dataValidation allowBlank="1" showInputMessage="1" showErrorMessage="1" prompt="თვე/დღე/წელი" sqref="B99:B150 B13:B40 B10:B11 B54:B69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E25" sqref="E25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309</v>
      </c>
      <c r="B1" s="174"/>
      <c r="C1" s="174"/>
      <c r="D1" s="174"/>
      <c r="E1" s="174"/>
      <c r="F1" s="99"/>
      <c r="G1" s="99"/>
      <c r="H1" s="99"/>
      <c r="I1" s="737" t="s">
        <v>109</v>
      </c>
      <c r="J1" s="737"/>
      <c r="K1" s="180"/>
    </row>
    <row r="2" spans="1:12" s="22" customFormat="1" ht="15">
      <c r="A2" s="141" t="s">
        <v>140</v>
      </c>
      <c r="B2" s="174"/>
      <c r="C2" s="174"/>
      <c r="D2" s="174"/>
      <c r="E2" s="174"/>
      <c r="F2" s="175"/>
      <c r="G2" s="176"/>
      <c r="H2" s="176"/>
      <c r="I2" s="727" t="s">
        <v>587</v>
      </c>
      <c r="J2" s="728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471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739" t="s">
        <v>220</v>
      </c>
      <c r="C7" s="739"/>
      <c r="D7" s="739" t="s">
        <v>297</v>
      </c>
      <c r="E7" s="739"/>
      <c r="F7" s="739" t="s">
        <v>298</v>
      </c>
      <c r="G7" s="739"/>
      <c r="H7" s="192" t="s">
        <v>284</v>
      </c>
      <c r="I7" s="739" t="s">
        <v>223</v>
      </c>
      <c r="J7" s="739"/>
      <c r="K7" s="181"/>
    </row>
    <row r="8" spans="1:12" ht="15">
      <c r="A8" s="170" t="s">
        <v>115</v>
      </c>
      <c r="B8" s="171" t="s">
        <v>222</v>
      </c>
      <c r="C8" s="172" t="s">
        <v>221</v>
      </c>
      <c r="D8" s="171" t="s">
        <v>222</v>
      </c>
      <c r="E8" s="172" t="s">
        <v>221</v>
      </c>
      <c r="F8" s="171" t="s">
        <v>222</v>
      </c>
      <c r="G8" s="172" t="s">
        <v>221</v>
      </c>
      <c r="H8" s="172" t="s">
        <v>221</v>
      </c>
      <c r="I8" s="171" t="s">
        <v>222</v>
      </c>
      <c r="J8" s="172" t="s">
        <v>221</v>
      </c>
      <c r="K8" s="181"/>
    </row>
    <row r="9" spans="1:12" ht="15">
      <c r="A9" s="59" t="s">
        <v>116</v>
      </c>
      <c r="B9" s="103">
        <f>SUM(B10,B14,B17)</f>
        <v>45</v>
      </c>
      <c r="C9" s="103">
        <f>SUM(C10,C14,C17)</f>
        <v>61105.919999999998</v>
      </c>
      <c r="D9" s="103">
        <f t="shared" ref="D9:J9" si="0">SUM(D10,D14,D17)</f>
        <v>1</v>
      </c>
      <c r="E9" s="103">
        <f>SUM(E10,E14,E17)</f>
        <v>720</v>
      </c>
      <c r="F9" s="103">
        <f t="shared" si="0"/>
        <v>0</v>
      </c>
      <c r="G9" s="103">
        <f>SUM(G10,G14,G17)</f>
        <v>0</v>
      </c>
      <c r="H9" s="103">
        <f>SUM(H10,H14,H17)</f>
        <v>0</v>
      </c>
      <c r="I9" s="103">
        <f>SUM(I10,I14,I17)</f>
        <v>46</v>
      </c>
      <c r="J9" s="103">
        <f t="shared" si="0"/>
        <v>61825.919999999998</v>
      </c>
      <c r="K9" s="181"/>
    </row>
    <row r="10" spans="1:12" ht="15">
      <c r="A10" s="60" t="s">
        <v>117</v>
      </c>
      <c r="B10" s="546">
        <f>SUM(B11:B13)</f>
        <v>0</v>
      </c>
      <c r="C10" s="546">
        <f>SUM(C11:C13)</f>
        <v>0</v>
      </c>
      <c r="D10" s="546">
        <f t="shared" ref="D10:J10" si="1">SUM(D11:D13)</f>
        <v>0</v>
      </c>
      <c r="E10" s="546">
        <f>SUM(E11:E13)</f>
        <v>0</v>
      </c>
      <c r="F10" s="546">
        <f t="shared" si="1"/>
        <v>0</v>
      </c>
      <c r="G10" s="546">
        <f>SUM(G11:G13)</f>
        <v>0</v>
      </c>
      <c r="H10" s="546">
        <f>SUM(H11:H13)</f>
        <v>0</v>
      </c>
      <c r="I10" s="546">
        <f>SUM(I11:I13)</f>
        <v>0</v>
      </c>
      <c r="J10" s="546">
        <f t="shared" si="1"/>
        <v>0</v>
      </c>
      <c r="K10" s="181"/>
    </row>
    <row r="11" spans="1:12" ht="15">
      <c r="A11" s="60" t="s">
        <v>118</v>
      </c>
      <c r="B11" s="538"/>
      <c r="C11" s="538"/>
      <c r="D11" s="538"/>
      <c r="E11" s="538"/>
      <c r="F11" s="538"/>
      <c r="G11" s="538"/>
      <c r="H11" s="538"/>
      <c r="I11" s="538"/>
      <c r="J11" s="538"/>
      <c r="K11" s="181"/>
    </row>
    <row r="12" spans="1:12" ht="15">
      <c r="A12" s="60" t="s">
        <v>119</v>
      </c>
      <c r="B12" s="538"/>
      <c r="C12" s="538"/>
      <c r="D12" s="538"/>
      <c r="E12" s="538"/>
      <c r="F12" s="538"/>
      <c r="G12" s="538"/>
      <c r="H12" s="538"/>
      <c r="I12" s="538"/>
      <c r="J12" s="538"/>
      <c r="K12" s="181"/>
    </row>
    <row r="13" spans="1:12" ht="15">
      <c r="A13" s="60" t="s">
        <v>120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181"/>
    </row>
    <row r="14" spans="1:12" ht="15">
      <c r="A14" s="60" t="s">
        <v>121</v>
      </c>
      <c r="B14" s="546">
        <f>SUM(B15:B16)</f>
        <v>45</v>
      </c>
      <c r="C14" s="546">
        <v>61105.919999999998</v>
      </c>
      <c r="D14" s="546">
        <f t="shared" ref="D14:J14" si="2">SUM(D15:D16)</f>
        <v>1</v>
      </c>
      <c r="E14" s="546">
        <f>SUM(E15:E16)</f>
        <v>720</v>
      </c>
      <c r="F14" s="546">
        <f t="shared" si="2"/>
        <v>0</v>
      </c>
      <c r="G14" s="546">
        <f>SUM(G15:G16)</f>
        <v>0</v>
      </c>
      <c r="H14" s="546">
        <f>SUM(H15:H16)</f>
        <v>0</v>
      </c>
      <c r="I14" s="546">
        <f>SUM(I15:I16)</f>
        <v>46</v>
      </c>
      <c r="J14" s="546">
        <f t="shared" si="2"/>
        <v>61825.919999999998</v>
      </c>
      <c r="K14" s="181"/>
    </row>
    <row r="15" spans="1:12" ht="15">
      <c r="A15" s="60" t="s">
        <v>122</v>
      </c>
      <c r="B15" s="538">
        <v>1</v>
      </c>
      <c r="C15" s="538">
        <v>36480</v>
      </c>
      <c r="D15" s="538"/>
      <c r="E15" s="538"/>
      <c r="F15" s="538"/>
      <c r="G15" s="538"/>
      <c r="H15" s="538"/>
      <c r="I15" s="538">
        <f>B15+D15-F15</f>
        <v>1</v>
      </c>
      <c r="J15" s="538">
        <f>C15+E15-G15-H15</f>
        <v>36480</v>
      </c>
      <c r="K15" s="181"/>
    </row>
    <row r="16" spans="1:12" ht="15">
      <c r="A16" s="60" t="s">
        <v>123</v>
      </c>
      <c r="B16" s="538">
        <v>44</v>
      </c>
      <c r="C16" s="538">
        <v>24625.919999999998</v>
      </c>
      <c r="D16" s="538">
        <v>1</v>
      </c>
      <c r="E16" s="538">
        <v>720</v>
      </c>
      <c r="F16" s="538"/>
      <c r="G16" s="538"/>
      <c r="H16" s="538"/>
      <c r="I16" s="538">
        <f>B16+D16-F16</f>
        <v>45</v>
      </c>
      <c r="J16" s="538">
        <f>C16+E16-G16-H16</f>
        <v>25345.919999999998</v>
      </c>
      <c r="K16" s="181"/>
    </row>
    <row r="17" spans="1:11" ht="15">
      <c r="A17" s="60" t="s">
        <v>124</v>
      </c>
      <c r="B17" s="546">
        <f>SUM(B18:B19,B22,B23)</f>
        <v>0</v>
      </c>
      <c r="C17" s="546">
        <f>SUM(C18:C19,C22,C23)</f>
        <v>0</v>
      </c>
      <c r="D17" s="546">
        <f t="shared" ref="D17:J17" si="3">SUM(D18:D19,D22,D23)</f>
        <v>0</v>
      </c>
      <c r="E17" s="546">
        <f>SUM(E18:E19,E22,E23)</f>
        <v>0</v>
      </c>
      <c r="F17" s="546">
        <f t="shared" si="3"/>
        <v>0</v>
      </c>
      <c r="G17" s="546">
        <f>SUM(G18:G19,G22,G23)</f>
        <v>0</v>
      </c>
      <c r="H17" s="546">
        <f>SUM(H18:H19,H22,H23)</f>
        <v>0</v>
      </c>
      <c r="I17" s="546">
        <f>SUM(I18:I19,I22,I23)</f>
        <v>0</v>
      </c>
      <c r="J17" s="546">
        <f t="shared" si="3"/>
        <v>0</v>
      </c>
      <c r="K17" s="181"/>
    </row>
    <row r="18" spans="1:11" ht="15">
      <c r="A18" s="60" t="s">
        <v>125</v>
      </c>
      <c r="B18" s="538"/>
      <c r="C18" s="538"/>
      <c r="D18" s="538"/>
      <c r="E18" s="538"/>
      <c r="F18" s="538"/>
      <c r="G18" s="538"/>
      <c r="H18" s="538"/>
      <c r="I18" s="538"/>
      <c r="J18" s="538"/>
      <c r="K18" s="181"/>
    </row>
    <row r="19" spans="1:11" ht="15">
      <c r="A19" s="60" t="s">
        <v>126</v>
      </c>
      <c r="B19" s="546">
        <f>SUM(B20:B21)</f>
        <v>0</v>
      </c>
      <c r="C19" s="546">
        <f>SUM(C20:C21)</f>
        <v>0</v>
      </c>
      <c r="D19" s="546">
        <f t="shared" ref="D19:J19" si="4">SUM(D20:D21)</f>
        <v>0</v>
      </c>
      <c r="E19" s="546">
        <f>SUM(E20:E21)</f>
        <v>0</v>
      </c>
      <c r="F19" s="546">
        <f t="shared" si="4"/>
        <v>0</v>
      </c>
      <c r="G19" s="546">
        <f>SUM(G20:G21)</f>
        <v>0</v>
      </c>
      <c r="H19" s="546">
        <f>SUM(H20:H21)</f>
        <v>0</v>
      </c>
      <c r="I19" s="546">
        <f>SUM(I20:I21)</f>
        <v>0</v>
      </c>
      <c r="J19" s="546">
        <f t="shared" si="4"/>
        <v>0</v>
      </c>
      <c r="K19" s="181"/>
    </row>
    <row r="20" spans="1:11" ht="15">
      <c r="A20" s="60" t="s">
        <v>127</v>
      </c>
      <c r="B20" s="538"/>
      <c r="C20" s="538"/>
      <c r="D20" s="538"/>
      <c r="E20" s="538"/>
      <c r="F20" s="538"/>
      <c r="G20" s="538"/>
      <c r="H20" s="538"/>
      <c r="I20" s="538"/>
      <c r="J20" s="538"/>
      <c r="K20" s="181"/>
    </row>
    <row r="21" spans="1:11" ht="15">
      <c r="A21" s="60" t="s">
        <v>128</v>
      </c>
      <c r="B21" s="538">
        <v>0</v>
      </c>
      <c r="C21" s="538">
        <v>0</v>
      </c>
      <c r="D21" s="538"/>
      <c r="E21" s="538"/>
      <c r="F21" s="538"/>
      <c r="G21" s="538"/>
      <c r="H21" s="538"/>
      <c r="I21" s="538">
        <f>B21+D21-F21</f>
        <v>0</v>
      </c>
      <c r="J21" s="538">
        <f>C21+E21-G21-H21</f>
        <v>0</v>
      </c>
      <c r="K21" s="181"/>
    </row>
    <row r="22" spans="1:11" ht="15">
      <c r="A22" s="60" t="s">
        <v>129</v>
      </c>
      <c r="B22" s="538"/>
      <c r="C22" s="538"/>
      <c r="D22" s="538"/>
      <c r="E22" s="538"/>
      <c r="F22" s="538"/>
      <c r="G22" s="538"/>
      <c r="H22" s="538"/>
      <c r="I22" s="538"/>
      <c r="J22" s="538"/>
      <c r="K22" s="181"/>
    </row>
    <row r="23" spans="1:11" ht="15">
      <c r="A23" s="60" t="s">
        <v>130</v>
      </c>
      <c r="B23" s="538"/>
      <c r="C23" s="538"/>
      <c r="D23" s="538"/>
      <c r="E23" s="538"/>
      <c r="F23" s="538"/>
      <c r="G23" s="538"/>
      <c r="H23" s="538"/>
      <c r="I23" s="538"/>
      <c r="J23" s="538"/>
      <c r="K23" s="181"/>
    </row>
    <row r="24" spans="1:11" ht="15">
      <c r="A24" s="59" t="s">
        <v>131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260</v>
      </c>
      <c r="B25" s="538"/>
      <c r="C25" s="538"/>
      <c r="D25" s="538"/>
      <c r="E25" s="538"/>
      <c r="F25" s="538"/>
      <c r="G25" s="538"/>
      <c r="H25" s="538"/>
      <c r="I25" s="538"/>
      <c r="J25" s="538"/>
      <c r="K25" s="181"/>
    </row>
    <row r="26" spans="1:11" ht="15">
      <c r="A26" s="60" t="s">
        <v>261</v>
      </c>
      <c r="B26" s="538"/>
      <c r="C26" s="538"/>
      <c r="D26" s="538"/>
      <c r="E26" s="538"/>
      <c r="F26" s="538"/>
      <c r="G26" s="538"/>
      <c r="H26" s="538"/>
      <c r="I26" s="538"/>
      <c r="J26" s="538"/>
      <c r="K26" s="181"/>
    </row>
    <row r="27" spans="1:11" ht="15">
      <c r="A27" s="60" t="s">
        <v>262</v>
      </c>
      <c r="B27" s="538"/>
      <c r="C27" s="538"/>
      <c r="D27" s="538"/>
      <c r="E27" s="538"/>
      <c r="F27" s="538"/>
      <c r="G27" s="538"/>
      <c r="H27" s="538"/>
      <c r="I27" s="538"/>
      <c r="J27" s="538"/>
      <c r="K27" s="181"/>
    </row>
    <row r="28" spans="1:11" ht="15">
      <c r="A28" s="60" t="s">
        <v>263</v>
      </c>
      <c r="B28" s="538"/>
      <c r="C28" s="538"/>
      <c r="D28" s="538"/>
      <c r="E28" s="538"/>
      <c r="F28" s="538"/>
      <c r="G28" s="538"/>
      <c r="H28" s="538"/>
      <c r="I28" s="538"/>
      <c r="J28" s="538"/>
      <c r="K28" s="181"/>
    </row>
    <row r="29" spans="1:11" ht="15">
      <c r="A29" s="60" t="s">
        <v>264</v>
      </c>
      <c r="B29" s="538"/>
      <c r="C29" s="538"/>
      <c r="D29" s="538"/>
      <c r="E29" s="538"/>
      <c r="F29" s="538"/>
      <c r="G29" s="538"/>
      <c r="H29" s="538"/>
      <c r="I29" s="538"/>
      <c r="J29" s="538"/>
      <c r="K29" s="181"/>
    </row>
    <row r="30" spans="1:11" ht="15">
      <c r="A30" s="60" t="s">
        <v>265</v>
      </c>
      <c r="B30" s="538"/>
      <c r="C30" s="538"/>
      <c r="D30" s="538"/>
      <c r="E30" s="538"/>
      <c r="F30" s="538"/>
      <c r="G30" s="538"/>
      <c r="H30" s="538"/>
      <c r="I30" s="538"/>
      <c r="J30" s="538"/>
      <c r="K30" s="181"/>
    </row>
    <row r="31" spans="1:11" ht="15">
      <c r="A31" s="60" t="s">
        <v>266</v>
      </c>
      <c r="B31" s="538">
        <v>0</v>
      </c>
      <c r="C31" s="538">
        <v>0</v>
      </c>
      <c r="D31" s="538">
        <v>0</v>
      </c>
      <c r="E31" s="538">
        <v>0</v>
      </c>
      <c r="F31" s="538"/>
      <c r="G31" s="538"/>
      <c r="H31" s="538"/>
      <c r="I31" s="538">
        <f>B31+D31-F31</f>
        <v>0</v>
      </c>
      <c r="J31" s="538">
        <f>C31+E31-G31-H31</f>
        <v>0</v>
      </c>
      <c r="K31" s="181"/>
    </row>
    <row r="32" spans="1:11" ht="15">
      <c r="A32" s="59" t="s">
        <v>132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267</v>
      </c>
      <c r="B33" s="538"/>
      <c r="C33" s="538"/>
      <c r="D33" s="538"/>
      <c r="E33" s="538"/>
      <c r="F33" s="538"/>
      <c r="G33" s="538"/>
      <c r="H33" s="538"/>
      <c r="I33" s="538"/>
      <c r="J33" s="538"/>
      <c r="K33" s="181"/>
    </row>
    <row r="34" spans="1:11" ht="15">
      <c r="A34" s="60" t="s">
        <v>268</v>
      </c>
      <c r="B34" s="538"/>
      <c r="C34" s="538"/>
      <c r="D34" s="538"/>
      <c r="E34" s="538"/>
      <c r="F34" s="538"/>
      <c r="G34" s="538"/>
      <c r="H34" s="538"/>
      <c r="I34" s="538"/>
      <c r="J34" s="538"/>
      <c r="K34" s="181"/>
    </row>
    <row r="35" spans="1:11" ht="15">
      <c r="A35" s="60" t="s">
        <v>269</v>
      </c>
      <c r="B35" s="538"/>
      <c r="C35" s="538"/>
      <c r="D35" s="538"/>
      <c r="E35" s="538"/>
      <c r="F35" s="538"/>
      <c r="G35" s="538"/>
      <c r="H35" s="538"/>
      <c r="I35" s="538"/>
      <c r="J35" s="538"/>
      <c r="K35" s="181"/>
    </row>
    <row r="36" spans="1:11" ht="15">
      <c r="A36" s="59" t="s">
        <v>133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134</v>
      </c>
      <c r="B37" s="538"/>
      <c r="C37" s="538"/>
      <c r="D37" s="538"/>
      <c r="E37" s="538"/>
      <c r="F37" s="538"/>
      <c r="G37" s="538"/>
      <c r="H37" s="538"/>
      <c r="I37" s="538"/>
      <c r="J37" s="538"/>
      <c r="K37" s="181"/>
    </row>
    <row r="38" spans="1:11" ht="15">
      <c r="A38" s="60" t="s">
        <v>135</v>
      </c>
      <c r="B38" s="538"/>
      <c r="C38" s="538"/>
      <c r="D38" s="538"/>
      <c r="E38" s="538"/>
      <c r="F38" s="538"/>
      <c r="G38" s="538"/>
      <c r="H38" s="538"/>
      <c r="I38" s="538"/>
      <c r="J38" s="538"/>
      <c r="K38" s="181"/>
    </row>
    <row r="39" spans="1:11" ht="15">
      <c r="A39" s="60" t="s">
        <v>136</v>
      </c>
      <c r="B39" s="546">
        <f t="shared" ref="B39:J39" si="8">SUM(B40:B41)</f>
        <v>0</v>
      </c>
      <c r="C39" s="546">
        <f t="shared" si="8"/>
        <v>0</v>
      </c>
      <c r="D39" s="546">
        <f t="shared" si="8"/>
        <v>0</v>
      </c>
      <c r="E39" s="546">
        <f t="shared" si="8"/>
        <v>0</v>
      </c>
      <c r="F39" s="546">
        <f t="shared" si="8"/>
        <v>0</v>
      </c>
      <c r="G39" s="546">
        <f t="shared" si="8"/>
        <v>0</v>
      </c>
      <c r="H39" s="546">
        <f t="shared" si="8"/>
        <v>0</v>
      </c>
      <c r="I39" s="546">
        <f t="shared" si="8"/>
        <v>0</v>
      </c>
      <c r="J39" s="546">
        <f t="shared" si="8"/>
        <v>0</v>
      </c>
      <c r="K39" s="181"/>
    </row>
    <row r="40" spans="1:11" ht="30">
      <c r="A40" s="60" t="s">
        <v>439</v>
      </c>
      <c r="B40" s="538"/>
      <c r="C40" s="538"/>
      <c r="D40" s="538"/>
      <c r="E40" s="538"/>
      <c r="F40" s="538"/>
      <c r="G40" s="538"/>
      <c r="H40" s="538"/>
      <c r="I40" s="538"/>
      <c r="J40" s="538"/>
      <c r="K40" s="181"/>
    </row>
    <row r="41" spans="1:11" ht="15">
      <c r="A41" s="60" t="s">
        <v>137</v>
      </c>
      <c r="B41" s="538"/>
      <c r="C41" s="538"/>
      <c r="D41" s="538"/>
      <c r="E41" s="538"/>
      <c r="F41" s="538"/>
      <c r="G41" s="538"/>
      <c r="H41" s="538"/>
      <c r="I41" s="538"/>
      <c r="J41" s="538"/>
      <c r="K41" s="181"/>
    </row>
    <row r="42" spans="1:11" ht="15">
      <c r="A42" s="60" t="s">
        <v>138</v>
      </c>
      <c r="B42" s="538"/>
      <c r="C42" s="538"/>
      <c r="D42" s="538"/>
      <c r="E42" s="538"/>
      <c r="F42" s="538"/>
      <c r="G42" s="538"/>
      <c r="H42" s="538"/>
      <c r="I42" s="538"/>
      <c r="J42" s="538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270</v>
      </c>
      <c r="F49" s="12" t="s">
        <v>275</v>
      </c>
      <c r="G49" s="90"/>
      <c r="I49"/>
      <c r="J49"/>
    </row>
    <row r="50" spans="1:10" s="2" customFormat="1" ht="15">
      <c r="B50" s="82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174"/>
      <c r="G1" s="180"/>
      <c r="H1" s="121" t="s">
        <v>198</v>
      </c>
      <c r="I1" s="180"/>
      <c r="J1" s="84"/>
      <c r="K1" s="84"/>
      <c r="L1" s="84"/>
    </row>
    <row r="2" spans="1:12" s="22" customFormat="1" ht="15">
      <c r="A2" s="141" t="s">
        <v>140</v>
      </c>
      <c r="B2" s="174"/>
      <c r="C2" s="174"/>
      <c r="D2" s="174"/>
      <c r="E2" s="174"/>
      <c r="F2" s="174"/>
      <c r="G2" s="182"/>
      <c r="H2" s="727" t="s">
        <v>587</v>
      </c>
      <c r="I2" s="728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471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63</v>
      </c>
      <c r="B7" s="170" t="s">
        <v>382</v>
      </c>
      <c r="C7" s="172" t="s">
        <v>383</v>
      </c>
      <c r="D7" s="172" t="s">
        <v>237</v>
      </c>
      <c r="E7" s="172" t="s">
        <v>242</v>
      </c>
      <c r="F7" s="172" t="s">
        <v>243</v>
      </c>
      <c r="G7" s="172" t="s">
        <v>244</v>
      </c>
      <c r="H7" s="172" t="s">
        <v>245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283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106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270</v>
      </c>
      <c r="E33" s="12" t="s">
        <v>275</v>
      </c>
      <c r="F33" s="90"/>
      <c r="G33"/>
      <c r="H33"/>
      <c r="I33"/>
    </row>
    <row r="34" spans="1:9" s="2" customFormat="1" ht="15">
      <c r="A34"/>
      <c r="C34" s="82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74"/>
      <c r="H1" s="180"/>
      <c r="I1" s="99" t="s">
        <v>198</v>
      </c>
      <c r="J1" s="187"/>
    </row>
    <row r="2" spans="1:12" s="22" customFormat="1" ht="15">
      <c r="A2" s="141" t="s">
        <v>140</v>
      </c>
      <c r="B2" s="174"/>
      <c r="C2" s="174"/>
      <c r="D2" s="174"/>
      <c r="E2" s="174"/>
      <c r="F2" s="174"/>
      <c r="G2" s="174"/>
      <c r="H2" s="180"/>
      <c r="I2" s="727" t="s">
        <v>587</v>
      </c>
      <c r="J2" s="728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471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63</v>
      </c>
      <c r="B7" s="170" t="s">
        <v>250</v>
      </c>
      <c r="C7" s="172" t="s">
        <v>246</v>
      </c>
      <c r="D7" s="172" t="s">
        <v>247</v>
      </c>
      <c r="E7" s="172" t="s">
        <v>248</v>
      </c>
      <c r="F7" s="172" t="s">
        <v>249</v>
      </c>
      <c r="G7" s="172" t="s">
        <v>243</v>
      </c>
      <c r="H7" s="172" t="s">
        <v>244</v>
      </c>
      <c r="I7" s="172" t="s">
        <v>245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41" t="s">
        <v>532</v>
      </c>
      <c r="C9" s="641" t="s">
        <v>533</v>
      </c>
      <c r="D9" s="642"/>
      <c r="E9" s="642"/>
      <c r="F9" s="642"/>
      <c r="G9" s="642"/>
      <c r="H9" s="643"/>
      <c r="I9" s="644"/>
      <c r="J9" s="188"/>
    </row>
    <row r="10" spans="1:12" ht="15">
      <c r="A10" s="85">
        <v>2</v>
      </c>
      <c r="B10" s="538"/>
      <c r="C10" s="644" t="s">
        <v>534</v>
      </c>
      <c r="D10" s="644" t="s">
        <v>535</v>
      </c>
      <c r="E10" s="644">
        <v>2012</v>
      </c>
      <c r="F10" s="644" t="s">
        <v>536</v>
      </c>
      <c r="G10" s="636">
        <v>36480</v>
      </c>
      <c r="H10" s="645" t="s">
        <v>537</v>
      </c>
      <c r="I10" s="644" t="s">
        <v>538</v>
      </c>
      <c r="J10" s="188"/>
    </row>
    <row r="11" spans="1:12" ht="15">
      <c r="A11" s="85">
        <v>3</v>
      </c>
      <c r="B11" s="541"/>
      <c r="C11" s="542"/>
      <c r="D11" s="543"/>
      <c r="E11" s="543"/>
      <c r="F11" s="543"/>
      <c r="G11" s="543"/>
      <c r="H11" s="544"/>
      <c r="I11" s="538"/>
      <c r="J11" s="188"/>
    </row>
    <row r="12" spans="1:12" ht="15">
      <c r="A12" s="85">
        <v>4</v>
      </c>
      <c r="B12" s="538"/>
      <c r="C12" s="538"/>
      <c r="D12" s="538"/>
      <c r="E12" s="538"/>
      <c r="F12" s="538"/>
      <c r="G12" s="538"/>
      <c r="H12" s="545"/>
      <c r="I12" s="538"/>
      <c r="J12" s="188"/>
    </row>
    <row r="13" spans="1:12" ht="15">
      <c r="A13" s="85">
        <v>5</v>
      </c>
      <c r="B13" s="541"/>
      <c r="C13" s="542"/>
      <c r="D13" s="543"/>
      <c r="E13" s="543"/>
      <c r="F13" s="543"/>
      <c r="G13" s="543"/>
      <c r="H13" s="544"/>
      <c r="I13" s="538"/>
      <c r="J13" s="188"/>
    </row>
    <row r="14" spans="1:12" ht="15">
      <c r="A14" s="85">
        <v>6</v>
      </c>
      <c r="B14" s="538"/>
      <c r="C14" s="538"/>
      <c r="D14" s="538"/>
      <c r="E14" s="538"/>
      <c r="F14" s="538"/>
      <c r="G14" s="538"/>
      <c r="H14" s="545"/>
      <c r="I14" s="538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283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106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270</v>
      </c>
      <c r="E33" s="12" t="s">
        <v>275</v>
      </c>
      <c r="F33" s="90"/>
      <c r="G33"/>
      <c r="H33"/>
      <c r="I33"/>
    </row>
    <row r="34" spans="1:10" s="2" customFormat="1" ht="15">
      <c r="A34"/>
      <c r="C34" s="82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330</v>
      </c>
      <c r="B1" s="229"/>
      <c r="C1" s="229"/>
      <c r="D1" s="229"/>
      <c r="E1" s="229"/>
      <c r="F1" s="99"/>
      <c r="G1" s="99" t="s">
        <v>109</v>
      </c>
      <c r="H1" s="232"/>
    </row>
    <row r="2" spans="1:8" s="231" customFormat="1" ht="15">
      <c r="A2" s="232" t="s">
        <v>321</v>
      </c>
      <c r="B2" s="229"/>
      <c r="C2" s="229"/>
      <c r="D2" s="229"/>
      <c r="E2" s="230"/>
      <c r="F2" s="230"/>
      <c r="G2" s="727" t="s">
        <v>587</v>
      </c>
      <c r="H2" s="728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276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471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63</v>
      </c>
      <c r="B7" s="239" t="s">
        <v>325</v>
      </c>
      <c r="C7" s="239" t="s">
        <v>326</v>
      </c>
      <c r="D7" s="239" t="s">
        <v>327</v>
      </c>
      <c r="E7" s="239" t="s">
        <v>328</v>
      </c>
      <c r="F7" s="239" t="s">
        <v>329</v>
      </c>
      <c r="G7" s="239" t="s">
        <v>322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280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106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270</v>
      </c>
      <c r="F27" s="242" t="s">
        <v>323</v>
      </c>
      <c r="J27" s="243"/>
      <c r="K27" s="243"/>
    </row>
    <row r="28" spans="1:11" s="21" customFormat="1" ht="15">
      <c r="C28" s="245" t="s">
        <v>139</v>
      </c>
      <c r="F28" s="246" t="s">
        <v>271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466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109</v>
      </c>
    </row>
    <row r="2" spans="1:12" ht="15">
      <c r="A2" s="141" t="s">
        <v>140</v>
      </c>
      <c r="B2" s="174"/>
      <c r="C2" s="174"/>
      <c r="D2" s="174"/>
      <c r="E2" s="174"/>
      <c r="F2" s="174"/>
      <c r="G2" s="174"/>
      <c r="H2" s="174"/>
      <c r="I2" s="174"/>
      <c r="J2" s="174"/>
      <c r="K2" s="727" t="s">
        <v>587</v>
      </c>
      <c r="L2" s="728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471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63</v>
      </c>
      <c r="B7" s="172" t="s">
        <v>384</v>
      </c>
      <c r="C7" s="172" t="s">
        <v>385</v>
      </c>
      <c r="D7" s="172" t="s">
        <v>387</v>
      </c>
      <c r="E7" s="172" t="s">
        <v>386</v>
      </c>
      <c r="F7" s="172" t="s">
        <v>395</v>
      </c>
      <c r="G7" s="172" t="s">
        <v>396</v>
      </c>
      <c r="H7" s="172" t="s">
        <v>390</v>
      </c>
      <c r="I7" s="172" t="s">
        <v>391</v>
      </c>
      <c r="J7" s="172" t="s">
        <v>403</v>
      </c>
      <c r="K7" s="172" t="s">
        <v>392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45">
      <c r="A9" s="85">
        <v>1</v>
      </c>
      <c r="B9" s="637" t="s">
        <v>530</v>
      </c>
      <c r="C9" s="637" t="s">
        <v>518</v>
      </c>
      <c r="D9" s="636" t="s">
        <v>519</v>
      </c>
      <c r="E9" s="638">
        <v>1043.32</v>
      </c>
      <c r="F9" s="638">
        <v>3100</v>
      </c>
      <c r="G9" s="538">
        <v>0</v>
      </c>
      <c r="H9" s="538">
        <v>0</v>
      </c>
      <c r="I9" s="538">
        <v>0</v>
      </c>
      <c r="J9" s="640">
        <v>405007200</v>
      </c>
      <c r="K9" s="641" t="s">
        <v>531</v>
      </c>
    </row>
    <row r="10" spans="1:12" ht="30.75" customHeight="1">
      <c r="A10" s="85">
        <v>2</v>
      </c>
      <c r="B10" s="653" t="s">
        <v>520</v>
      </c>
      <c r="C10" s="637" t="s">
        <v>518</v>
      </c>
      <c r="D10" s="636" t="s">
        <v>519</v>
      </c>
      <c r="E10" s="639">
        <v>150</v>
      </c>
      <c r="F10" s="659">
        <v>2000</v>
      </c>
      <c r="G10" s="654" t="s">
        <v>521</v>
      </c>
      <c r="H10" s="652" t="s">
        <v>486</v>
      </c>
      <c r="I10" s="652" t="s">
        <v>522</v>
      </c>
      <c r="J10" s="539"/>
      <c r="K10" s="540"/>
    </row>
    <row r="11" spans="1:12" ht="35.25" customHeight="1">
      <c r="A11" s="85">
        <v>3</v>
      </c>
      <c r="B11" s="650" t="s">
        <v>576</v>
      </c>
      <c r="C11" s="637" t="s">
        <v>518</v>
      </c>
      <c r="D11" s="636" t="s">
        <v>575</v>
      </c>
      <c r="E11" s="652">
        <v>558</v>
      </c>
      <c r="F11" s="658">
        <v>625</v>
      </c>
      <c r="G11" s="651" t="s">
        <v>577</v>
      </c>
      <c r="H11" s="653" t="s">
        <v>578</v>
      </c>
      <c r="I11" s="653" t="s">
        <v>579</v>
      </c>
      <c r="J11" s="539"/>
      <c r="K11" s="540"/>
    </row>
    <row r="12" spans="1:12" ht="44.25" customHeight="1">
      <c r="A12" s="85">
        <v>4</v>
      </c>
      <c r="B12" s="637" t="s">
        <v>580</v>
      </c>
      <c r="C12" s="637" t="s">
        <v>518</v>
      </c>
      <c r="D12" s="636" t="s">
        <v>575</v>
      </c>
      <c r="E12" s="655">
        <v>109.1</v>
      </c>
      <c r="F12" s="655">
        <v>2925</v>
      </c>
      <c r="G12" s="656" t="s">
        <v>581</v>
      </c>
      <c r="H12" s="657" t="s">
        <v>582</v>
      </c>
      <c r="I12" s="657" t="s">
        <v>583</v>
      </c>
      <c r="J12" s="415"/>
      <c r="K12" s="25"/>
    </row>
    <row r="13" spans="1:12" ht="15">
      <c r="A13" s="85">
        <v>4</v>
      </c>
      <c r="B13" s="25"/>
      <c r="C13" s="25"/>
      <c r="D13" s="25"/>
      <c r="E13" s="414"/>
      <c r="F13" s="414"/>
      <c r="G13" s="415"/>
      <c r="H13" s="25"/>
      <c r="I13" s="25"/>
      <c r="J13" s="415"/>
      <c r="K13" s="25"/>
    </row>
    <row r="14" spans="1:12" ht="15">
      <c r="A14" s="85">
        <v>6</v>
      </c>
      <c r="B14" s="25"/>
      <c r="C14" s="25"/>
      <c r="D14" s="25"/>
      <c r="E14" s="414"/>
      <c r="F14" s="414"/>
      <c r="G14" s="415"/>
      <c r="H14" s="25"/>
      <c r="I14" s="25"/>
      <c r="J14" s="415"/>
      <c r="K14" s="25"/>
    </row>
    <row r="15" spans="1:12" ht="15">
      <c r="A15" s="85">
        <v>7</v>
      </c>
      <c r="B15" s="25"/>
      <c r="C15" s="25"/>
      <c r="D15" s="25"/>
      <c r="E15" s="414"/>
      <c r="F15" s="414"/>
      <c r="G15" s="415"/>
      <c r="H15" s="25"/>
      <c r="I15" s="25"/>
      <c r="J15" s="415"/>
      <c r="K15" s="25"/>
    </row>
    <row r="16" spans="1:12" ht="15">
      <c r="A16" s="85">
        <v>8</v>
      </c>
      <c r="B16" s="25"/>
      <c r="C16" s="25"/>
      <c r="D16" s="25"/>
      <c r="E16" s="414"/>
      <c r="F16" s="414"/>
      <c r="G16" s="415"/>
      <c r="H16" s="25"/>
      <c r="I16" s="25"/>
      <c r="J16" s="415"/>
      <c r="K16" s="25"/>
    </row>
    <row r="17" spans="1:11" ht="15">
      <c r="A17" s="85">
        <v>9</v>
      </c>
      <c r="B17" s="25"/>
      <c r="C17" s="25"/>
      <c r="D17" s="25"/>
      <c r="E17" s="414"/>
      <c r="F17" s="414"/>
      <c r="G17" s="415"/>
      <c r="H17" s="25"/>
      <c r="I17" s="25"/>
      <c r="J17" s="415"/>
      <c r="K17" s="25"/>
    </row>
    <row r="18" spans="1:11" ht="15">
      <c r="A18" s="85">
        <v>10</v>
      </c>
      <c r="B18" s="25"/>
      <c r="C18" s="25"/>
      <c r="D18" s="25"/>
      <c r="E18" s="414"/>
      <c r="F18" s="414"/>
      <c r="G18" s="415"/>
      <c r="H18" s="25"/>
      <c r="I18" s="25"/>
      <c r="J18" s="415"/>
      <c r="K18" s="25"/>
    </row>
    <row r="19" spans="1:11" ht="15">
      <c r="A19" s="85">
        <v>11</v>
      </c>
      <c r="B19" s="25"/>
      <c r="C19" s="25"/>
      <c r="D19" s="25"/>
      <c r="E19" s="414"/>
      <c r="F19" s="414"/>
      <c r="G19" s="415"/>
      <c r="H19" s="25"/>
      <c r="I19" s="25"/>
      <c r="J19" s="415"/>
      <c r="K19" s="25"/>
    </row>
    <row r="20" spans="1:11" ht="15">
      <c r="A20" s="85">
        <v>12</v>
      </c>
      <c r="B20" s="25"/>
      <c r="C20" s="25"/>
      <c r="D20" s="25"/>
      <c r="E20" s="414"/>
      <c r="F20" s="414"/>
      <c r="G20" s="415"/>
      <c r="H20" s="25"/>
      <c r="I20" s="25"/>
      <c r="J20" s="416"/>
      <c r="K20" s="417"/>
    </row>
    <row r="21" spans="1:11" ht="15">
      <c r="A21" s="85">
        <v>13</v>
      </c>
      <c r="B21" s="25"/>
      <c r="C21" s="25"/>
      <c r="D21" s="25"/>
      <c r="E21" s="414"/>
      <c r="F21" s="414"/>
      <c r="G21" s="319"/>
      <c r="H21" s="317"/>
      <c r="I21" s="317"/>
      <c r="J21" s="415"/>
      <c r="K21" s="25"/>
    </row>
    <row r="22" spans="1:11" ht="15">
      <c r="A22" s="85">
        <v>14</v>
      </c>
      <c r="B22" s="25"/>
      <c r="C22" s="25"/>
      <c r="D22" s="25"/>
      <c r="E22" s="414"/>
      <c r="F22" s="414"/>
      <c r="G22" s="319"/>
      <c r="H22" s="317"/>
      <c r="I22" s="317"/>
      <c r="J22" s="415"/>
      <c r="K22" s="25"/>
    </row>
    <row r="23" spans="1:11" ht="15">
      <c r="A23" s="85">
        <v>15</v>
      </c>
      <c r="B23" s="25"/>
      <c r="C23" s="25"/>
      <c r="D23" s="25"/>
      <c r="E23" s="414"/>
      <c r="F23" s="414"/>
      <c r="G23" s="319"/>
      <c r="H23" s="317"/>
      <c r="I23" s="317"/>
      <c r="J23" s="415"/>
      <c r="K23" s="25"/>
    </row>
    <row r="24" spans="1:11" ht="15">
      <c r="A24" s="463"/>
      <c r="B24" s="455"/>
      <c r="C24" s="455"/>
      <c r="D24" s="455"/>
      <c r="E24" s="456"/>
      <c r="F24" s="456"/>
      <c r="G24" s="459"/>
      <c r="H24" s="455"/>
      <c r="I24" s="455"/>
      <c r="J24" s="459"/>
      <c r="K24" s="455"/>
    </row>
    <row r="25" spans="1:11" ht="15">
      <c r="A25" s="463"/>
      <c r="B25" s="455"/>
      <c r="C25" s="455"/>
      <c r="D25" s="455"/>
      <c r="E25" s="456"/>
      <c r="F25" s="456"/>
      <c r="G25" s="459"/>
      <c r="H25" s="455"/>
      <c r="I25" s="455"/>
      <c r="J25" s="459"/>
      <c r="K25" s="455"/>
    </row>
    <row r="26" spans="1:11" ht="15">
      <c r="A26" s="463"/>
      <c r="B26" s="455"/>
      <c r="C26" s="455"/>
      <c r="D26" s="455"/>
      <c r="E26" s="456"/>
      <c r="F26" s="456"/>
      <c r="G26" s="459"/>
      <c r="H26" s="455"/>
      <c r="I26" s="455"/>
      <c r="J26" s="455"/>
      <c r="K26" s="455"/>
    </row>
    <row r="27" spans="1:11" ht="15">
      <c r="A27" s="463"/>
      <c r="B27" s="455"/>
      <c r="C27" s="455"/>
      <c r="D27" s="455"/>
      <c r="E27" s="456"/>
      <c r="F27" s="456"/>
      <c r="G27" s="459"/>
      <c r="H27" s="455"/>
      <c r="I27" s="457"/>
      <c r="J27" s="457"/>
      <c r="K27" s="457"/>
    </row>
    <row r="28" spans="1:11" ht="15">
      <c r="A28" s="463"/>
      <c r="B28" s="455"/>
      <c r="C28" s="455"/>
      <c r="D28" s="455"/>
      <c r="E28" s="456"/>
      <c r="F28" s="456"/>
      <c r="G28" s="459"/>
      <c r="H28" s="455"/>
      <c r="I28" s="455"/>
      <c r="J28" s="455"/>
      <c r="K28" s="455"/>
    </row>
    <row r="29" spans="1:11" ht="15">
      <c r="A29" s="463"/>
      <c r="B29" s="455"/>
      <c r="C29" s="455"/>
      <c r="D29" s="455"/>
      <c r="E29" s="456"/>
      <c r="F29" s="456"/>
      <c r="G29" s="459"/>
      <c r="H29" s="455"/>
      <c r="I29" s="455"/>
      <c r="J29" s="459"/>
      <c r="K29" s="455"/>
    </row>
    <row r="30" spans="1:11" ht="15">
      <c r="A30" s="463"/>
      <c r="B30" s="455"/>
      <c r="C30" s="455"/>
      <c r="D30" s="455"/>
      <c r="E30" s="456"/>
      <c r="F30" s="456"/>
      <c r="G30" s="459"/>
      <c r="H30" s="455"/>
      <c r="I30" s="455"/>
      <c r="J30" s="459"/>
      <c r="K30" s="457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55"/>
    </row>
    <row r="32" spans="1:11" ht="15">
      <c r="B32" s="89" t="s">
        <v>106</v>
      </c>
      <c r="C32" s="2"/>
      <c r="D32" s="2"/>
      <c r="E32" s="5"/>
      <c r="F32" s="2"/>
      <c r="G32" s="2"/>
      <c r="H32" s="2"/>
      <c r="I32" s="2"/>
      <c r="J32" s="2"/>
      <c r="K32" s="455"/>
    </row>
    <row r="33" spans="1:11" ht="15">
      <c r="B33" s="2"/>
      <c r="C33" s="2"/>
      <c r="D33" s="2"/>
      <c r="I33" s="2"/>
      <c r="K33" s="457"/>
    </row>
    <row r="34" spans="1:11" ht="15">
      <c r="B34" s="2"/>
      <c r="C34" s="88"/>
      <c r="D34" s="88"/>
      <c r="E34" s="2"/>
      <c r="F34" s="2"/>
      <c r="G34" s="88"/>
      <c r="H34" s="91"/>
      <c r="I34" s="88"/>
      <c r="K34" s="455"/>
    </row>
    <row r="35" spans="1:11" ht="15">
      <c r="B35" s="2"/>
      <c r="C35" s="87" t="s">
        <v>270</v>
      </c>
      <c r="D35" s="2"/>
      <c r="E35" s="2"/>
      <c r="F35" s="2"/>
      <c r="G35" s="12" t="s">
        <v>275</v>
      </c>
      <c r="H35" s="90"/>
      <c r="I35" s="2"/>
      <c r="K35" s="455"/>
    </row>
    <row r="36" spans="1:11" ht="15">
      <c r="B36" s="2"/>
      <c r="C36" s="82" t="s">
        <v>139</v>
      </c>
      <c r="D36" s="2"/>
      <c r="E36" s="2"/>
      <c r="F36" s="2"/>
      <c r="G36" s="2" t="s">
        <v>271</v>
      </c>
      <c r="I36" s="2"/>
      <c r="K36" s="457"/>
    </row>
    <row r="37" spans="1:11" ht="15">
      <c r="B37" s="2"/>
      <c r="C37" s="24"/>
      <c r="I37" s="24"/>
      <c r="K37" s="455"/>
    </row>
    <row r="41" spans="1:11" ht="25.5" customHeight="1">
      <c r="A41" s="454"/>
      <c r="B41" s="455"/>
      <c r="C41" s="455"/>
      <c r="D41" s="455"/>
      <c r="E41" s="456"/>
      <c r="F41" s="456"/>
      <c r="G41" s="459"/>
      <c r="H41" s="455"/>
      <c r="I41" s="455"/>
      <c r="J41" s="459"/>
      <c r="K41" s="455"/>
    </row>
    <row r="42" spans="1:11" ht="15">
      <c r="A42" s="454"/>
      <c r="B42" s="455"/>
      <c r="C42" s="455"/>
      <c r="D42" s="455"/>
      <c r="E42" s="456"/>
      <c r="F42" s="456"/>
      <c r="G42" s="459"/>
      <c r="H42" s="455"/>
      <c r="I42" s="455"/>
      <c r="J42" s="459"/>
      <c r="K42" s="455"/>
    </row>
    <row r="43" spans="1:11" ht="15">
      <c r="A43" s="454"/>
      <c r="B43" s="455"/>
      <c r="C43" s="455"/>
      <c r="D43" s="455"/>
      <c r="E43" s="456"/>
      <c r="F43" s="456"/>
      <c r="G43" s="459"/>
      <c r="H43" s="455"/>
      <c r="I43" s="455"/>
      <c r="J43" s="459"/>
      <c r="K43" s="455"/>
    </row>
    <row r="44" spans="1:11" ht="15">
      <c r="A44" s="454"/>
      <c r="B44" s="455"/>
      <c r="C44" s="455"/>
      <c r="D44" s="455"/>
      <c r="E44" s="456"/>
      <c r="F44" s="456"/>
      <c r="G44" s="459"/>
      <c r="H44" s="455"/>
      <c r="I44" s="455"/>
      <c r="J44" s="464"/>
      <c r="K44" s="465"/>
    </row>
    <row r="45" spans="1:11" ht="15">
      <c r="A45" s="454"/>
      <c r="B45" s="455"/>
      <c r="C45" s="455"/>
      <c r="D45" s="455"/>
      <c r="E45" s="456"/>
      <c r="F45" s="456"/>
      <c r="G45" s="459"/>
      <c r="H45" s="455"/>
      <c r="I45" s="455"/>
      <c r="J45" s="459"/>
      <c r="K45" s="455"/>
    </row>
    <row r="46" spans="1:11" ht="15">
      <c r="A46" s="454"/>
      <c r="B46" s="455"/>
      <c r="C46" s="455"/>
      <c r="D46" s="455"/>
      <c r="E46" s="456"/>
      <c r="F46" s="456"/>
      <c r="G46" s="457"/>
      <c r="H46" s="458"/>
      <c r="I46" s="458"/>
      <c r="J46" s="459"/>
      <c r="K46" s="455"/>
    </row>
    <row r="47" spans="1:11" ht="15">
      <c r="A47" s="454"/>
      <c r="B47" s="455"/>
      <c r="C47" s="455"/>
      <c r="D47" s="455"/>
      <c r="E47" s="456"/>
      <c r="F47" s="456"/>
      <c r="G47" s="457"/>
      <c r="H47" s="458"/>
      <c r="I47" s="458"/>
      <c r="J47" s="459"/>
      <c r="K47" s="455"/>
    </row>
    <row r="48" spans="1:11" ht="15">
      <c r="A48" s="454"/>
      <c r="B48" s="455"/>
      <c r="C48" s="455"/>
      <c r="D48" s="455"/>
      <c r="E48" s="456"/>
      <c r="F48" s="456"/>
      <c r="G48" s="459"/>
      <c r="H48" s="455"/>
      <c r="I48" s="455"/>
      <c r="J48" s="464"/>
      <c r="K48" s="465"/>
    </row>
    <row r="49" spans="1:11" ht="24.75" customHeight="1">
      <c r="A49" s="454"/>
      <c r="B49" s="455"/>
      <c r="C49" s="455"/>
      <c r="D49" s="455"/>
      <c r="E49" s="456"/>
      <c r="F49" s="456"/>
      <c r="G49" s="459"/>
      <c r="H49" s="455"/>
      <c r="I49" s="455"/>
      <c r="J49" s="459"/>
      <c r="K49" s="455"/>
    </row>
    <row r="50" spans="1:11" ht="15">
      <c r="A50" s="454"/>
      <c r="B50" s="455"/>
      <c r="C50" s="455"/>
      <c r="D50" s="455"/>
      <c r="E50" s="456"/>
      <c r="F50" s="456"/>
      <c r="G50" s="459"/>
      <c r="H50" s="455"/>
      <c r="I50" s="455"/>
      <c r="J50" s="459"/>
      <c r="K50" s="455"/>
    </row>
    <row r="64" spans="1:11" ht="15">
      <c r="A64" s="454"/>
      <c r="B64" s="455"/>
      <c r="C64" s="455"/>
      <c r="D64" s="455"/>
      <c r="E64" s="456"/>
      <c r="F64" s="456"/>
      <c r="G64" s="457"/>
      <c r="H64" s="458"/>
      <c r="I64" s="458"/>
      <c r="J64" s="459"/>
      <c r="K64" s="455"/>
    </row>
    <row r="65" spans="1:11" ht="15">
      <c r="A65" s="454"/>
      <c r="B65" s="455"/>
      <c r="C65" s="455"/>
      <c r="D65" s="455"/>
      <c r="E65" s="456"/>
      <c r="F65" s="456"/>
      <c r="G65" s="459"/>
      <c r="H65" s="455"/>
      <c r="I65" s="455"/>
      <c r="J65" s="459"/>
      <c r="K65" s="455"/>
    </row>
    <row r="66" spans="1:11" ht="15">
      <c r="A66" s="454"/>
      <c r="B66" s="455"/>
      <c r="C66" s="455"/>
      <c r="D66" s="455"/>
      <c r="E66" s="456"/>
      <c r="F66" s="456"/>
      <c r="G66" s="459"/>
      <c r="H66" s="455"/>
      <c r="I66" s="455"/>
      <c r="J66" s="459"/>
      <c r="K66" s="455"/>
    </row>
    <row r="67" spans="1:11" ht="15">
      <c r="A67" s="454"/>
      <c r="B67" s="455"/>
      <c r="C67" s="455"/>
      <c r="D67" s="455"/>
      <c r="E67" s="456"/>
      <c r="F67" s="456"/>
      <c r="G67" s="459"/>
      <c r="H67" s="455"/>
      <c r="I67" s="455"/>
      <c r="J67" s="459"/>
      <c r="K67" s="455"/>
    </row>
    <row r="68" spans="1:11" ht="15">
      <c r="A68" s="454"/>
      <c r="B68" s="455"/>
      <c r="C68" s="455"/>
      <c r="D68" s="455"/>
      <c r="E68" s="456"/>
      <c r="F68" s="456"/>
      <c r="G68" s="459"/>
      <c r="H68" s="455"/>
      <c r="I68" s="455"/>
      <c r="J68" s="459"/>
      <c r="K68" s="455"/>
    </row>
    <row r="69" spans="1:11" ht="15">
      <c r="A69" s="454"/>
      <c r="B69" s="455"/>
      <c r="C69" s="455"/>
      <c r="D69" s="455"/>
      <c r="E69" s="456"/>
      <c r="F69" s="456"/>
      <c r="G69" s="459"/>
      <c r="H69" s="455"/>
      <c r="I69" s="455"/>
      <c r="J69" s="459"/>
      <c r="K69" s="455"/>
    </row>
    <row r="70" spans="1:11" ht="15">
      <c r="A70" s="454"/>
      <c r="B70" s="455"/>
      <c r="C70" s="455"/>
      <c r="D70" s="455"/>
      <c r="E70" s="456"/>
      <c r="F70" s="456"/>
      <c r="G70" s="459"/>
      <c r="H70" s="455"/>
      <c r="I70" s="455"/>
      <c r="J70" s="459"/>
      <c r="K70" s="455"/>
    </row>
    <row r="71" spans="1:11" ht="15">
      <c r="A71" s="454"/>
      <c r="B71" s="455"/>
      <c r="C71" s="455"/>
      <c r="D71" s="455"/>
      <c r="E71" s="456"/>
      <c r="F71" s="456"/>
      <c r="G71" s="459"/>
      <c r="H71" s="455"/>
      <c r="I71" s="455"/>
      <c r="J71" s="459"/>
      <c r="K71" s="455"/>
    </row>
    <row r="72" spans="1:11" ht="15">
      <c r="A72" s="454"/>
      <c r="B72" s="455"/>
      <c r="C72" s="455"/>
      <c r="D72" s="455"/>
      <c r="E72" s="456"/>
      <c r="F72" s="456"/>
      <c r="G72" s="459"/>
      <c r="H72" s="455"/>
      <c r="I72" s="455"/>
      <c r="J72" s="459"/>
      <c r="K72" s="455"/>
    </row>
    <row r="73" spans="1:11" ht="15">
      <c r="A73" s="454"/>
      <c r="B73" s="455"/>
      <c r="C73" s="455"/>
      <c r="D73" s="455"/>
      <c r="E73" s="456"/>
      <c r="F73" s="456"/>
      <c r="G73" s="459"/>
      <c r="H73" s="455"/>
      <c r="I73" s="455"/>
      <c r="J73" s="459"/>
      <c r="K73" s="455"/>
    </row>
    <row r="74" spans="1:11" ht="15">
      <c r="A74" s="454"/>
      <c r="B74" s="455"/>
      <c r="C74" s="455"/>
      <c r="D74" s="455"/>
      <c r="E74" s="456"/>
      <c r="F74" s="456"/>
      <c r="G74" s="459"/>
      <c r="H74" s="455"/>
      <c r="I74" s="455"/>
      <c r="J74" s="459"/>
      <c r="K74" s="455"/>
    </row>
    <row r="75" spans="1:11" ht="15">
      <c r="A75" s="454"/>
      <c r="B75" s="455"/>
      <c r="C75" s="455"/>
      <c r="D75" s="455"/>
      <c r="E75" s="456"/>
      <c r="F75" s="456"/>
      <c r="G75" s="459"/>
      <c r="H75" s="455"/>
      <c r="I75" s="455"/>
      <c r="J75" s="459"/>
      <c r="K75" s="455"/>
    </row>
    <row r="76" spans="1:11" ht="15">
      <c r="A76" s="454"/>
      <c r="B76" s="455"/>
      <c r="C76" s="455"/>
      <c r="D76" s="455"/>
      <c r="E76" s="456"/>
      <c r="F76" s="456"/>
      <c r="G76" s="459"/>
      <c r="H76" s="455"/>
      <c r="I76" s="455"/>
      <c r="J76" s="459"/>
      <c r="K76" s="455"/>
    </row>
    <row r="77" spans="1:11" ht="15">
      <c r="A77" s="454"/>
      <c r="B77" s="455"/>
      <c r="C77" s="455"/>
      <c r="D77" s="455"/>
      <c r="E77" s="456"/>
      <c r="F77" s="456"/>
      <c r="G77" s="459"/>
      <c r="H77" s="455"/>
      <c r="I77" s="455"/>
      <c r="J77" s="459"/>
      <c r="K77" s="455"/>
    </row>
    <row r="78" spans="1:11" ht="15">
      <c r="A78" s="454"/>
      <c r="B78" s="455"/>
      <c r="C78" s="455"/>
      <c r="D78" s="455"/>
      <c r="E78" s="456"/>
      <c r="F78" s="456"/>
      <c r="G78" s="459"/>
      <c r="H78" s="455"/>
      <c r="I78" s="455"/>
      <c r="J78" s="459"/>
      <c r="K78" s="455"/>
    </row>
    <row r="79" spans="1:11" ht="15">
      <c r="A79" s="454"/>
      <c r="B79" s="455"/>
      <c r="C79" s="455"/>
      <c r="D79" s="455"/>
      <c r="E79" s="456"/>
      <c r="F79" s="456"/>
      <c r="G79" s="457"/>
      <c r="H79" s="458"/>
      <c r="I79" s="458"/>
      <c r="J79" s="459"/>
      <c r="K79" s="455"/>
    </row>
    <row r="80" spans="1:11" ht="15">
      <c r="A80" s="454"/>
      <c r="B80" s="455"/>
      <c r="C80" s="455"/>
      <c r="D80" s="455"/>
      <c r="E80" s="456"/>
      <c r="F80" s="456"/>
      <c r="G80" s="459"/>
      <c r="H80" s="455"/>
      <c r="I80" s="455"/>
      <c r="J80" s="459"/>
      <c r="K80" s="455"/>
    </row>
    <row r="81" spans="1:11" ht="15">
      <c r="A81" s="454"/>
      <c r="B81" s="455"/>
      <c r="C81" s="455"/>
      <c r="D81" s="455"/>
      <c r="E81" s="456"/>
      <c r="F81" s="456"/>
      <c r="G81" s="459"/>
      <c r="H81" s="455"/>
      <c r="I81" s="455"/>
      <c r="J81" s="459"/>
      <c r="K81" s="455"/>
    </row>
    <row r="82" spans="1:11" ht="15">
      <c r="A82" s="460"/>
      <c r="B82" s="455"/>
      <c r="C82" s="455"/>
      <c r="D82" s="455"/>
      <c r="E82" s="456"/>
      <c r="F82" s="456"/>
      <c r="G82" s="459"/>
      <c r="H82" s="455"/>
      <c r="I82" s="455"/>
      <c r="J82" s="459"/>
      <c r="K82" s="455"/>
    </row>
    <row r="83" spans="1:11" ht="15">
      <c r="A83" s="460"/>
      <c r="B83" s="455"/>
      <c r="C83" s="455"/>
      <c r="D83" s="455"/>
      <c r="E83" s="455"/>
      <c r="F83" s="455"/>
      <c r="G83" s="459"/>
      <c r="H83" s="455"/>
      <c r="I83" s="455"/>
      <c r="J83" s="455"/>
      <c r="K83" s="455"/>
    </row>
    <row r="84" spans="1:11" ht="15">
      <c r="A84" s="460"/>
      <c r="B84" s="455"/>
      <c r="C84" s="455"/>
      <c r="D84" s="455"/>
      <c r="E84" s="455"/>
      <c r="F84" s="455"/>
      <c r="G84" s="455"/>
      <c r="H84" s="455"/>
      <c r="I84" s="455"/>
      <c r="J84" s="455"/>
      <c r="K84" s="455"/>
    </row>
    <row r="85" spans="1:11" ht="15">
      <c r="A85" s="460"/>
      <c r="B85" s="455"/>
      <c r="C85" s="455"/>
      <c r="D85" s="455"/>
      <c r="E85" s="455"/>
      <c r="F85" s="455"/>
      <c r="G85" s="455"/>
      <c r="H85" s="455"/>
      <c r="I85" s="455"/>
      <c r="J85" s="455"/>
      <c r="K85" s="455"/>
    </row>
    <row r="86" spans="1:11" ht="27.75" customHeight="1">
      <c r="A86" s="460"/>
      <c r="B86" s="90"/>
      <c r="C86" s="455"/>
      <c r="D86" s="90"/>
      <c r="E86" s="90"/>
      <c r="F86" s="90"/>
      <c r="G86" s="461"/>
      <c r="H86" s="462"/>
      <c r="I86" s="462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467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109</v>
      </c>
    </row>
    <row r="2" spans="1:13" customFormat="1" ht="15">
      <c r="A2" s="141" t="s">
        <v>140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727" t="s">
        <v>587</v>
      </c>
      <c r="M2" s="728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471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63</v>
      </c>
      <c r="B7" s="170" t="s">
        <v>250</v>
      </c>
      <c r="C7" s="172" t="s">
        <v>246</v>
      </c>
      <c r="D7" s="172" t="s">
        <v>247</v>
      </c>
      <c r="E7" s="172" t="s">
        <v>357</v>
      </c>
      <c r="F7" s="172" t="s">
        <v>249</v>
      </c>
      <c r="G7" s="172" t="s">
        <v>394</v>
      </c>
      <c r="H7" s="172" t="s">
        <v>396</v>
      </c>
      <c r="I7" s="172" t="s">
        <v>390</v>
      </c>
      <c r="J7" s="172" t="s">
        <v>391</v>
      </c>
      <c r="K7" s="172" t="s">
        <v>403</v>
      </c>
      <c r="L7" s="172" t="s">
        <v>392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283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106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270</v>
      </c>
      <c r="E33" s="219"/>
      <c r="G33" s="226" t="s">
        <v>275</v>
      </c>
    </row>
    <row r="34" spans="3:7" ht="15">
      <c r="C34" s="219"/>
      <c r="D34" s="227" t="s">
        <v>139</v>
      </c>
      <c r="E34" s="219"/>
      <c r="G34" s="219" t="s">
        <v>271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468</v>
      </c>
      <c r="B1" s="174"/>
      <c r="C1" s="174"/>
      <c r="D1" s="174"/>
      <c r="E1" s="174"/>
      <c r="F1" s="174"/>
      <c r="G1" s="174"/>
      <c r="H1" s="180"/>
      <c r="I1" s="99" t="s">
        <v>109</v>
      </c>
    </row>
    <row r="2" spans="1:13" customFormat="1" ht="15">
      <c r="A2" s="141" t="s">
        <v>140</v>
      </c>
      <c r="B2" s="174"/>
      <c r="C2" s="174"/>
      <c r="D2" s="174"/>
      <c r="E2" s="174"/>
      <c r="F2" s="174"/>
      <c r="G2" s="174"/>
      <c r="H2" s="180"/>
      <c r="I2" s="727" t="s">
        <v>587</v>
      </c>
      <c r="J2" s="728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471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63</v>
      </c>
      <c r="B7" s="172" t="s">
        <v>388</v>
      </c>
      <c r="C7" s="172" t="s">
        <v>389</v>
      </c>
      <c r="D7" s="172" t="s">
        <v>394</v>
      </c>
      <c r="E7" s="172" t="s">
        <v>396</v>
      </c>
      <c r="F7" s="172" t="s">
        <v>390</v>
      </c>
      <c r="G7" s="172" t="s">
        <v>391</v>
      </c>
      <c r="H7" s="172" t="s">
        <v>403</v>
      </c>
      <c r="I7" s="172" t="s">
        <v>392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16"/>
      <c r="B9" s="317"/>
      <c r="C9" s="317"/>
      <c r="D9" s="317"/>
      <c r="E9" s="740"/>
      <c r="F9" s="317"/>
      <c r="G9" s="318"/>
      <c r="H9" s="319"/>
      <c r="I9" s="317"/>
      <c r="J9" s="220"/>
    </row>
    <row r="10" spans="1:13" customFormat="1" ht="15">
      <c r="A10" s="316"/>
      <c r="B10" s="317"/>
      <c r="C10" s="317"/>
      <c r="D10" s="317"/>
      <c r="E10" s="741"/>
      <c r="F10" s="317"/>
      <c r="G10" s="318"/>
      <c r="H10" s="319"/>
      <c r="I10" s="317"/>
      <c r="J10" s="220"/>
    </row>
    <row r="11" spans="1:13" customFormat="1" ht="15">
      <c r="A11" s="316"/>
      <c r="B11" s="317"/>
      <c r="C11" s="317"/>
      <c r="D11" s="317"/>
      <c r="E11" s="741"/>
      <c r="F11" s="317"/>
      <c r="G11" s="318"/>
      <c r="H11" s="319"/>
      <c r="I11" s="317"/>
      <c r="J11" s="220"/>
    </row>
    <row r="12" spans="1:13" customFormat="1" ht="15">
      <c r="A12" s="316"/>
      <c r="B12" s="317"/>
      <c r="C12" s="317"/>
      <c r="D12" s="317"/>
      <c r="E12" s="741"/>
      <c r="F12" s="317"/>
      <c r="G12" s="318"/>
      <c r="H12" s="319"/>
      <c r="I12" s="317"/>
      <c r="J12" s="220"/>
    </row>
    <row r="13" spans="1:13" customFormat="1" ht="15">
      <c r="A13" s="316"/>
      <c r="B13" s="317"/>
      <c r="C13" s="317"/>
      <c r="D13" s="317"/>
      <c r="E13" s="741"/>
      <c r="F13" s="317"/>
      <c r="G13" s="318"/>
      <c r="H13" s="319"/>
      <c r="I13" s="317"/>
      <c r="J13" s="220"/>
    </row>
    <row r="14" spans="1:13" customFormat="1" ht="15">
      <c r="A14" s="316"/>
      <c r="B14" s="317"/>
      <c r="C14" s="317"/>
      <c r="D14" s="317"/>
      <c r="E14" s="741"/>
      <c r="F14" s="317"/>
      <c r="G14" s="318"/>
      <c r="H14" s="319"/>
      <c r="I14" s="317"/>
      <c r="J14" s="220"/>
    </row>
    <row r="15" spans="1:13" customFormat="1" ht="15">
      <c r="A15" s="316"/>
      <c r="B15" s="317"/>
      <c r="C15" s="317"/>
      <c r="D15" s="317"/>
      <c r="E15" s="741"/>
      <c r="F15" s="317"/>
      <c r="G15" s="318"/>
      <c r="H15" s="319"/>
      <c r="I15" s="317"/>
      <c r="J15" s="220"/>
    </row>
    <row r="16" spans="1:13" customFormat="1" ht="15">
      <c r="A16" s="316"/>
      <c r="B16" s="317"/>
      <c r="C16" s="317"/>
      <c r="D16" s="317"/>
      <c r="E16" s="741"/>
      <c r="F16" s="317"/>
      <c r="G16" s="318"/>
      <c r="H16" s="319"/>
      <c r="I16" s="317"/>
      <c r="J16" s="220"/>
    </row>
    <row r="17" spans="1:10" customFormat="1" ht="15">
      <c r="A17" s="316"/>
      <c r="B17" s="317"/>
      <c r="C17" s="317"/>
      <c r="D17" s="317"/>
      <c r="E17" s="741"/>
      <c r="F17" s="317"/>
      <c r="G17" s="318"/>
      <c r="H17" s="319"/>
      <c r="I17" s="317"/>
      <c r="J17" s="220"/>
    </row>
    <row r="18" spans="1:10" customFormat="1" ht="15">
      <c r="A18" s="316"/>
      <c r="B18" s="317"/>
      <c r="C18" s="317"/>
      <c r="D18" s="317"/>
      <c r="E18" s="741"/>
      <c r="F18" s="317"/>
      <c r="G18" s="318"/>
      <c r="H18" s="319"/>
      <c r="I18" s="317"/>
      <c r="J18" s="220"/>
    </row>
    <row r="19" spans="1:10" customFormat="1" ht="15">
      <c r="A19" s="316"/>
      <c r="B19" s="317"/>
      <c r="C19" s="317"/>
      <c r="D19" s="317"/>
      <c r="E19" s="741"/>
      <c r="F19" s="317"/>
      <c r="G19" s="318"/>
      <c r="H19" s="319"/>
      <c r="I19" s="317"/>
      <c r="J19" s="220"/>
    </row>
    <row r="20" spans="1:10" customFormat="1" ht="15">
      <c r="A20" s="316"/>
      <c r="B20" s="317"/>
      <c r="C20" s="317"/>
      <c r="D20" s="317"/>
      <c r="E20" s="741"/>
      <c r="F20" s="317"/>
      <c r="G20" s="318"/>
      <c r="H20" s="319"/>
      <c r="I20" s="317"/>
      <c r="J20" s="220"/>
    </row>
    <row r="21" spans="1:10" customFormat="1" ht="15">
      <c r="A21" s="316"/>
      <c r="B21" s="317"/>
      <c r="C21" s="317"/>
      <c r="D21" s="317"/>
      <c r="E21" s="741"/>
      <c r="F21" s="317"/>
      <c r="G21" s="318"/>
      <c r="H21" s="319"/>
      <c r="I21" s="317"/>
      <c r="J21" s="220"/>
    </row>
    <row r="22" spans="1:10" customFormat="1" ht="15">
      <c r="A22" s="316"/>
      <c r="B22" s="317"/>
      <c r="C22" s="317"/>
      <c r="D22" s="317"/>
      <c r="E22" s="741"/>
      <c r="F22" s="317"/>
      <c r="G22" s="318"/>
      <c r="H22" s="319"/>
      <c r="I22" s="317"/>
      <c r="J22" s="220"/>
    </row>
    <row r="23" spans="1:10" customFormat="1" ht="15">
      <c r="A23" s="316"/>
      <c r="B23" s="317"/>
      <c r="C23" s="317"/>
      <c r="D23" s="317"/>
      <c r="E23" s="741"/>
      <c r="F23" s="317"/>
      <c r="G23" s="318"/>
      <c r="H23" s="319"/>
      <c r="I23" s="317"/>
      <c r="J23" s="220"/>
    </row>
    <row r="24" spans="1:10" customFormat="1" ht="15">
      <c r="A24" s="316"/>
      <c r="B24" s="317"/>
      <c r="C24" s="317"/>
      <c r="D24" s="317"/>
      <c r="E24" s="741"/>
      <c r="F24" s="317"/>
      <c r="G24" s="318"/>
      <c r="H24" s="319"/>
      <c r="I24" s="317"/>
      <c r="J24" s="220"/>
    </row>
    <row r="25" spans="1:10" customFormat="1" ht="15">
      <c r="A25" s="316"/>
      <c r="B25" s="317"/>
      <c r="C25" s="317"/>
      <c r="D25" s="317"/>
      <c r="E25" s="741"/>
      <c r="F25" s="317"/>
      <c r="G25" s="318"/>
      <c r="H25" s="319"/>
      <c r="I25" s="317"/>
      <c r="J25" s="220"/>
    </row>
    <row r="26" spans="1:10" customFormat="1" ht="15">
      <c r="A26" s="316"/>
      <c r="B26" s="317"/>
      <c r="C26" s="317"/>
      <c r="D26" s="317"/>
      <c r="E26" s="741"/>
      <c r="F26" s="317"/>
      <c r="G26" s="318"/>
      <c r="H26" s="319"/>
      <c r="I26" s="317"/>
      <c r="J26" s="220"/>
    </row>
    <row r="27" spans="1:10" customFormat="1" ht="15">
      <c r="A27" s="316"/>
      <c r="B27" s="317"/>
      <c r="C27" s="317"/>
      <c r="D27" s="317"/>
      <c r="E27" s="741"/>
      <c r="F27" s="317"/>
      <c r="G27" s="318"/>
      <c r="H27" s="319"/>
      <c r="I27" s="317"/>
      <c r="J27" s="220"/>
    </row>
    <row r="28" spans="1:10" ht="15">
      <c r="A28" s="316"/>
      <c r="B28" s="317"/>
      <c r="C28" s="317"/>
      <c r="D28" s="317"/>
      <c r="E28" s="741"/>
      <c r="F28" s="317"/>
      <c r="G28" s="318"/>
      <c r="H28" s="319"/>
      <c r="I28" s="317"/>
    </row>
    <row r="29" spans="1:10" ht="15">
      <c r="A29" s="316"/>
      <c r="B29" s="317"/>
      <c r="C29" s="317"/>
      <c r="D29" s="317"/>
      <c r="E29" s="741"/>
      <c r="F29" s="317"/>
      <c r="G29" s="318"/>
      <c r="H29" s="319"/>
      <c r="I29" s="317"/>
    </row>
    <row r="30" spans="1:10" ht="15">
      <c r="A30" s="316"/>
      <c r="B30" s="317"/>
      <c r="C30" s="317"/>
      <c r="D30" s="317"/>
      <c r="E30" s="741"/>
      <c r="F30" s="317"/>
      <c r="G30" s="318"/>
      <c r="H30" s="319"/>
      <c r="I30" s="317"/>
    </row>
    <row r="31" spans="1:10" ht="15">
      <c r="A31" s="316"/>
      <c r="B31" s="317"/>
      <c r="C31" s="317"/>
      <c r="D31" s="317"/>
      <c r="E31" s="741"/>
      <c r="F31" s="317"/>
      <c r="G31" s="318"/>
      <c r="H31" s="319"/>
      <c r="I31" s="317"/>
    </row>
    <row r="32" spans="1:10" ht="15">
      <c r="A32" s="316"/>
      <c r="B32" s="317"/>
      <c r="C32" s="317"/>
      <c r="D32" s="317"/>
      <c r="E32" s="741"/>
      <c r="F32" s="317"/>
      <c r="G32" s="318"/>
      <c r="H32" s="319"/>
      <c r="I32" s="317"/>
    </row>
    <row r="33" spans="1:11" ht="15">
      <c r="A33" s="316"/>
      <c r="B33" s="317"/>
      <c r="C33" s="317"/>
      <c r="D33" s="317"/>
      <c r="E33" s="741"/>
      <c r="F33" s="317"/>
      <c r="G33" s="318"/>
      <c r="H33" s="319"/>
      <c r="I33" s="317"/>
    </row>
    <row r="34" spans="1:11" ht="15">
      <c r="A34" s="316"/>
      <c r="B34" s="317"/>
      <c r="C34" s="317"/>
      <c r="D34" s="317"/>
      <c r="E34" s="741"/>
      <c r="F34" s="317"/>
      <c r="G34" s="318"/>
      <c r="H34" s="319"/>
      <c r="I34" s="317"/>
    </row>
    <row r="35" spans="1:11" ht="15">
      <c r="A35" s="316"/>
      <c r="B35" s="317"/>
      <c r="C35" s="317"/>
      <c r="D35" s="317"/>
      <c r="E35" s="741"/>
      <c r="F35" s="317"/>
      <c r="G35" s="318"/>
      <c r="H35" s="319"/>
      <c r="I35" s="317"/>
    </row>
    <row r="36" spans="1:11" ht="15">
      <c r="A36" s="316"/>
      <c r="B36" s="317"/>
      <c r="C36" s="317"/>
      <c r="D36" s="317"/>
      <c r="E36" s="741"/>
      <c r="F36" s="317"/>
      <c r="G36" s="318"/>
      <c r="H36" s="319"/>
      <c r="I36" s="317"/>
    </row>
    <row r="37" spans="1:11" ht="15">
      <c r="A37" s="316"/>
      <c r="B37" s="317"/>
      <c r="C37" s="317"/>
      <c r="D37" s="317"/>
      <c r="E37" s="741"/>
      <c r="F37" s="317"/>
      <c r="G37" s="318"/>
      <c r="H37" s="319"/>
      <c r="I37" s="317"/>
    </row>
    <row r="38" spans="1:11" ht="15">
      <c r="A38" s="316"/>
      <c r="B38" s="317"/>
      <c r="C38" s="317"/>
      <c r="D38" s="317"/>
      <c r="E38" s="741"/>
      <c r="F38" s="317"/>
      <c r="G38" s="318"/>
      <c r="H38" s="319"/>
      <c r="I38" s="317"/>
    </row>
    <row r="39" spans="1:11" ht="15">
      <c r="A39" s="316"/>
      <c r="B39" s="317"/>
      <c r="C39" s="317"/>
      <c r="D39" s="317"/>
      <c r="E39" s="741"/>
      <c r="F39" s="317"/>
      <c r="G39" s="318"/>
      <c r="H39" s="319"/>
      <c r="I39" s="317"/>
    </row>
    <row r="40" spans="1:11" ht="15">
      <c r="A40" s="316"/>
      <c r="B40" s="317"/>
      <c r="C40" s="317"/>
      <c r="D40" s="317"/>
      <c r="E40" s="741"/>
      <c r="F40" s="317"/>
      <c r="G40" s="318"/>
      <c r="H40" s="319"/>
      <c r="I40" s="317"/>
    </row>
    <row r="41" spans="1:11" ht="15">
      <c r="A41" s="316"/>
      <c r="B41" s="317"/>
      <c r="C41" s="317"/>
      <c r="D41" s="317"/>
      <c r="E41" s="741"/>
      <c r="F41" s="317"/>
      <c r="G41" s="318"/>
      <c r="H41" s="319"/>
      <c r="I41" s="317"/>
    </row>
    <row r="42" spans="1:11" ht="15">
      <c r="A42" s="316"/>
      <c r="B42" s="317"/>
      <c r="C42" s="317"/>
      <c r="D42" s="317"/>
      <c r="E42" s="741"/>
      <c r="F42" s="317"/>
      <c r="G42" s="318"/>
      <c r="H42" s="319"/>
      <c r="I42" s="317"/>
    </row>
    <row r="43" spans="1:11" ht="15">
      <c r="A43" s="316"/>
      <c r="B43" s="320"/>
      <c r="C43" s="320"/>
      <c r="D43" s="317"/>
      <c r="E43" s="742"/>
      <c r="F43" s="317"/>
      <c r="G43" s="318"/>
      <c r="H43" s="318"/>
      <c r="I43" s="317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106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270</v>
      </c>
      <c r="F49" s="219"/>
      <c r="H49" s="226" t="s">
        <v>275</v>
      </c>
    </row>
    <row r="50" spans="3:8" ht="15">
      <c r="C50" s="219"/>
      <c r="D50" s="219"/>
      <c r="E50" s="219"/>
      <c r="F50" s="219"/>
      <c r="H50" s="219" t="s">
        <v>271</v>
      </c>
    </row>
    <row r="51" spans="3:8" ht="15">
      <c r="C51" s="219"/>
      <c r="D51" s="219"/>
      <c r="E51" s="227" t="s">
        <v>139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H41" sqref="H41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408</v>
      </c>
      <c r="B1" s="97"/>
      <c r="C1" s="97"/>
      <c r="D1" s="97"/>
      <c r="E1" s="97"/>
      <c r="F1" s="97"/>
      <c r="G1" s="97"/>
      <c r="H1" s="97"/>
      <c r="I1" s="476" t="s">
        <v>198</v>
      </c>
      <c r="J1" s="208"/>
    </row>
    <row r="2" spans="1:10">
      <c r="A2" s="97" t="s">
        <v>140</v>
      </c>
      <c r="B2" s="97"/>
      <c r="C2" s="97"/>
      <c r="D2" s="97"/>
      <c r="E2" s="97"/>
      <c r="F2" s="97"/>
      <c r="G2" s="97"/>
      <c r="H2" s="97"/>
      <c r="I2" s="727" t="s">
        <v>587</v>
      </c>
      <c r="J2" s="728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'[3]ფორმა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471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63</v>
      </c>
      <c r="B8" s="209" t="s">
        <v>380</v>
      </c>
      <c r="C8" s="210" t="s">
        <v>440</v>
      </c>
      <c r="D8" s="210" t="s">
        <v>441</v>
      </c>
      <c r="E8" s="210" t="s">
        <v>381</v>
      </c>
      <c r="F8" s="210" t="s">
        <v>400</v>
      </c>
      <c r="G8" s="210" t="s">
        <v>401</v>
      </c>
      <c r="H8" s="404" t="s">
        <v>445</v>
      </c>
      <c r="I8" s="210" t="s">
        <v>402</v>
      </c>
      <c r="J8" s="141"/>
    </row>
    <row r="9" spans="1:10" ht="18">
      <c r="A9" s="521">
        <v>1</v>
      </c>
      <c r="B9" s="444" t="s">
        <v>493</v>
      </c>
      <c r="C9" s="469" t="s">
        <v>494</v>
      </c>
      <c r="D9" s="470">
        <v>205177057</v>
      </c>
      <c r="E9" s="469" t="s">
        <v>495</v>
      </c>
      <c r="F9" s="443">
        <v>8240.4</v>
      </c>
      <c r="G9" s="445"/>
      <c r="H9" s="446"/>
      <c r="I9" s="447">
        <v>8240.4</v>
      </c>
    </row>
    <row r="10" spans="1:10" ht="18">
      <c r="A10" s="521">
        <v>2</v>
      </c>
      <c r="B10" s="448" t="s">
        <v>492</v>
      </c>
      <c r="C10" s="379" t="s">
        <v>496</v>
      </c>
      <c r="D10" s="380">
        <v>204973742</v>
      </c>
      <c r="E10" s="379" t="s">
        <v>497</v>
      </c>
      <c r="F10" s="449">
        <v>47374.87</v>
      </c>
      <c r="G10" s="450"/>
      <c r="H10" s="446"/>
      <c r="I10" s="451">
        <v>47374.87</v>
      </c>
    </row>
    <row r="11" spans="1:10" ht="18">
      <c r="A11" s="521">
        <v>3</v>
      </c>
      <c r="B11" s="452" t="s">
        <v>512</v>
      </c>
      <c r="C11" s="400" t="s">
        <v>498</v>
      </c>
      <c r="D11" s="380">
        <v>205283637</v>
      </c>
      <c r="E11" s="400" t="s">
        <v>499</v>
      </c>
      <c r="F11" s="449">
        <v>78699.45</v>
      </c>
      <c r="G11" s="450"/>
      <c r="H11" s="446"/>
      <c r="I11" s="451">
        <v>78699.45</v>
      </c>
    </row>
    <row r="12" spans="1:10" ht="18">
      <c r="A12" s="521">
        <v>4</v>
      </c>
      <c r="B12" s="452" t="s">
        <v>513</v>
      </c>
      <c r="C12" s="400" t="s">
        <v>500</v>
      </c>
      <c r="D12" s="380">
        <v>205177057</v>
      </c>
      <c r="E12" s="400" t="s">
        <v>501</v>
      </c>
      <c r="F12" s="449">
        <v>29208.9</v>
      </c>
      <c r="G12" s="450"/>
      <c r="H12" s="446"/>
      <c r="I12" s="451">
        <v>29208.9</v>
      </c>
    </row>
    <row r="13" spans="1:10" ht="18">
      <c r="A13" s="521">
        <v>5</v>
      </c>
      <c r="B13" s="449" t="s">
        <v>502</v>
      </c>
      <c r="C13" s="400" t="s">
        <v>503</v>
      </c>
      <c r="D13" s="380">
        <v>205282905</v>
      </c>
      <c r="E13" s="400" t="s">
        <v>504</v>
      </c>
      <c r="F13" s="449">
        <v>3412.01</v>
      </c>
      <c r="G13" s="450"/>
      <c r="H13" s="446"/>
      <c r="I13" s="451">
        <v>3412.01</v>
      </c>
    </row>
    <row r="14" spans="1:10" ht="18">
      <c r="A14" s="521">
        <v>6</v>
      </c>
      <c r="B14" s="449" t="s">
        <v>475</v>
      </c>
      <c r="C14" s="400" t="s">
        <v>506</v>
      </c>
      <c r="D14" s="403" t="s">
        <v>507</v>
      </c>
      <c r="E14" s="400" t="s">
        <v>515</v>
      </c>
      <c r="F14" s="449">
        <v>84</v>
      </c>
      <c r="G14" s="450"/>
      <c r="H14" s="446"/>
      <c r="I14" s="451">
        <v>84</v>
      </c>
    </row>
    <row r="15" spans="1:10" ht="18">
      <c r="A15" s="521">
        <v>7</v>
      </c>
      <c r="B15" s="449" t="s">
        <v>475</v>
      </c>
      <c r="C15" s="400" t="s">
        <v>508</v>
      </c>
      <c r="D15" s="403" t="s">
        <v>509</v>
      </c>
      <c r="E15" s="400" t="s">
        <v>505</v>
      </c>
      <c r="F15" s="449">
        <v>1112.7</v>
      </c>
      <c r="G15" s="450"/>
      <c r="H15" s="446"/>
      <c r="I15" s="451">
        <v>1112.7</v>
      </c>
    </row>
    <row r="16" spans="1:10" ht="18">
      <c r="A16" s="521">
        <v>8</v>
      </c>
      <c r="B16" s="452">
        <v>41160</v>
      </c>
      <c r="C16" s="400" t="s">
        <v>514</v>
      </c>
      <c r="D16" s="403" t="s">
        <v>510</v>
      </c>
      <c r="E16" s="400" t="s">
        <v>515</v>
      </c>
      <c r="F16" s="449">
        <v>344.03</v>
      </c>
      <c r="G16" s="450"/>
      <c r="H16" s="446"/>
      <c r="I16" s="451">
        <v>344.03</v>
      </c>
    </row>
    <row r="17" spans="1:10" ht="18">
      <c r="A17" s="521">
        <v>9</v>
      </c>
      <c r="B17" s="453"/>
      <c r="D17" s="400" t="s">
        <v>511</v>
      </c>
      <c r="E17" s="400"/>
      <c r="F17" s="449">
        <v>1062.73</v>
      </c>
      <c r="G17" s="450"/>
      <c r="H17" s="446"/>
      <c r="I17" s="451">
        <v>1062.73</v>
      </c>
    </row>
    <row r="18" spans="1:10" ht="18">
      <c r="A18" s="521"/>
      <c r="B18" s="452"/>
      <c r="C18" s="401"/>
      <c r="D18" s="402"/>
      <c r="E18" s="400"/>
      <c r="F18" s="449"/>
      <c r="G18" s="449"/>
      <c r="H18" s="449"/>
    </row>
    <row r="19" spans="1:10" ht="18">
      <c r="A19" s="521">
        <v>10</v>
      </c>
      <c r="B19" s="521" t="s">
        <v>606</v>
      </c>
      <c r="C19" s="401" t="s">
        <v>597</v>
      </c>
      <c r="D19" s="522">
        <v>204876606</v>
      </c>
      <c r="E19" s="400" t="s">
        <v>598</v>
      </c>
      <c r="F19" s="449">
        <v>837.87</v>
      </c>
      <c r="G19" s="449"/>
      <c r="H19" s="449"/>
      <c r="I19" s="449">
        <v>837.87</v>
      </c>
    </row>
    <row r="20" spans="1:10" ht="18">
      <c r="A20" s="521">
        <v>11</v>
      </c>
      <c r="B20" s="521" t="s">
        <v>606</v>
      </c>
      <c r="C20" s="400" t="s">
        <v>609</v>
      </c>
      <c r="D20" s="522">
        <v>203841940</v>
      </c>
      <c r="E20" s="400" t="s">
        <v>598</v>
      </c>
      <c r="F20" s="449">
        <v>540.52</v>
      </c>
      <c r="G20" s="449"/>
      <c r="H20" s="449"/>
      <c r="I20" s="449">
        <v>540.52</v>
      </c>
    </row>
    <row r="21" spans="1:10" ht="18">
      <c r="A21" s="521">
        <v>12</v>
      </c>
      <c r="B21" s="521" t="s">
        <v>606</v>
      </c>
      <c r="C21" s="400" t="s">
        <v>599</v>
      </c>
      <c r="D21" s="380">
        <v>201949918</v>
      </c>
      <c r="E21" s="400" t="s">
        <v>600</v>
      </c>
      <c r="F21" s="449">
        <v>31.92</v>
      </c>
      <c r="G21" s="449"/>
      <c r="H21" s="449"/>
      <c r="I21" s="449">
        <v>31.92</v>
      </c>
    </row>
    <row r="22" spans="1:10" ht="18">
      <c r="A22" s="521">
        <v>13</v>
      </c>
      <c r="B22" s="521" t="s">
        <v>606</v>
      </c>
      <c r="C22" s="400" t="s">
        <v>601</v>
      </c>
      <c r="D22" s="380">
        <v>205129617</v>
      </c>
      <c r="E22" s="400" t="s">
        <v>602</v>
      </c>
      <c r="F22" s="449">
        <v>3.65</v>
      </c>
      <c r="G22" s="449"/>
      <c r="H22" s="449"/>
      <c r="I22" s="449">
        <v>3.65</v>
      </c>
    </row>
    <row r="23" spans="1:10" ht="18">
      <c r="A23" s="521">
        <v>14</v>
      </c>
      <c r="B23" s="521" t="s">
        <v>606</v>
      </c>
      <c r="C23" s="568" t="s">
        <v>607</v>
      </c>
      <c r="D23" s="380">
        <v>202052580</v>
      </c>
      <c r="E23" s="400" t="s">
        <v>608</v>
      </c>
      <c r="F23" s="449">
        <v>53.59</v>
      </c>
      <c r="G23" s="446"/>
      <c r="H23" s="446"/>
      <c r="I23" s="449">
        <v>53.59</v>
      </c>
    </row>
    <row r="24" spans="1:10" ht="17.25" customHeight="1">
      <c r="A24" s="521">
        <v>15</v>
      </c>
      <c r="B24" s="521" t="s">
        <v>606</v>
      </c>
      <c r="C24" s="567" t="s">
        <v>603</v>
      </c>
      <c r="D24" s="563"/>
      <c r="E24" s="446"/>
      <c r="F24" s="449"/>
      <c r="G24" s="449"/>
      <c r="H24" s="449"/>
      <c r="I24" s="449"/>
    </row>
    <row r="25" spans="1:10" ht="18">
      <c r="A25" s="521"/>
      <c r="B25" s="564"/>
      <c r="C25" s="566" t="s">
        <v>604</v>
      </c>
      <c r="D25" s="565" t="s">
        <v>605</v>
      </c>
      <c r="E25" s="446" t="s">
        <v>505</v>
      </c>
      <c r="F25" s="525">
        <v>3100</v>
      </c>
      <c r="G25" s="526"/>
      <c r="H25" s="527"/>
      <c r="I25" s="449">
        <v>3100</v>
      </c>
    </row>
    <row r="26" spans="1:10" ht="18">
      <c r="A26" s="521">
        <v>16</v>
      </c>
      <c r="B26" s="521" t="s">
        <v>610</v>
      </c>
      <c r="C26" s="566" t="s">
        <v>611</v>
      </c>
      <c r="D26" s="418" t="s">
        <v>612</v>
      </c>
      <c r="E26" s="446" t="s">
        <v>613</v>
      </c>
      <c r="F26" s="525">
        <v>444.2</v>
      </c>
      <c r="G26" s="526"/>
      <c r="H26" s="527"/>
      <c r="I26" s="525">
        <v>444.2</v>
      </c>
    </row>
    <row r="27" spans="1:10">
      <c r="A27" s="521"/>
      <c r="B27" s="528"/>
      <c r="C27" s="523"/>
      <c r="D27" s="524"/>
      <c r="E27" s="529"/>
      <c r="F27" s="526"/>
      <c r="G27" s="526"/>
      <c r="H27" s="530"/>
      <c r="I27" s="526"/>
    </row>
    <row r="28" spans="1:10">
      <c r="A28" s="521"/>
      <c r="B28" s="528"/>
      <c r="C28" s="523"/>
      <c r="D28" s="524" t="s">
        <v>279</v>
      </c>
      <c r="E28" s="529"/>
      <c r="F28" s="526"/>
      <c r="G28" s="526"/>
      <c r="H28" s="530"/>
      <c r="I28" s="526"/>
    </row>
    <row r="29" spans="1:10">
      <c r="A29" s="521"/>
      <c r="B29" s="528"/>
      <c r="C29" s="523"/>
      <c r="D29" s="524"/>
      <c r="E29" s="529"/>
      <c r="F29" s="526"/>
      <c r="G29" s="526"/>
      <c r="H29" s="530"/>
      <c r="I29" s="526"/>
    </row>
    <row r="30" spans="1:10">
      <c r="A30" s="521"/>
      <c r="B30" s="528"/>
      <c r="C30" s="523"/>
      <c r="D30" s="524"/>
      <c r="E30" s="529"/>
      <c r="F30" s="526"/>
      <c r="G30" s="526"/>
      <c r="H30" s="527"/>
      <c r="I30" s="526"/>
    </row>
    <row r="31" spans="1:10" ht="18">
      <c r="A31" s="521"/>
      <c r="B31" s="531"/>
      <c r="C31" s="532"/>
      <c r="D31" s="533" t="s">
        <v>524</v>
      </c>
      <c r="E31" s="534"/>
      <c r="F31" s="535">
        <f>SUM(F9:F30)</f>
        <v>174550.84000000003</v>
      </c>
      <c r="G31" s="536"/>
      <c r="H31" s="534"/>
      <c r="I31" s="537">
        <f>SUM(I9:I30)</f>
        <v>174550.84000000003</v>
      </c>
    </row>
    <row r="32" spans="1:10">
      <c r="J32" s="141"/>
    </row>
    <row r="33" spans="1:12">
      <c r="J33" s="141"/>
    </row>
    <row r="34" spans="1:12">
      <c r="B34" s="268" t="s">
        <v>106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05"/>
      <c r="G35" s="405"/>
      <c r="H35" s="405"/>
      <c r="I35" s="220"/>
      <c r="J35" s="141"/>
    </row>
    <row r="36" spans="1:12">
      <c r="B36" s="140"/>
      <c r="C36" s="314"/>
      <c r="D36" s="140"/>
      <c r="E36" s="140"/>
      <c r="F36" s="314"/>
      <c r="G36" s="406"/>
      <c r="H36" s="406"/>
      <c r="J36" s="141"/>
    </row>
    <row r="37" spans="1:12">
      <c r="B37" s="140"/>
      <c r="C37" s="270" t="s">
        <v>270</v>
      </c>
      <c r="D37" s="270"/>
      <c r="E37" s="140"/>
      <c r="F37" s="140" t="s">
        <v>275</v>
      </c>
      <c r="G37" s="405"/>
      <c r="H37" s="405"/>
      <c r="J37" s="141"/>
    </row>
    <row r="38" spans="1:12">
      <c r="B38" s="140"/>
      <c r="C38" s="271" t="s">
        <v>139</v>
      </c>
      <c r="D38" s="140"/>
      <c r="E38" s="140"/>
      <c r="F38" s="140" t="s">
        <v>271</v>
      </c>
      <c r="G38" s="405"/>
      <c r="H38" s="405"/>
      <c r="J38" s="141"/>
    </row>
    <row r="39" spans="1:12">
      <c r="B39" s="140"/>
      <c r="C39" s="140"/>
      <c r="D39" s="271"/>
      <c r="E39" s="405"/>
      <c r="F39" s="405"/>
      <c r="G39" s="405"/>
      <c r="H39" s="405"/>
    </row>
    <row r="43" spans="1:12">
      <c r="J43" s="220"/>
      <c r="K43" s="220"/>
      <c r="L43" s="220"/>
    </row>
    <row r="44" spans="1:12">
      <c r="A44" s="435"/>
      <c r="B44" s="405"/>
      <c r="C44" s="405"/>
      <c r="D44" s="405"/>
      <c r="E44" s="405"/>
      <c r="F44" s="405"/>
      <c r="G44" s="405"/>
      <c r="H44" s="405"/>
      <c r="J44" s="220"/>
      <c r="K44" s="220"/>
      <c r="L44" s="220"/>
    </row>
    <row r="45" spans="1:12">
      <c r="A45" s="435"/>
      <c r="J45" s="220"/>
      <c r="K45" s="220"/>
      <c r="L45" s="220"/>
    </row>
    <row r="46" spans="1:12">
      <c r="A46" s="435"/>
      <c r="J46" s="220"/>
      <c r="K46" s="220"/>
      <c r="L46" s="220"/>
    </row>
    <row r="47" spans="1:12" s="220" customFormat="1">
      <c r="A47" s="435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35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35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35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35"/>
    </row>
    <row r="65" spans="1:9">
      <c r="A65" s="435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35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35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35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35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35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35"/>
      <c r="B71" s="436"/>
      <c r="C71" s="437"/>
      <c r="D71" s="438"/>
      <c r="E71" s="226"/>
      <c r="F71" s="439"/>
      <c r="G71" s="439"/>
      <c r="H71" s="439"/>
      <c r="I71" s="439"/>
    </row>
    <row r="72" spans="1:9">
      <c r="A72" s="435"/>
      <c r="B72" s="436"/>
      <c r="C72" s="437"/>
      <c r="D72" s="435"/>
      <c r="E72" s="226"/>
      <c r="F72" s="439"/>
      <c r="G72" s="439"/>
      <c r="H72" s="439"/>
      <c r="I72" s="439"/>
    </row>
    <row r="73" spans="1:9">
      <c r="A73" s="435"/>
      <c r="B73" s="436"/>
      <c r="C73" s="437"/>
      <c r="D73" s="438"/>
      <c r="E73" s="226"/>
      <c r="F73" s="439"/>
      <c r="G73" s="439"/>
      <c r="H73" s="439"/>
      <c r="I73" s="439"/>
    </row>
    <row r="74" spans="1:9">
      <c r="A74" s="435"/>
      <c r="B74" s="436"/>
      <c r="C74" s="437"/>
      <c r="D74" s="435"/>
      <c r="E74" s="226"/>
      <c r="F74" s="439"/>
      <c r="G74" s="439"/>
      <c r="H74" s="439"/>
      <c r="I74" s="439"/>
    </row>
    <row r="75" spans="1:9">
      <c r="A75" s="435"/>
      <c r="B75" s="436"/>
      <c r="C75" s="437"/>
      <c r="D75" s="435"/>
      <c r="E75" s="226"/>
      <c r="F75" s="439"/>
      <c r="G75" s="439"/>
      <c r="H75" s="439"/>
      <c r="I75" s="439"/>
    </row>
    <row r="76" spans="1:9">
      <c r="A76" s="435"/>
      <c r="B76" s="436"/>
      <c r="C76" s="437"/>
      <c r="D76" s="435"/>
      <c r="E76" s="226"/>
      <c r="F76" s="435"/>
      <c r="G76" s="439"/>
      <c r="H76" s="439"/>
      <c r="I76" s="439"/>
    </row>
    <row r="77" spans="1:9">
      <c r="A77" s="435"/>
      <c r="B77" s="436"/>
      <c r="C77" s="437"/>
      <c r="D77" s="435"/>
      <c r="E77" s="226"/>
      <c r="F77" s="435"/>
      <c r="G77" s="439"/>
      <c r="H77" s="439"/>
      <c r="I77" s="439"/>
    </row>
    <row r="78" spans="1:9">
      <c r="A78" s="435"/>
      <c r="B78" s="436"/>
      <c r="C78" s="437"/>
      <c r="D78" s="438"/>
      <c r="E78" s="226"/>
      <c r="F78" s="435"/>
      <c r="G78" s="439"/>
      <c r="H78" s="439"/>
      <c r="I78" s="439"/>
    </row>
    <row r="79" spans="1:9">
      <c r="A79" s="435"/>
      <c r="B79" s="436"/>
      <c r="C79" s="437"/>
      <c r="D79" s="438"/>
      <c r="E79" s="226"/>
      <c r="F79" s="435"/>
      <c r="G79" s="439"/>
      <c r="H79" s="439"/>
      <c r="I79" s="439"/>
    </row>
    <row r="80" spans="1:9">
      <c r="A80" s="435"/>
      <c r="B80" s="436"/>
      <c r="C80" s="437"/>
      <c r="D80" s="438"/>
      <c r="E80" s="226"/>
      <c r="F80" s="435"/>
      <c r="G80" s="439"/>
      <c r="H80" s="439"/>
      <c r="I80" s="439"/>
    </row>
    <row r="81" spans="1:9">
      <c r="A81" s="435"/>
      <c r="B81" s="436"/>
      <c r="C81" s="437"/>
      <c r="D81" s="440"/>
      <c r="E81" s="226"/>
      <c r="F81" s="435"/>
      <c r="G81" s="439"/>
      <c r="H81" s="439"/>
      <c r="I81" s="439"/>
    </row>
    <row r="82" spans="1:9">
      <c r="A82" s="435"/>
      <c r="B82" s="436"/>
      <c r="C82" s="437"/>
      <c r="D82" s="438"/>
      <c r="E82" s="226"/>
      <c r="F82" s="435"/>
      <c r="G82" s="439"/>
      <c r="H82" s="439"/>
      <c r="I82" s="439"/>
    </row>
    <row r="83" spans="1:9">
      <c r="A83" s="435"/>
      <c r="B83" s="436"/>
      <c r="C83" s="437"/>
      <c r="D83" s="438"/>
      <c r="E83" s="226"/>
      <c r="F83" s="435"/>
      <c r="G83" s="439"/>
      <c r="H83" s="439"/>
      <c r="I83" s="439"/>
    </row>
    <row r="84" spans="1:9">
      <c r="A84" s="435"/>
      <c r="B84" s="436"/>
      <c r="C84" s="437"/>
      <c r="D84" s="438"/>
      <c r="E84" s="226"/>
      <c r="F84" s="435"/>
      <c r="G84" s="439"/>
      <c r="H84" s="439"/>
      <c r="I84" s="439"/>
    </row>
    <row r="85" spans="1:9">
      <c r="A85" s="435"/>
      <c r="B85" s="436"/>
      <c r="C85" s="437"/>
      <c r="D85" s="438"/>
      <c r="E85" s="226"/>
      <c r="F85" s="435"/>
      <c r="G85" s="439"/>
      <c r="H85" s="439"/>
      <c r="I85" s="439"/>
    </row>
    <row r="86" spans="1:9">
      <c r="A86" s="435"/>
      <c r="B86" s="436"/>
      <c r="C86" s="437"/>
      <c r="D86" s="438"/>
      <c r="E86" s="226"/>
      <c r="F86" s="435"/>
      <c r="G86" s="439"/>
      <c r="H86" s="439"/>
      <c r="I86" s="439"/>
    </row>
    <row r="87" spans="1:9">
      <c r="A87" s="435"/>
      <c r="B87" s="436"/>
      <c r="C87" s="437"/>
      <c r="D87" s="438"/>
      <c r="E87" s="226"/>
      <c r="F87" s="435"/>
      <c r="G87" s="439"/>
      <c r="H87" s="439"/>
      <c r="I87" s="439"/>
    </row>
    <row r="88" spans="1:9">
      <c r="A88" s="435"/>
      <c r="B88" s="436"/>
      <c r="C88" s="437"/>
      <c r="D88" s="435"/>
      <c r="E88" s="226"/>
      <c r="F88" s="435"/>
      <c r="G88" s="439"/>
      <c r="H88" s="439"/>
      <c r="I88" s="439"/>
    </row>
    <row r="89" spans="1:9">
      <c r="A89" s="435"/>
      <c r="B89" s="436"/>
      <c r="C89" s="437"/>
      <c r="D89" s="435"/>
      <c r="E89" s="226"/>
      <c r="F89" s="435"/>
      <c r="G89" s="439"/>
      <c r="H89" s="439"/>
      <c r="I89" s="439"/>
    </row>
    <row r="90" spans="1:9">
      <c r="A90" s="435"/>
      <c r="B90" s="436"/>
      <c r="C90" s="437"/>
      <c r="D90" s="435"/>
      <c r="E90" s="226"/>
      <c r="F90" s="435"/>
      <c r="G90" s="439"/>
      <c r="H90" s="439"/>
      <c r="I90" s="439"/>
    </row>
    <row r="91" spans="1:9">
      <c r="A91" s="435"/>
      <c r="B91" s="436"/>
      <c r="C91" s="437"/>
      <c r="D91" s="435"/>
      <c r="E91" s="226"/>
      <c r="F91" s="435"/>
      <c r="G91" s="439"/>
      <c r="H91" s="439"/>
      <c r="I91" s="439"/>
    </row>
    <row r="92" spans="1:9">
      <c r="A92" s="435"/>
      <c r="B92" s="436"/>
      <c r="C92" s="437"/>
      <c r="D92" s="438"/>
      <c r="E92" s="226"/>
      <c r="F92" s="435"/>
      <c r="G92" s="439"/>
      <c r="H92" s="439"/>
      <c r="I92" s="439"/>
    </row>
    <row r="93" spans="1:9">
      <c r="A93" s="435"/>
      <c r="B93" s="436"/>
      <c r="C93" s="437"/>
      <c r="D93" s="441"/>
      <c r="E93" s="226"/>
      <c r="F93" s="439"/>
      <c r="G93" s="439"/>
      <c r="H93" s="439"/>
      <c r="I93" s="439"/>
    </row>
    <row r="94" spans="1:9">
      <c r="A94" s="435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35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35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37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37"/>
      <c r="B98" s="442"/>
      <c r="C98" s="437"/>
      <c r="D98" s="441"/>
      <c r="E98" s="226"/>
      <c r="F98" s="439"/>
      <c r="G98" s="439"/>
      <c r="H98" s="439"/>
      <c r="I98" s="439"/>
    </row>
    <row r="99" spans="1:9">
      <c r="A99" s="437"/>
      <c r="B99" s="442"/>
      <c r="C99" s="437"/>
      <c r="D99" s="435"/>
      <c r="E99" s="226"/>
      <c r="F99" s="439"/>
      <c r="G99" s="439"/>
      <c r="H99" s="439"/>
      <c r="I99" s="439"/>
    </row>
    <row r="100" spans="1:9">
      <c r="A100" s="437"/>
      <c r="B100" s="442"/>
      <c r="C100" s="437"/>
      <c r="D100" s="435"/>
      <c r="E100" s="226"/>
      <c r="F100" s="439"/>
      <c r="G100" s="439"/>
      <c r="H100" s="439"/>
      <c r="I100" s="439"/>
    </row>
    <row r="101" spans="1:9">
      <c r="A101" s="437"/>
      <c r="B101" s="442"/>
      <c r="C101" s="437"/>
      <c r="D101" s="435"/>
      <c r="E101" s="226"/>
      <c r="F101" s="439"/>
      <c r="G101" s="439"/>
      <c r="H101" s="439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470</v>
      </c>
      <c r="B1" s="229"/>
      <c r="C1" s="229"/>
      <c r="D1" s="229"/>
      <c r="E1" s="229"/>
      <c r="F1" s="229"/>
      <c r="G1" s="229"/>
      <c r="H1" s="229"/>
      <c r="I1" s="232"/>
      <c r="J1" s="292"/>
      <c r="K1" s="292"/>
      <c r="L1" s="292"/>
      <c r="M1" s="292" t="s">
        <v>424</v>
      </c>
      <c r="N1" s="232"/>
    </row>
    <row r="2" spans="1:14" ht="15">
      <c r="A2" s="232" t="s">
        <v>321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727" t="s">
        <v>587</v>
      </c>
      <c r="N2" s="728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276</v>
      </c>
      <c r="B4" s="229"/>
      <c r="C4" s="229"/>
      <c r="D4" s="233"/>
      <c r="E4" s="293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471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32"/>
    </row>
    <row r="7" spans="1:14" ht="51">
      <c r="A7" s="295" t="s">
        <v>63</v>
      </c>
      <c r="B7" s="296" t="s">
        <v>425</v>
      </c>
      <c r="C7" s="296" t="s">
        <v>426</v>
      </c>
      <c r="D7" s="297" t="s">
        <v>427</v>
      </c>
      <c r="E7" s="297" t="s">
        <v>277</v>
      </c>
      <c r="F7" s="297" t="s">
        <v>428</v>
      </c>
      <c r="G7" s="297" t="s">
        <v>429</v>
      </c>
      <c r="H7" s="296" t="s">
        <v>430</v>
      </c>
      <c r="I7" s="298" t="s">
        <v>431</v>
      </c>
      <c r="J7" s="298" t="s">
        <v>432</v>
      </c>
      <c r="K7" s="299" t="s">
        <v>433</v>
      </c>
      <c r="L7" s="299" t="s">
        <v>434</v>
      </c>
      <c r="M7" s="297" t="s">
        <v>424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0"/>
      <c r="D9" s="240"/>
      <c r="E9" s="240"/>
      <c r="F9" s="240"/>
      <c r="G9" s="240"/>
      <c r="H9" s="240"/>
      <c r="I9" s="240"/>
      <c r="J9" s="240"/>
      <c r="K9" s="240"/>
      <c r="L9" s="240"/>
      <c r="M9" s="301"/>
      <c r="N9" s="232"/>
    </row>
    <row r="10" spans="1:14" ht="15">
      <c r="A10" s="240">
        <v>2</v>
      </c>
      <c r="B10" s="241"/>
      <c r="C10" s="300"/>
      <c r="D10" s="240"/>
      <c r="E10" s="240"/>
      <c r="F10" s="240"/>
      <c r="G10" s="240"/>
      <c r="H10" s="240"/>
      <c r="I10" s="240"/>
      <c r="J10" s="240"/>
      <c r="K10" s="240"/>
      <c r="L10" s="240"/>
      <c r="M10" s="301"/>
      <c r="N10" s="232"/>
    </row>
    <row r="11" spans="1:14" ht="15">
      <c r="A11" s="240">
        <v>3</v>
      </c>
      <c r="B11" s="241"/>
      <c r="C11" s="300"/>
      <c r="D11" s="240"/>
      <c r="E11" s="240"/>
      <c r="F11" s="240"/>
      <c r="G11" s="240"/>
      <c r="H11" s="240"/>
      <c r="I11" s="240"/>
      <c r="J11" s="240"/>
      <c r="K11" s="240"/>
      <c r="L11" s="240"/>
      <c r="M11" s="301"/>
      <c r="N11" s="232"/>
    </row>
    <row r="12" spans="1:14" ht="15">
      <c r="A12" s="240">
        <v>4</v>
      </c>
      <c r="B12" s="241"/>
      <c r="C12" s="300"/>
      <c r="D12" s="240"/>
      <c r="E12" s="240"/>
      <c r="F12" s="240"/>
      <c r="G12" s="240"/>
      <c r="H12" s="240"/>
      <c r="I12" s="240"/>
      <c r="J12" s="240"/>
      <c r="K12" s="240"/>
      <c r="L12" s="240"/>
      <c r="M12" s="301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0"/>
      <c r="D13" s="240"/>
      <c r="E13" s="240"/>
      <c r="F13" s="240"/>
      <c r="G13" s="240"/>
      <c r="H13" s="240"/>
      <c r="I13" s="240"/>
      <c r="J13" s="240"/>
      <c r="K13" s="240"/>
      <c r="L13" s="240"/>
      <c r="M13" s="301" t="str">
        <f t="shared" si="0"/>
        <v/>
      </c>
      <c r="N13" s="232"/>
    </row>
    <row r="14" spans="1:14" ht="15">
      <c r="A14" s="240">
        <v>6</v>
      </c>
      <c r="B14" s="241"/>
      <c r="C14" s="300"/>
      <c r="D14" s="240"/>
      <c r="E14" s="240"/>
      <c r="F14" s="240"/>
      <c r="G14" s="240"/>
      <c r="H14" s="240"/>
      <c r="I14" s="240"/>
      <c r="J14" s="240"/>
      <c r="K14" s="240"/>
      <c r="L14" s="240"/>
      <c r="M14" s="301" t="str">
        <f t="shared" si="0"/>
        <v/>
      </c>
      <c r="N14" s="232"/>
    </row>
    <row r="15" spans="1:14" ht="15">
      <c r="A15" s="240">
        <v>7</v>
      </c>
      <c r="B15" s="241"/>
      <c r="C15" s="300"/>
      <c r="D15" s="240"/>
      <c r="E15" s="240"/>
      <c r="F15" s="240"/>
      <c r="G15" s="240"/>
      <c r="H15" s="240"/>
      <c r="I15" s="240"/>
      <c r="J15" s="240"/>
      <c r="K15" s="240"/>
      <c r="L15" s="240"/>
      <c r="M15" s="301" t="str">
        <f t="shared" si="0"/>
        <v/>
      </c>
      <c r="N15" s="232"/>
    </row>
    <row r="16" spans="1:14" ht="15">
      <c r="A16" s="240">
        <v>8</v>
      </c>
      <c r="B16" s="241"/>
      <c r="C16" s="300"/>
      <c r="D16" s="240"/>
      <c r="E16" s="240"/>
      <c r="F16" s="240"/>
      <c r="G16" s="240"/>
      <c r="H16" s="240"/>
      <c r="I16" s="240"/>
      <c r="J16" s="240"/>
      <c r="K16" s="240"/>
      <c r="L16" s="240"/>
      <c r="M16" s="301" t="str">
        <f t="shared" si="0"/>
        <v/>
      </c>
      <c r="N16" s="232"/>
    </row>
    <row r="17" spans="1:14" ht="15">
      <c r="A17" s="240">
        <v>9</v>
      </c>
      <c r="B17" s="241"/>
      <c r="C17" s="300"/>
      <c r="D17" s="240"/>
      <c r="E17" s="240"/>
      <c r="F17" s="240"/>
      <c r="G17" s="240"/>
      <c r="H17" s="240"/>
      <c r="I17" s="240"/>
      <c r="J17" s="240"/>
      <c r="K17" s="240"/>
      <c r="L17" s="240"/>
      <c r="M17" s="301" t="str">
        <f t="shared" si="0"/>
        <v/>
      </c>
      <c r="N17" s="232"/>
    </row>
    <row r="18" spans="1:14" ht="15">
      <c r="A18" s="240">
        <v>10</v>
      </c>
      <c r="B18" s="241"/>
      <c r="C18" s="300"/>
      <c r="D18" s="240"/>
      <c r="E18" s="240"/>
      <c r="F18" s="240"/>
      <c r="G18" s="240"/>
      <c r="H18" s="240"/>
      <c r="I18" s="240"/>
      <c r="J18" s="240"/>
      <c r="K18" s="240"/>
      <c r="L18" s="240"/>
      <c r="M18" s="301" t="str">
        <f t="shared" si="0"/>
        <v/>
      </c>
      <c r="N18" s="232"/>
    </row>
    <row r="19" spans="1:14" ht="15">
      <c r="A19" s="240">
        <v>11</v>
      </c>
      <c r="B19" s="241"/>
      <c r="C19" s="300"/>
      <c r="D19" s="240"/>
      <c r="E19" s="240"/>
      <c r="F19" s="240"/>
      <c r="G19" s="240"/>
      <c r="H19" s="240"/>
      <c r="I19" s="240"/>
      <c r="J19" s="240"/>
      <c r="K19" s="240"/>
      <c r="L19" s="240"/>
      <c r="M19" s="301" t="str">
        <f t="shared" si="0"/>
        <v/>
      </c>
      <c r="N19" s="232"/>
    </row>
    <row r="20" spans="1:14" ht="15">
      <c r="A20" s="240">
        <v>12</v>
      </c>
      <c r="B20" s="241"/>
      <c r="C20" s="300"/>
      <c r="D20" s="240"/>
      <c r="E20" s="240"/>
      <c r="F20" s="240"/>
      <c r="G20" s="240"/>
      <c r="H20" s="240"/>
      <c r="I20" s="240"/>
      <c r="J20" s="240"/>
      <c r="K20" s="240"/>
      <c r="L20" s="240"/>
      <c r="M20" s="301" t="str">
        <f t="shared" si="0"/>
        <v/>
      </c>
      <c r="N20" s="232"/>
    </row>
    <row r="21" spans="1:14" ht="15">
      <c r="A21" s="240">
        <v>13</v>
      </c>
      <c r="B21" s="241"/>
      <c r="C21" s="300"/>
      <c r="D21" s="240"/>
      <c r="E21" s="240"/>
      <c r="F21" s="240"/>
      <c r="G21" s="240"/>
      <c r="H21" s="240"/>
      <c r="I21" s="240"/>
      <c r="J21" s="240"/>
      <c r="K21" s="240"/>
      <c r="L21" s="240"/>
      <c r="M21" s="301" t="str">
        <f t="shared" si="0"/>
        <v/>
      </c>
      <c r="N21" s="232"/>
    </row>
    <row r="22" spans="1:14" ht="15">
      <c r="A22" s="240">
        <v>14</v>
      </c>
      <c r="B22" s="241"/>
      <c r="C22" s="300"/>
      <c r="D22" s="240"/>
      <c r="E22" s="240"/>
      <c r="F22" s="240"/>
      <c r="G22" s="240"/>
      <c r="H22" s="240"/>
      <c r="I22" s="240"/>
      <c r="J22" s="240"/>
      <c r="K22" s="240"/>
      <c r="L22" s="240"/>
      <c r="M22" s="301" t="str">
        <f t="shared" si="0"/>
        <v/>
      </c>
      <c r="N22" s="232"/>
    </row>
    <row r="23" spans="1:14" ht="15">
      <c r="A23" s="240">
        <v>15</v>
      </c>
      <c r="B23" s="241"/>
      <c r="C23" s="300"/>
      <c r="D23" s="240"/>
      <c r="E23" s="240"/>
      <c r="F23" s="240"/>
      <c r="G23" s="240"/>
      <c r="H23" s="240"/>
      <c r="I23" s="240"/>
      <c r="J23" s="240"/>
      <c r="K23" s="240"/>
      <c r="L23" s="240"/>
      <c r="M23" s="301" t="str">
        <f t="shared" si="0"/>
        <v/>
      </c>
      <c r="N23" s="232"/>
    </row>
    <row r="24" spans="1:14" ht="15">
      <c r="A24" s="240">
        <v>16</v>
      </c>
      <c r="B24" s="241"/>
      <c r="C24" s="300"/>
      <c r="D24" s="240"/>
      <c r="E24" s="240"/>
      <c r="F24" s="240"/>
      <c r="G24" s="240"/>
      <c r="H24" s="240"/>
      <c r="I24" s="240"/>
      <c r="J24" s="240"/>
      <c r="K24" s="240"/>
      <c r="L24" s="240"/>
      <c r="M24" s="301" t="str">
        <f t="shared" si="0"/>
        <v/>
      </c>
      <c r="N24" s="232"/>
    </row>
    <row r="25" spans="1:14" ht="15">
      <c r="A25" s="240">
        <v>17</v>
      </c>
      <c r="B25" s="241"/>
      <c r="C25" s="300"/>
      <c r="D25" s="240"/>
      <c r="E25" s="240"/>
      <c r="F25" s="240"/>
      <c r="G25" s="240"/>
      <c r="H25" s="240"/>
      <c r="I25" s="240"/>
      <c r="J25" s="240"/>
      <c r="K25" s="240"/>
      <c r="L25" s="240"/>
      <c r="M25" s="301" t="str">
        <f t="shared" si="0"/>
        <v/>
      </c>
      <c r="N25" s="232"/>
    </row>
    <row r="26" spans="1:14" ht="15">
      <c r="A26" s="240">
        <v>18</v>
      </c>
      <c r="B26" s="241"/>
      <c r="C26" s="300"/>
      <c r="D26" s="240"/>
      <c r="E26" s="240"/>
      <c r="F26" s="240"/>
      <c r="G26" s="240"/>
      <c r="H26" s="240"/>
      <c r="I26" s="240"/>
      <c r="J26" s="240"/>
      <c r="K26" s="240"/>
      <c r="L26" s="240"/>
      <c r="M26" s="301" t="str">
        <f t="shared" si="0"/>
        <v/>
      </c>
      <c r="N26" s="232"/>
    </row>
    <row r="27" spans="1:14" ht="15">
      <c r="A27" s="240">
        <v>19</v>
      </c>
      <c r="B27" s="241"/>
      <c r="C27" s="300"/>
      <c r="D27" s="240"/>
      <c r="E27" s="240"/>
      <c r="F27" s="240"/>
      <c r="G27" s="240"/>
      <c r="H27" s="240"/>
      <c r="I27" s="240"/>
      <c r="J27" s="240"/>
      <c r="K27" s="240"/>
      <c r="L27" s="240"/>
      <c r="M27" s="301" t="str">
        <f t="shared" si="0"/>
        <v/>
      </c>
      <c r="N27" s="232"/>
    </row>
    <row r="28" spans="1:14" ht="15">
      <c r="A28" s="240">
        <v>20</v>
      </c>
      <c r="B28" s="241"/>
      <c r="C28" s="300"/>
      <c r="D28" s="240"/>
      <c r="E28" s="240"/>
      <c r="F28" s="240"/>
      <c r="G28" s="240"/>
      <c r="H28" s="240"/>
      <c r="I28" s="240"/>
      <c r="J28" s="240"/>
      <c r="K28" s="240"/>
      <c r="L28" s="240"/>
      <c r="M28" s="301" t="str">
        <f t="shared" si="0"/>
        <v/>
      </c>
      <c r="N28" s="232"/>
    </row>
    <row r="29" spans="1:14" ht="9.75" customHeight="1">
      <c r="A29" s="240">
        <v>21</v>
      </c>
      <c r="B29" s="241"/>
      <c r="C29" s="300"/>
      <c r="D29" s="240"/>
      <c r="E29" s="240"/>
      <c r="F29" s="240"/>
      <c r="G29" s="240"/>
      <c r="H29" s="240"/>
      <c r="I29" s="240"/>
      <c r="J29" s="240"/>
      <c r="K29" s="240"/>
      <c r="L29" s="240"/>
      <c r="M29" s="301" t="str">
        <f t="shared" si="0"/>
        <v/>
      </c>
      <c r="N29" s="232"/>
    </row>
    <row r="30" spans="1:14" ht="15">
      <c r="A30" s="240">
        <v>22</v>
      </c>
      <c r="B30" s="241"/>
      <c r="C30" s="300"/>
      <c r="D30" s="240"/>
      <c r="E30" s="240"/>
      <c r="F30" s="240"/>
      <c r="G30" s="240"/>
      <c r="H30" s="240"/>
      <c r="I30" s="240"/>
      <c r="J30" s="240"/>
      <c r="K30" s="240"/>
      <c r="L30" s="240"/>
      <c r="M30" s="301" t="str">
        <f t="shared" si="0"/>
        <v/>
      </c>
      <c r="N30" s="232"/>
    </row>
    <row r="31" spans="1:14" ht="15">
      <c r="A31" s="240">
        <v>23</v>
      </c>
      <c r="B31" s="241"/>
      <c r="C31" s="300"/>
      <c r="D31" s="240"/>
      <c r="E31" s="240"/>
      <c r="F31" s="240"/>
      <c r="G31" s="240"/>
      <c r="H31" s="240"/>
      <c r="I31" s="240"/>
      <c r="J31" s="240"/>
      <c r="K31" s="240"/>
      <c r="L31" s="240"/>
      <c r="M31" s="301" t="str">
        <f t="shared" si="0"/>
        <v/>
      </c>
      <c r="N31" s="232"/>
    </row>
    <row r="32" spans="1:14" ht="15">
      <c r="A32" s="240">
        <v>24</v>
      </c>
      <c r="B32" s="241"/>
      <c r="C32" s="300"/>
      <c r="D32" s="240"/>
      <c r="E32" s="240"/>
      <c r="F32" s="240"/>
      <c r="G32" s="240"/>
      <c r="H32" s="240"/>
      <c r="I32" s="240"/>
      <c r="J32" s="240"/>
      <c r="K32" s="240"/>
      <c r="L32" s="240"/>
      <c r="M32" s="301" t="str">
        <f t="shared" si="0"/>
        <v/>
      </c>
      <c r="N32" s="232"/>
    </row>
    <row r="33" spans="1:14" ht="15">
      <c r="A33" s="302" t="s">
        <v>283</v>
      </c>
      <c r="B33" s="241"/>
      <c r="C33" s="300"/>
      <c r="D33" s="240"/>
      <c r="E33" s="240"/>
      <c r="F33" s="240"/>
      <c r="G33" s="240"/>
      <c r="H33" s="240"/>
      <c r="I33" s="240"/>
      <c r="J33" s="240"/>
      <c r="K33" s="240"/>
      <c r="L33" s="240"/>
      <c r="M33" s="301" t="str">
        <f t="shared" si="0"/>
        <v/>
      </c>
      <c r="N33" s="232"/>
    </row>
    <row r="34" spans="1:14" s="247" customFormat="1"/>
    <row r="37" spans="1:14" s="21" customFormat="1" ht="15">
      <c r="B37" s="242" t="s">
        <v>106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270</v>
      </c>
      <c r="D40" s="243"/>
      <c r="E40" s="243"/>
      <c r="H40" s="242" t="s">
        <v>323</v>
      </c>
      <c r="M40" s="243"/>
    </row>
    <row r="41" spans="1:14" s="21" customFormat="1" ht="15">
      <c r="C41" s="245" t="s">
        <v>139</v>
      </c>
      <c r="D41" s="243"/>
      <c r="E41" s="243"/>
      <c r="H41" s="246" t="s">
        <v>271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274</v>
      </c>
      <c r="B1" s="283"/>
      <c r="C1" s="729" t="s">
        <v>109</v>
      </c>
      <c r="D1" s="729"/>
      <c r="E1" s="151"/>
    </row>
    <row r="2" spans="1:12" s="6" customFormat="1">
      <c r="A2" s="97" t="s">
        <v>140</v>
      </c>
      <c r="B2" s="283"/>
      <c r="C2" s="727" t="s">
        <v>587</v>
      </c>
      <c r="D2" s="728"/>
      <c r="E2" s="151"/>
    </row>
    <row r="3" spans="1:12" s="6" customFormat="1">
      <c r="A3" s="97"/>
      <c r="B3" s="283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4"/>
      <c r="C4" s="97"/>
      <c r="D4" s="97"/>
      <c r="E4" s="146"/>
      <c r="L4" s="6"/>
    </row>
    <row r="5" spans="1:12" s="2" customFormat="1">
      <c r="A5" s="257" t="s">
        <v>471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4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63</v>
      </c>
      <c r="B8" s="100" t="s">
        <v>251</v>
      </c>
      <c r="C8" s="100" t="s">
        <v>65</v>
      </c>
      <c r="D8" s="100" t="s">
        <v>66</v>
      </c>
      <c r="E8" s="151"/>
      <c r="F8" s="20"/>
    </row>
    <row r="9" spans="1:12" s="7" customFormat="1">
      <c r="A9" s="277">
        <v>1</v>
      </c>
      <c r="B9" s="277" t="s">
        <v>64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79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29</v>
      </c>
      <c r="B11" s="109" t="s">
        <v>78</v>
      </c>
      <c r="C11" s="8"/>
      <c r="D11" s="8"/>
      <c r="E11" s="151"/>
    </row>
    <row r="12" spans="1:12" s="10" customFormat="1">
      <c r="A12" s="109" t="s">
        <v>30</v>
      </c>
      <c r="B12" s="109" t="s">
        <v>313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80</v>
      </c>
      <c r="B13" s="118" t="s">
        <v>316</v>
      </c>
      <c r="C13" s="8"/>
      <c r="D13" s="8"/>
      <c r="E13" s="151"/>
    </row>
    <row r="14" spans="1:12" s="3" customFormat="1">
      <c r="A14" s="118" t="s">
        <v>108</v>
      </c>
      <c r="B14" s="118" t="s">
        <v>96</v>
      </c>
      <c r="C14" s="8"/>
      <c r="D14" s="8"/>
      <c r="E14" s="151"/>
    </row>
    <row r="15" spans="1:12" s="3" customFormat="1">
      <c r="A15" s="109" t="s">
        <v>81</v>
      </c>
      <c r="B15" s="109" t="s">
        <v>82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83</v>
      </c>
      <c r="B16" s="118" t="s">
        <v>85</v>
      </c>
      <c r="C16" s="8"/>
      <c r="D16" s="8"/>
      <c r="E16" s="151"/>
    </row>
    <row r="17" spans="1:5" s="3" customFormat="1" ht="30">
      <c r="A17" s="118" t="s">
        <v>84</v>
      </c>
      <c r="B17" s="118" t="s">
        <v>110</v>
      </c>
      <c r="C17" s="8"/>
      <c r="D17" s="8"/>
      <c r="E17" s="151"/>
    </row>
    <row r="18" spans="1:5" s="3" customFormat="1">
      <c r="A18" s="109" t="s">
        <v>86</v>
      </c>
      <c r="B18" s="109" t="s">
        <v>421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87</v>
      </c>
      <c r="B19" s="118" t="s">
        <v>88</v>
      </c>
      <c r="C19" s="8"/>
      <c r="D19" s="8"/>
      <c r="E19" s="151"/>
    </row>
    <row r="20" spans="1:5" s="3" customFormat="1" ht="30">
      <c r="A20" s="118" t="s">
        <v>91</v>
      </c>
      <c r="B20" s="118" t="s">
        <v>89</v>
      </c>
      <c r="C20" s="8"/>
      <c r="D20" s="8"/>
      <c r="E20" s="151"/>
    </row>
    <row r="21" spans="1:5" s="3" customFormat="1">
      <c r="A21" s="118" t="s">
        <v>92</v>
      </c>
      <c r="B21" s="118" t="s">
        <v>90</v>
      </c>
      <c r="C21" s="8"/>
      <c r="D21" s="8"/>
      <c r="E21" s="151"/>
    </row>
    <row r="22" spans="1:5" s="3" customFormat="1">
      <c r="A22" s="118" t="s">
        <v>93</v>
      </c>
      <c r="B22" s="118" t="s">
        <v>447</v>
      </c>
      <c r="C22" s="8"/>
      <c r="D22" s="8"/>
      <c r="E22" s="151"/>
    </row>
    <row r="23" spans="1:5" s="3" customFormat="1">
      <c r="A23" s="109" t="s">
        <v>94</v>
      </c>
      <c r="B23" s="109" t="s">
        <v>448</v>
      </c>
      <c r="C23" s="304"/>
      <c r="D23" s="8"/>
      <c r="E23" s="151"/>
    </row>
    <row r="24" spans="1:5" s="3" customFormat="1">
      <c r="A24" s="109" t="s">
        <v>253</v>
      </c>
      <c r="B24" s="109" t="s">
        <v>454</v>
      </c>
      <c r="C24" s="8"/>
      <c r="D24" s="8"/>
      <c r="E24" s="151"/>
    </row>
    <row r="25" spans="1:5" s="3" customFormat="1">
      <c r="A25" s="108">
        <v>1.2</v>
      </c>
      <c r="B25" s="277" t="s">
        <v>95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31</v>
      </c>
      <c r="B26" s="109" t="s">
        <v>316</v>
      </c>
      <c r="C26" s="143">
        <f>SUM(C27:C29)</f>
        <v>0</v>
      </c>
      <c r="D26" s="143">
        <f>SUM(D27:D29)</f>
        <v>0</v>
      </c>
      <c r="E26" s="151"/>
    </row>
    <row r="27" spans="1:5">
      <c r="A27" s="280" t="s">
        <v>97</v>
      </c>
      <c r="B27" s="118" t="s">
        <v>314</v>
      </c>
      <c r="C27" s="8"/>
      <c r="D27" s="8"/>
      <c r="E27" s="151"/>
    </row>
    <row r="28" spans="1:5">
      <c r="A28" s="280" t="s">
        <v>98</v>
      </c>
      <c r="B28" s="118" t="s">
        <v>317</v>
      </c>
      <c r="C28" s="8"/>
      <c r="D28" s="8"/>
      <c r="E28" s="151"/>
    </row>
    <row r="29" spans="1:5">
      <c r="A29" s="280" t="s">
        <v>457</v>
      </c>
      <c r="B29" s="118" t="s">
        <v>315</v>
      </c>
      <c r="C29" s="8"/>
      <c r="D29" s="8"/>
      <c r="E29" s="151"/>
    </row>
    <row r="30" spans="1:5">
      <c r="A30" s="109" t="s">
        <v>32</v>
      </c>
      <c r="B30" s="303" t="s">
        <v>455</v>
      </c>
      <c r="C30" s="8"/>
      <c r="D30" s="8"/>
      <c r="E30" s="151"/>
    </row>
    <row r="31" spans="1:5" s="22" customFormat="1" ht="12.75">
      <c r="B31" s="285"/>
    </row>
    <row r="32" spans="1:5" s="2" customFormat="1">
      <c r="A32" s="1"/>
      <c r="B32" s="286"/>
      <c r="E32" s="5"/>
    </row>
    <row r="33" spans="1:9" s="2" customFormat="1">
      <c r="B33" s="286"/>
      <c r="E33" s="5"/>
    </row>
    <row r="34" spans="1:9">
      <c r="A34" s="1"/>
    </row>
    <row r="35" spans="1:9">
      <c r="A35" s="2"/>
    </row>
    <row r="36" spans="1:9" s="2" customFormat="1">
      <c r="A36" s="87" t="s">
        <v>106</v>
      </c>
      <c r="B36" s="286"/>
      <c r="E36" s="5"/>
    </row>
    <row r="37" spans="1:9" s="2" customFormat="1">
      <c r="B37" s="286"/>
      <c r="E37"/>
      <c r="F37"/>
      <c r="G37"/>
      <c r="H37"/>
      <c r="I37"/>
    </row>
    <row r="38" spans="1:9" s="2" customFormat="1">
      <c r="B38" s="286"/>
      <c r="D38" s="12"/>
      <c r="E38"/>
      <c r="F38"/>
      <c r="G38"/>
      <c r="H38"/>
      <c r="I38"/>
    </row>
    <row r="39" spans="1:9" s="2" customFormat="1">
      <c r="A39"/>
      <c r="B39" s="288" t="s">
        <v>451</v>
      </c>
      <c r="D39" s="12"/>
      <c r="E39"/>
      <c r="F39"/>
      <c r="G39"/>
      <c r="H39"/>
      <c r="I39"/>
    </row>
    <row r="40" spans="1:9" s="2" customFormat="1">
      <c r="A40"/>
      <c r="B40" s="286" t="s">
        <v>272</v>
      </c>
      <c r="D40" s="12"/>
      <c r="E40"/>
      <c r="F40"/>
      <c r="G40"/>
      <c r="H40"/>
      <c r="I40"/>
    </row>
    <row r="41" spans="1:9" customFormat="1" ht="12.75">
      <c r="B41" s="289" t="s">
        <v>139</v>
      </c>
    </row>
    <row r="42" spans="1:9" customFormat="1" ht="12.75">
      <c r="B42" s="29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9" t="s">
        <v>239</v>
      </c>
    </row>
    <row r="3" spans="1:7" ht="15">
      <c r="A3" s="61">
        <v>40908</v>
      </c>
      <c r="C3" t="s">
        <v>201</v>
      </c>
      <c r="E3" t="s">
        <v>234</v>
      </c>
      <c r="G3" s="79" t="s">
        <v>240</v>
      </c>
    </row>
    <row r="4" spans="1:7" ht="15">
      <c r="A4" s="61">
        <v>40909</v>
      </c>
      <c r="C4" t="s">
        <v>202</v>
      </c>
      <c r="E4" t="s">
        <v>235</v>
      </c>
      <c r="G4" s="79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43" zoomScale="89" zoomScaleSheetLayoutView="89" workbookViewId="0">
      <selection activeCell="E62" sqref="E62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5" s="6" customFormat="1">
      <c r="A1" s="95" t="s">
        <v>409</v>
      </c>
      <c r="B1" s="275"/>
      <c r="C1" s="729" t="s">
        <v>109</v>
      </c>
      <c r="D1" s="729"/>
      <c r="E1" s="112"/>
    </row>
    <row r="2" spans="1:5" s="6" customFormat="1">
      <c r="A2" s="95" t="s">
        <v>410</v>
      </c>
      <c r="B2" s="275"/>
      <c r="C2" s="727"/>
      <c r="D2" s="728"/>
      <c r="E2" s="112"/>
    </row>
    <row r="3" spans="1:5" s="6" customFormat="1">
      <c r="A3" s="95" t="s">
        <v>411</v>
      </c>
      <c r="B3" s="312" t="s">
        <v>573</v>
      </c>
      <c r="C3" s="312" t="s">
        <v>588</v>
      </c>
      <c r="D3" s="312" t="s">
        <v>574</v>
      </c>
      <c r="E3" s="312">
        <v>42591</v>
      </c>
    </row>
    <row r="4" spans="1:5" s="6" customFormat="1">
      <c r="A4" s="97" t="s">
        <v>140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">
        <v>276</v>
      </c>
      <c r="B6" s="98"/>
      <c r="C6" s="97"/>
      <c r="D6" s="97"/>
      <c r="E6" s="113"/>
    </row>
    <row r="7" spans="1:5">
      <c r="A7" s="257" t="s">
        <v>471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45">
      <c r="A10" s="110" t="s">
        <v>63</v>
      </c>
      <c r="B10" s="111" t="s">
        <v>11</v>
      </c>
      <c r="C10" s="100" t="s">
        <v>10</v>
      </c>
      <c r="E10" s="100" t="s">
        <v>9</v>
      </c>
    </row>
    <row r="11" spans="1:5" s="7" customFormat="1">
      <c r="A11" s="277">
        <v>1</v>
      </c>
      <c r="B11" s="277" t="s">
        <v>56</v>
      </c>
      <c r="C11" s="547">
        <f>SUM(C12,C15,C54,C57,C58,C59,C77)</f>
        <v>0</v>
      </c>
      <c r="E11" s="547">
        <f>SUM(E12,E15,E54,E57,E58,E59,E77)</f>
        <v>0</v>
      </c>
    </row>
    <row r="12" spans="1:5" s="9" customFormat="1" ht="18">
      <c r="A12" s="108">
        <v>1.1000000000000001</v>
      </c>
      <c r="B12" s="108" t="s">
        <v>57</v>
      </c>
      <c r="C12" s="548">
        <f>SUM(C13:C14)</f>
        <v>0</v>
      </c>
      <c r="E12" s="548">
        <f>SUM(E13:E14)</f>
        <v>0</v>
      </c>
    </row>
    <row r="13" spans="1:5" s="10" customFormat="1">
      <c r="A13" s="109" t="s">
        <v>29</v>
      </c>
      <c r="B13" s="109" t="s">
        <v>58</v>
      </c>
      <c r="C13" s="549"/>
      <c r="E13" s="549"/>
    </row>
    <row r="14" spans="1:5" s="3" customFormat="1">
      <c r="A14" s="109" t="s">
        <v>30</v>
      </c>
      <c r="B14" s="109" t="s">
        <v>0</v>
      </c>
      <c r="C14" s="549"/>
      <c r="E14" s="549"/>
    </row>
    <row r="15" spans="1:5" s="7" customFormat="1">
      <c r="A15" s="108">
        <v>1.2</v>
      </c>
      <c r="B15" s="108" t="s">
        <v>59</v>
      </c>
      <c r="C15" s="105">
        <f>C16+C19+C31+C32+C33+C34+C37+C45+C48+C53</f>
        <v>0</v>
      </c>
      <c r="E15" s="105">
        <f>E16+E19+E31+E32+E33+E34+E37+E45+E48+E53</f>
        <v>0</v>
      </c>
    </row>
    <row r="16" spans="1:5" s="3" customFormat="1">
      <c r="A16" s="109" t="s">
        <v>31</v>
      </c>
      <c r="B16" s="109" t="s">
        <v>1</v>
      </c>
      <c r="C16" s="548">
        <f>SUM(C17:C18)</f>
        <v>0</v>
      </c>
      <c r="E16" s="548">
        <f>SUM(E17:E18)</f>
        <v>0</v>
      </c>
    </row>
    <row r="17" spans="1:5" s="3" customFormat="1">
      <c r="A17" s="118" t="s">
        <v>97</v>
      </c>
      <c r="B17" s="118" t="s">
        <v>60</v>
      </c>
      <c r="C17" s="549"/>
      <c r="E17" s="551"/>
    </row>
    <row r="18" spans="1:5" s="3" customFormat="1">
      <c r="A18" s="118" t="s">
        <v>98</v>
      </c>
      <c r="B18" s="118" t="s">
        <v>61</v>
      </c>
      <c r="C18" s="549"/>
      <c r="E18" s="551"/>
    </row>
    <row r="19" spans="1:5" s="3" customFormat="1">
      <c r="A19" s="109" t="s">
        <v>32</v>
      </c>
      <c r="B19" s="109" t="s">
        <v>2</v>
      </c>
      <c r="C19" s="548">
        <f>SUM(C20:C25,C30)</f>
        <v>0</v>
      </c>
      <c r="E19" s="548">
        <f>SUM(E20:E25,E30)</f>
        <v>0</v>
      </c>
    </row>
    <row r="20" spans="1:5" s="279" customFormat="1" ht="30">
      <c r="A20" s="118" t="s">
        <v>12</v>
      </c>
      <c r="B20" s="118" t="s">
        <v>252</v>
      </c>
      <c r="C20" s="579"/>
      <c r="E20" s="580"/>
    </row>
    <row r="21" spans="1:5" s="279" customFormat="1">
      <c r="A21" s="118" t="s">
        <v>13</v>
      </c>
      <c r="B21" s="118" t="s">
        <v>14</v>
      </c>
      <c r="C21" s="552"/>
      <c r="E21" s="553"/>
    </row>
    <row r="22" spans="1:5" s="279" customFormat="1" ht="30">
      <c r="A22" s="118" t="s">
        <v>286</v>
      </c>
      <c r="B22" s="118" t="s">
        <v>22</v>
      </c>
      <c r="C22" s="552"/>
      <c r="E22" s="554"/>
    </row>
    <row r="23" spans="1:5" s="279" customFormat="1" ht="16.5" customHeight="1">
      <c r="A23" s="118" t="s">
        <v>287</v>
      </c>
      <c r="B23" s="118" t="s">
        <v>15</v>
      </c>
      <c r="C23" s="554"/>
      <c r="E23" s="554"/>
    </row>
    <row r="24" spans="1:5" s="279" customFormat="1" ht="16.5" customHeight="1">
      <c r="A24" s="118" t="s">
        <v>288</v>
      </c>
      <c r="B24" s="118" t="s">
        <v>16</v>
      </c>
      <c r="C24" s="552"/>
      <c r="E24" s="554"/>
    </row>
    <row r="25" spans="1:5" s="279" customFormat="1" ht="16.5" customHeight="1">
      <c r="A25" s="118" t="s">
        <v>289</v>
      </c>
      <c r="B25" s="118" t="s">
        <v>17</v>
      </c>
      <c r="C25" s="548"/>
      <c r="E25" s="548"/>
    </row>
    <row r="26" spans="1:5" s="279" customFormat="1" ht="16.5" customHeight="1">
      <c r="A26" s="280" t="s">
        <v>290</v>
      </c>
      <c r="B26" s="280" t="s">
        <v>18</v>
      </c>
      <c r="C26" s="552"/>
      <c r="E26" s="554"/>
    </row>
    <row r="27" spans="1:5" s="279" customFormat="1" ht="16.5" customHeight="1">
      <c r="A27" s="280" t="s">
        <v>291</v>
      </c>
      <c r="B27" s="280" t="s">
        <v>19</v>
      </c>
      <c r="C27" s="552"/>
      <c r="E27" s="554"/>
    </row>
    <row r="28" spans="1:5" s="279" customFormat="1" ht="16.5" customHeight="1">
      <c r="A28" s="280" t="s">
        <v>292</v>
      </c>
      <c r="B28" s="280" t="s">
        <v>20</v>
      </c>
      <c r="C28" s="552"/>
      <c r="E28" s="554"/>
    </row>
    <row r="29" spans="1:5" s="279" customFormat="1" ht="16.5" customHeight="1">
      <c r="A29" s="280" t="s">
        <v>293</v>
      </c>
      <c r="B29" s="280" t="s">
        <v>23</v>
      </c>
      <c r="C29" s="552"/>
      <c r="E29" s="555"/>
    </row>
    <row r="30" spans="1:5" s="279" customFormat="1" ht="16.5" customHeight="1">
      <c r="A30" s="118" t="s">
        <v>294</v>
      </c>
      <c r="B30" s="118" t="s">
        <v>21</v>
      </c>
      <c r="C30" s="552"/>
      <c r="E30" s="555"/>
    </row>
    <row r="31" spans="1:5" s="3" customFormat="1" ht="16.5" customHeight="1">
      <c r="A31" s="109" t="s">
        <v>33</v>
      </c>
      <c r="B31" s="109" t="s">
        <v>3</v>
      </c>
      <c r="C31" s="549"/>
      <c r="E31" s="551"/>
    </row>
    <row r="32" spans="1:5" s="3" customFormat="1" ht="16.5" customHeight="1">
      <c r="A32" s="109" t="s">
        <v>34</v>
      </c>
      <c r="B32" s="109" t="s">
        <v>4</v>
      </c>
      <c r="C32" s="549"/>
      <c r="E32" s="551"/>
    </row>
    <row r="33" spans="1:5" s="3" customFormat="1" ht="16.5" customHeight="1">
      <c r="A33" s="109" t="s">
        <v>35</v>
      </c>
      <c r="B33" s="109" t="s">
        <v>5</v>
      </c>
      <c r="C33" s="549"/>
      <c r="E33" s="551"/>
    </row>
    <row r="34" spans="1:5" s="3" customFormat="1" ht="30">
      <c r="A34" s="109" t="s">
        <v>36</v>
      </c>
      <c r="B34" s="109" t="s">
        <v>62</v>
      </c>
      <c r="C34" s="548"/>
      <c r="E34" s="548"/>
    </row>
    <row r="35" spans="1:5" s="3" customFormat="1" ht="16.5" customHeight="1">
      <c r="A35" s="118" t="s">
        <v>295</v>
      </c>
      <c r="B35" s="118" t="s">
        <v>55</v>
      </c>
      <c r="C35" s="549"/>
      <c r="E35" s="551"/>
    </row>
    <row r="36" spans="1:5" s="3" customFormat="1" ht="16.5" customHeight="1">
      <c r="A36" s="118" t="s">
        <v>296</v>
      </c>
      <c r="B36" s="118" t="s">
        <v>54</v>
      </c>
      <c r="C36" s="549"/>
      <c r="E36" s="551"/>
    </row>
    <row r="37" spans="1:5" s="3" customFormat="1" ht="16.5" customHeight="1">
      <c r="A37" s="109" t="s">
        <v>37</v>
      </c>
      <c r="B37" s="109" t="s">
        <v>48</v>
      </c>
      <c r="C37" s="549"/>
      <c r="E37" s="551"/>
    </row>
    <row r="38" spans="1:5" s="3" customFormat="1" ht="16.5" customHeight="1">
      <c r="A38" s="109" t="s">
        <v>38</v>
      </c>
      <c r="B38" s="109" t="s">
        <v>412</v>
      </c>
      <c r="C38" s="548"/>
      <c r="E38" s="548"/>
    </row>
    <row r="39" spans="1:5" s="3" customFormat="1" ht="16.5" customHeight="1">
      <c r="A39" s="17" t="s">
        <v>358</v>
      </c>
      <c r="B39" s="17" t="s">
        <v>362</v>
      </c>
      <c r="C39" s="549"/>
      <c r="E39" s="551"/>
    </row>
    <row r="40" spans="1:5" s="3" customFormat="1" ht="16.5" customHeight="1">
      <c r="A40" s="17" t="s">
        <v>359</v>
      </c>
      <c r="B40" s="17" t="s">
        <v>363</v>
      </c>
      <c r="C40" s="549"/>
      <c r="E40" s="551"/>
    </row>
    <row r="41" spans="1:5" s="3" customFormat="1" ht="16.5" customHeight="1">
      <c r="A41" s="17" t="s">
        <v>360</v>
      </c>
      <c r="B41" s="17" t="s">
        <v>366</v>
      </c>
      <c r="C41" s="549"/>
      <c r="E41" s="551"/>
    </row>
    <row r="42" spans="1:5" s="3" customFormat="1" ht="16.5" customHeight="1">
      <c r="A42" s="17" t="s">
        <v>365</v>
      </c>
      <c r="B42" s="17" t="s">
        <v>367</v>
      </c>
      <c r="C42" s="549"/>
      <c r="E42" s="551"/>
    </row>
    <row r="43" spans="1:5" s="3" customFormat="1" ht="16.5" customHeight="1">
      <c r="A43" s="17" t="s">
        <v>368</v>
      </c>
      <c r="B43" s="17" t="s">
        <v>364</v>
      </c>
      <c r="C43" s="549"/>
      <c r="E43" s="551"/>
    </row>
    <row r="44" spans="1:5" s="3" customFormat="1" ht="30">
      <c r="A44" s="109" t="s">
        <v>39</v>
      </c>
      <c r="B44" s="109" t="s">
        <v>27</v>
      </c>
      <c r="C44" s="549"/>
      <c r="E44" s="551"/>
    </row>
    <row r="45" spans="1:5" s="3" customFormat="1" ht="16.5" customHeight="1">
      <c r="A45" s="109" t="s">
        <v>40</v>
      </c>
      <c r="B45" s="109" t="s">
        <v>24</v>
      </c>
      <c r="C45" s="549"/>
      <c r="E45" s="551"/>
    </row>
    <row r="46" spans="1:5" s="3" customFormat="1" ht="16.5" customHeight="1">
      <c r="A46" s="109" t="s">
        <v>41</v>
      </c>
      <c r="B46" s="109" t="s">
        <v>25</v>
      </c>
      <c r="C46" s="549"/>
      <c r="E46" s="551"/>
    </row>
    <row r="47" spans="1:5" s="3" customFormat="1" ht="16.5" customHeight="1">
      <c r="A47" s="109" t="s">
        <v>42</v>
      </c>
      <c r="B47" s="109" t="s">
        <v>26</v>
      </c>
      <c r="C47" s="549"/>
      <c r="E47" s="551"/>
    </row>
    <row r="48" spans="1:5" s="3" customFormat="1" ht="16.5" customHeight="1">
      <c r="A48" s="109" t="s">
        <v>43</v>
      </c>
      <c r="B48" s="109" t="s">
        <v>413</v>
      </c>
      <c r="C48" s="548"/>
      <c r="E48" s="548"/>
    </row>
    <row r="49" spans="1:6" s="3" customFormat="1" ht="16.5" customHeight="1">
      <c r="A49" s="118" t="s">
        <v>374</v>
      </c>
      <c r="B49" s="118" t="s">
        <v>377</v>
      </c>
      <c r="C49" s="549"/>
      <c r="D49" s="551"/>
      <c r="E49" s="549"/>
    </row>
    <row r="50" spans="1:6" s="3" customFormat="1" ht="16.5" customHeight="1">
      <c r="A50" s="118" t="s">
        <v>375</v>
      </c>
      <c r="B50" s="118" t="s">
        <v>376</v>
      </c>
      <c r="C50" s="549"/>
      <c r="D50" s="551"/>
      <c r="E50" s="549"/>
    </row>
    <row r="51" spans="1:6" s="3" customFormat="1" ht="16.5" customHeight="1">
      <c r="A51" s="118" t="s">
        <v>378</v>
      </c>
      <c r="B51" s="118" t="s">
        <v>379</v>
      </c>
      <c r="C51" s="549"/>
      <c r="D51" s="551"/>
      <c r="E51" s="549"/>
    </row>
    <row r="52" spans="1:6" s="3" customFormat="1" ht="30">
      <c r="A52" s="109" t="s">
        <v>44</v>
      </c>
      <c r="B52" s="109" t="s">
        <v>28</v>
      </c>
      <c r="C52" s="549"/>
      <c r="D52" s="551"/>
      <c r="E52" s="549"/>
    </row>
    <row r="53" spans="1:6" s="3" customFormat="1" ht="16.5" customHeight="1">
      <c r="A53" s="109" t="s">
        <v>45</v>
      </c>
      <c r="B53" s="109" t="s">
        <v>6</v>
      </c>
      <c r="C53" s="549"/>
      <c r="D53" s="551"/>
      <c r="E53" s="549"/>
      <c r="F53" s="278"/>
    </row>
    <row r="54" spans="1:6" s="3" customFormat="1" ht="30">
      <c r="A54" s="108">
        <v>1.3</v>
      </c>
      <c r="B54" s="108" t="s">
        <v>418</v>
      </c>
      <c r="C54" s="550">
        <f>SUM(C55:C56)</f>
        <v>0</v>
      </c>
      <c r="D54" s="550">
        <f>SUM(D55:D56)</f>
        <v>0</v>
      </c>
      <c r="E54" s="550">
        <f>SUM(E55:E56)</f>
        <v>0</v>
      </c>
      <c r="F54" s="278"/>
    </row>
    <row r="55" spans="1:6" s="3" customFormat="1" ht="30">
      <c r="A55" s="109" t="s">
        <v>49</v>
      </c>
      <c r="B55" s="109" t="s">
        <v>47</v>
      </c>
      <c r="C55" s="549"/>
      <c r="D55" s="551"/>
      <c r="E55" s="549"/>
      <c r="F55" s="278"/>
    </row>
    <row r="56" spans="1:6" s="3" customFormat="1" ht="16.5" customHeight="1">
      <c r="A56" s="109" t="s">
        <v>50</v>
      </c>
      <c r="B56" s="109" t="s">
        <v>46</v>
      </c>
      <c r="C56" s="549"/>
      <c r="D56" s="551"/>
      <c r="E56" s="549"/>
      <c r="F56" s="278"/>
    </row>
    <row r="57" spans="1:6" s="3" customFormat="1">
      <c r="A57" s="108">
        <v>1.4</v>
      </c>
      <c r="B57" s="108" t="s">
        <v>420</v>
      </c>
      <c r="C57" s="549"/>
      <c r="D57" s="551"/>
      <c r="E57" s="549"/>
      <c r="F57" s="278"/>
    </row>
    <row r="58" spans="1:6" s="279" customFormat="1">
      <c r="A58" s="108">
        <v>1.5</v>
      </c>
      <c r="B58" s="108" t="s">
        <v>7</v>
      </c>
      <c r="C58" s="552"/>
      <c r="D58" s="554"/>
      <c r="E58" s="552"/>
    </row>
    <row r="59" spans="1:6" s="279" customFormat="1">
      <c r="A59" s="108">
        <v>1.6</v>
      </c>
      <c r="B59" s="44" t="s">
        <v>8</v>
      </c>
      <c r="C59" s="556">
        <f>SUM(C60:C64)</f>
        <v>0</v>
      </c>
      <c r="D59" s="557">
        <f>SUM(D60:D64)</f>
        <v>0</v>
      </c>
      <c r="E59" s="556">
        <f>SUM(E60:E64)</f>
        <v>0</v>
      </c>
    </row>
    <row r="60" spans="1:6" s="279" customFormat="1">
      <c r="A60" s="109" t="s">
        <v>302</v>
      </c>
      <c r="B60" s="45" t="s">
        <v>51</v>
      </c>
      <c r="C60" s="552"/>
      <c r="D60" s="554"/>
      <c r="E60" s="552"/>
    </row>
    <row r="61" spans="1:6" s="279" customFormat="1" ht="30">
      <c r="A61" s="109" t="s">
        <v>303</v>
      </c>
      <c r="B61" s="45" t="s">
        <v>53</v>
      </c>
      <c r="C61" s="552"/>
      <c r="D61" s="554"/>
      <c r="E61" s="552"/>
    </row>
    <row r="62" spans="1:6" s="279" customFormat="1">
      <c r="A62" s="109" t="s">
        <v>304</v>
      </c>
      <c r="B62" s="45" t="s">
        <v>52</v>
      </c>
      <c r="C62" s="554"/>
      <c r="D62" s="554"/>
      <c r="E62" s="554"/>
    </row>
    <row r="63" spans="1:6" s="279" customFormat="1">
      <c r="A63" s="109" t="s">
        <v>305</v>
      </c>
      <c r="B63" s="45" t="s">
        <v>525</v>
      </c>
      <c r="C63" s="552"/>
      <c r="D63" s="554"/>
      <c r="E63" s="552"/>
    </row>
    <row r="64" spans="1:6" s="279" customFormat="1">
      <c r="A64" s="109" t="s">
        <v>341</v>
      </c>
      <c r="B64" s="45" t="s">
        <v>342</v>
      </c>
      <c r="C64" s="552"/>
      <c r="D64" s="554"/>
      <c r="E64" s="552"/>
    </row>
    <row r="65" spans="1:5">
      <c r="A65" s="277">
        <v>2</v>
      </c>
      <c r="B65" s="277" t="s">
        <v>414</v>
      </c>
      <c r="C65" s="558"/>
      <c r="D65" s="556">
        <f>SUM(D66:D72)</f>
        <v>0</v>
      </c>
      <c r="E65" s="558"/>
    </row>
    <row r="66" spans="1:5">
      <c r="A66" s="119">
        <v>2.1</v>
      </c>
      <c r="B66" s="281" t="s">
        <v>99</v>
      </c>
      <c r="C66" s="559"/>
      <c r="D66" s="560"/>
      <c r="E66" s="559"/>
    </row>
    <row r="67" spans="1:5">
      <c r="A67" s="119">
        <v>2.2000000000000002</v>
      </c>
      <c r="B67" s="281" t="s">
        <v>415</v>
      </c>
      <c r="C67" s="559"/>
      <c r="D67" s="560"/>
      <c r="E67" s="559"/>
    </row>
    <row r="68" spans="1:5">
      <c r="A68" s="119">
        <v>2.2999999999999998</v>
      </c>
      <c r="B68" s="281" t="s">
        <v>103</v>
      </c>
      <c r="C68" s="559"/>
      <c r="D68" s="560"/>
      <c r="E68" s="559"/>
    </row>
    <row r="69" spans="1:5">
      <c r="A69" s="119">
        <v>2.4</v>
      </c>
      <c r="B69" s="281" t="s">
        <v>102</v>
      </c>
      <c r="C69" s="559"/>
      <c r="D69" s="560"/>
      <c r="E69" s="559"/>
    </row>
    <row r="70" spans="1:5">
      <c r="A70" s="119">
        <v>2.5</v>
      </c>
      <c r="B70" s="281" t="s">
        <v>416</v>
      </c>
      <c r="C70" s="559"/>
      <c r="D70" s="560"/>
      <c r="E70" s="559"/>
    </row>
    <row r="71" spans="1:5">
      <c r="A71" s="119">
        <v>2.6</v>
      </c>
      <c r="B71" s="281" t="s">
        <v>100</v>
      </c>
      <c r="C71" s="559"/>
      <c r="D71" s="560"/>
      <c r="E71" s="559"/>
    </row>
    <row r="72" spans="1:5">
      <c r="A72" s="119">
        <v>2.7</v>
      </c>
      <c r="B72" s="281" t="s">
        <v>101</v>
      </c>
      <c r="C72" s="561"/>
      <c r="D72" s="560"/>
      <c r="E72" s="561"/>
    </row>
    <row r="73" spans="1:5">
      <c r="A73" s="277">
        <v>3</v>
      </c>
      <c r="B73" s="277" t="s">
        <v>452</v>
      </c>
      <c r="C73" s="556"/>
      <c r="D73" s="560"/>
      <c r="E73" s="556"/>
    </row>
    <row r="74" spans="1:5">
      <c r="A74" s="277">
        <v>4</v>
      </c>
      <c r="B74" s="277" t="s">
        <v>254</v>
      </c>
      <c r="C74" s="556"/>
      <c r="D74" s="556">
        <f>SUM(D75:D76)</f>
        <v>0</v>
      </c>
      <c r="E74" s="556"/>
    </row>
    <row r="75" spans="1:5">
      <c r="A75" s="119">
        <v>4.0999999999999996</v>
      </c>
      <c r="B75" s="119" t="s">
        <v>255</v>
      </c>
      <c r="C75" s="559"/>
      <c r="D75" s="562"/>
      <c r="E75" s="559"/>
    </row>
    <row r="76" spans="1:5">
      <c r="A76" s="119">
        <v>4.2</v>
      </c>
      <c r="B76" s="119" t="s">
        <v>256</v>
      </c>
      <c r="C76" s="561"/>
      <c r="D76" s="562"/>
      <c r="E76" s="561"/>
    </row>
    <row r="77" spans="1:5">
      <c r="A77" s="277">
        <v>5</v>
      </c>
      <c r="B77" s="277" t="s">
        <v>284</v>
      </c>
      <c r="C77" s="306"/>
      <c r="D77" s="282"/>
      <c r="E77" s="30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82" t="s">
        <v>139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Q12" sqref="Q12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5" t="s">
        <v>331</v>
      </c>
      <c r="B1" s="98"/>
      <c r="C1" s="729" t="s">
        <v>109</v>
      </c>
      <c r="D1" s="729"/>
      <c r="E1" s="112"/>
    </row>
    <row r="2" spans="1:5" s="6" customFormat="1">
      <c r="A2" s="694" t="s">
        <v>332</v>
      </c>
      <c r="B2" s="695"/>
      <c r="C2" s="727" t="s">
        <v>587</v>
      </c>
      <c r="D2" s="728"/>
      <c r="E2" s="696"/>
    </row>
    <row r="3" spans="1:5" s="6" customFormat="1">
      <c r="A3" s="58" t="s">
        <v>140</v>
      </c>
      <c r="B3" s="694"/>
      <c r="C3" s="684"/>
      <c r="D3" s="684"/>
      <c r="E3" s="696"/>
    </row>
    <row r="4" spans="1:5" s="6" customFormat="1">
      <c r="A4" s="58"/>
      <c r="B4" s="58"/>
      <c r="C4" s="684"/>
      <c r="D4" s="684"/>
      <c r="E4" s="696"/>
    </row>
    <row r="5" spans="1:5">
      <c r="A5" s="695" t="str">
        <f>'ფორმა N2'!A4</f>
        <v>ანგარიშვალდებული პირის დასახელება:</v>
      </c>
      <c r="B5" s="695"/>
      <c r="C5" s="58"/>
      <c r="D5" s="58"/>
      <c r="E5" s="147"/>
    </row>
    <row r="6" spans="1:5">
      <c r="A6" s="697" t="s">
        <v>471</v>
      </c>
      <c r="B6" s="695"/>
      <c r="C6" s="695"/>
      <c r="D6" s="58"/>
      <c r="E6" s="147"/>
    </row>
    <row r="7" spans="1:5">
      <c r="A7" s="695"/>
      <c r="B7" s="695"/>
      <c r="C7" s="58"/>
      <c r="D7" s="58"/>
      <c r="E7" s="147"/>
    </row>
    <row r="8" spans="1:5" s="6" customFormat="1">
      <c r="A8" s="698"/>
      <c r="B8" s="698"/>
      <c r="C8" s="699"/>
      <c r="D8" s="699"/>
      <c r="E8" s="696"/>
    </row>
    <row r="9" spans="1:5" s="6" customFormat="1" ht="30">
      <c r="A9" s="700" t="s">
        <v>63</v>
      </c>
      <c r="B9" s="700" t="s">
        <v>337</v>
      </c>
      <c r="C9" s="701" t="s">
        <v>10</v>
      </c>
      <c r="D9" s="701" t="s">
        <v>9</v>
      </c>
      <c r="E9" s="696"/>
    </row>
    <row r="10" spans="1:5" s="9" customFormat="1" ht="18">
      <c r="A10" s="119" t="s">
        <v>333</v>
      </c>
      <c r="B10" s="119"/>
      <c r="C10" s="702"/>
      <c r="D10" s="702"/>
      <c r="E10" s="703"/>
    </row>
    <row r="11" spans="1:5" s="10" customFormat="1">
      <c r="A11" s="119" t="s">
        <v>334</v>
      </c>
      <c r="B11" s="119"/>
      <c r="C11" s="702"/>
      <c r="D11" s="702"/>
      <c r="E11" s="704"/>
    </row>
    <row r="12" spans="1:5" s="10" customFormat="1">
      <c r="A12" s="108" t="s">
        <v>283</v>
      </c>
      <c r="B12" s="108"/>
      <c r="C12" s="702"/>
      <c r="D12" s="702"/>
      <c r="E12" s="704"/>
    </row>
    <row r="13" spans="1:5" s="10" customFormat="1">
      <c r="A13" s="108" t="s">
        <v>283</v>
      </c>
      <c r="B13" s="108"/>
      <c r="C13" s="702"/>
      <c r="D13" s="702"/>
      <c r="E13" s="704"/>
    </row>
    <row r="14" spans="1:5" s="10" customFormat="1">
      <c r="A14" s="108" t="s">
        <v>283</v>
      </c>
      <c r="B14" s="108"/>
      <c r="C14" s="702"/>
      <c r="D14" s="702"/>
      <c r="E14" s="704"/>
    </row>
    <row r="15" spans="1:5" s="10" customFormat="1">
      <c r="A15" s="108" t="s">
        <v>283</v>
      </c>
      <c r="B15" s="108"/>
      <c r="C15" s="702"/>
      <c r="D15" s="702"/>
      <c r="E15" s="704"/>
    </row>
    <row r="16" spans="1:5" s="10" customFormat="1">
      <c r="A16" s="108" t="s">
        <v>283</v>
      </c>
      <c r="B16" s="108"/>
      <c r="C16" s="702"/>
      <c r="D16" s="702"/>
      <c r="E16" s="704"/>
    </row>
    <row r="17" spans="1:5" s="10" customFormat="1" ht="30" customHeight="1">
      <c r="A17" s="119" t="s">
        <v>335</v>
      </c>
      <c r="B17" s="108"/>
      <c r="C17" s="702"/>
      <c r="D17" s="702"/>
      <c r="E17" s="704"/>
    </row>
    <row r="18" spans="1:5" s="10" customFormat="1" ht="18" customHeight="1">
      <c r="A18" s="119" t="s">
        <v>336</v>
      </c>
      <c r="B18" s="108"/>
      <c r="C18" s="702"/>
      <c r="D18" s="702"/>
      <c r="E18" s="704"/>
    </row>
    <row r="19" spans="1:5" s="10" customFormat="1">
      <c r="A19" s="409">
        <v>1</v>
      </c>
      <c r="B19" s="108"/>
      <c r="C19" s="702"/>
      <c r="D19" s="702"/>
      <c r="E19" s="704"/>
    </row>
    <row r="20" spans="1:5" s="10" customFormat="1">
      <c r="A20" s="409">
        <v>2</v>
      </c>
      <c r="B20" s="108"/>
      <c r="C20" s="702"/>
      <c r="D20" s="702"/>
      <c r="E20" s="704"/>
    </row>
    <row r="21" spans="1:5" s="10" customFormat="1">
      <c r="A21" s="409">
        <v>3</v>
      </c>
      <c r="B21" s="108"/>
      <c r="C21" s="702"/>
      <c r="D21" s="702"/>
      <c r="E21" s="704"/>
    </row>
    <row r="22" spans="1:5" s="10" customFormat="1">
      <c r="A22" s="409">
        <v>4</v>
      </c>
      <c r="B22" s="108"/>
      <c r="C22" s="702"/>
      <c r="D22" s="702"/>
      <c r="E22" s="704"/>
    </row>
    <row r="23" spans="1:5" s="10" customFormat="1">
      <c r="A23" s="705"/>
      <c r="B23" s="108"/>
      <c r="C23" s="705"/>
      <c r="D23" s="706"/>
      <c r="E23" s="704"/>
    </row>
    <row r="24" spans="1:5">
      <c r="A24" s="707">
        <v>5</v>
      </c>
      <c r="B24" s="708"/>
      <c r="C24" s="707"/>
      <c r="D24" s="707"/>
      <c r="E24" s="26"/>
    </row>
    <row r="25" spans="1:5">
      <c r="A25" s="707">
        <v>6</v>
      </c>
      <c r="B25" s="708"/>
      <c r="C25" s="707"/>
      <c r="D25" s="707"/>
      <c r="E25" s="26"/>
    </row>
    <row r="26" spans="1:5">
      <c r="A26" s="707">
        <v>7</v>
      </c>
      <c r="B26" s="709"/>
      <c r="C26" s="707"/>
      <c r="D26" s="707"/>
      <c r="E26" s="147"/>
    </row>
    <row r="27" spans="1:5">
      <c r="A27" s="707">
        <v>8</v>
      </c>
      <c r="B27" s="709"/>
      <c r="C27" s="707"/>
      <c r="D27" s="707"/>
      <c r="E27" s="26"/>
    </row>
    <row r="28" spans="1:5">
      <c r="A28" s="710"/>
      <c r="B28" s="711"/>
      <c r="C28" s="710"/>
      <c r="D28" s="710"/>
      <c r="E28" s="26"/>
    </row>
    <row r="29" spans="1:5">
      <c r="A29" s="710"/>
      <c r="B29" s="711"/>
      <c r="C29" s="710"/>
      <c r="D29" s="710"/>
      <c r="E29" s="26"/>
    </row>
    <row r="30" spans="1:5">
      <c r="A30" s="710"/>
      <c r="B30" s="712"/>
      <c r="C30" s="710"/>
      <c r="D30" s="710"/>
      <c r="E30" s="26"/>
    </row>
    <row r="31" spans="1:5" s="22" customFormat="1">
      <c r="A31" s="120"/>
      <c r="B31" s="120" t="s">
        <v>340</v>
      </c>
      <c r="C31" s="713">
        <f>SUM(C19:C30)</f>
        <v>0</v>
      </c>
      <c r="D31" s="713">
        <f>SUM(D19:D30)</f>
        <v>0</v>
      </c>
      <c r="E31" s="714"/>
    </row>
    <row r="32" spans="1:5">
      <c r="A32" s="26"/>
      <c r="B32" s="26"/>
      <c r="C32" s="26"/>
      <c r="D32" s="26"/>
      <c r="E32" s="147"/>
    </row>
    <row r="33" spans="1:9">
      <c r="A33" s="715" t="s">
        <v>443</v>
      </c>
      <c r="B33" s="26"/>
      <c r="C33" s="26"/>
      <c r="D33" s="26"/>
      <c r="E33" s="148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48"/>
      <c r="F34"/>
      <c r="G34"/>
      <c r="H34"/>
      <c r="I34"/>
    </row>
    <row r="35" spans="1:9">
      <c r="A35" s="407" t="s">
        <v>283</v>
      </c>
      <c r="B35" s="407"/>
      <c r="C35" s="716"/>
      <c r="D35" s="716"/>
      <c r="E35" s="148"/>
      <c r="F35"/>
      <c r="G35"/>
      <c r="H35"/>
      <c r="I35"/>
    </row>
    <row r="36" spans="1:9">
      <c r="A36" s="717"/>
      <c r="B36" s="26"/>
      <c r="C36" s="26"/>
      <c r="D36" s="26"/>
      <c r="E36" s="148"/>
      <c r="F36"/>
      <c r="G36"/>
      <c r="H36"/>
      <c r="I36"/>
    </row>
    <row r="37" spans="1:9" customFormat="1">
      <c r="A37" s="717" t="s">
        <v>354</v>
      </c>
      <c r="B37" s="26"/>
      <c r="C37" s="26"/>
      <c r="D37" s="26"/>
      <c r="E37" s="148"/>
    </row>
    <row r="38" spans="1:9" s="22" customFormat="1" ht="12.75">
      <c r="A38" s="714"/>
      <c r="B38" s="714"/>
      <c r="C38" s="714"/>
      <c r="D38" s="714"/>
      <c r="E38" s="714"/>
    </row>
    <row r="39" spans="1:9">
      <c r="A39" s="718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9"/>
      <c r="E41" s="26"/>
    </row>
    <row r="42" spans="1:9">
      <c r="A42" s="718"/>
      <c r="B42" s="718" t="s">
        <v>273</v>
      </c>
      <c r="C42" s="26"/>
      <c r="D42" s="149"/>
      <c r="E42" s="26"/>
    </row>
    <row r="43" spans="1:9">
      <c r="A43" s="26"/>
      <c r="B43" s="26" t="s">
        <v>272</v>
      </c>
      <c r="C43" s="26"/>
      <c r="D43" s="149"/>
      <c r="E43" s="26"/>
    </row>
    <row r="44" spans="1:9">
      <c r="A44" s="719"/>
      <c r="B44" s="719" t="s">
        <v>139</v>
      </c>
      <c r="C44" s="148"/>
      <c r="D44" s="148"/>
      <c r="E44" s="26"/>
    </row>
    <row r="45" spans="1:9">
      <c r="A45" s="714"/>
      <c r="B45" s="714"/>
      <c r="C45" s="714"/>
      <c r="D45" s="714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B9" sqref="B9:I26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417</v>
      </c>
      <c r="B1" s="95"/>
      <c r="C1" s="98"/>
      <c r="D1" s="98"/>
      <c r="E1" s="98"/>
      <c r="F1" s="98"/>
      <c r="G1" s="262"/>
      <c r="H1" s="262"/>
      <c r="I1" s="729" t="s">
        <v>109</v>
      </c>
      <c r="J1" s="729"/>
    </row>
    <row r="2" spans="1:10" ht="15">
      <c r="A2" s="97" t="s">
        <v>140</v>
      </c>
      <c r="B2" s="95"/>
      <c r="C2" s="98"/>
      <c r="D2" s="98"/>
      <c r="E2" s="98"/>
      <c r="F2" s="98"/>
      <c r="G2" s="262"/>
      <c r="H2" s="262"/>
      <c r="I2" s="727" t="s">
        <v>587</v>
      </c>
      <c r="J2" s="728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471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348</v>
      </c>
      <c r="F8" s="111" t="s">
        <v>352</v>
      </c>
      <c r="G8" s="570" t="s">
        <v>10</v>
      </c>
      <c r="H8" s="570" t="s">
        <v>9</v>
      </c>
      <c r="I8" s="570" t="s">
        <v>399</v>
      </c>
      <c r="J8" s="265" t="s">
        <v>351</v>
      </c>
    </row>
    <row r="9" spans="1:10" ht="18">
      <c r="A9" s="119">
        <v>1</v>
      </c>
      <c r="B9" s="389"/>
      <c r="C9" s="389"/>
      <c r="D9" s="411"/>
      <c r="E9" s="389"/>
      <c r="F9" s="119"/>
      <c r="G9" s="571"/>
      <c r="H9" s="571"/>
      <c r="I9" s="571"/>
      <c r="J9" s="265" t="s">
        <v>0</v>
      </c>
    </row>
    <row r="10" spans="1:10" ht="18">
      <c r="A10" s="119">
        <v>2</v>
      </c>
      <c r="B10" s="108"/>
      <c r="C10" s="108"/>
      <c r="D10" s="411"/>
      <c r="E10" s="108"/>
      <c r="F10" s="119"/>
      <c r="G10" s="571"/>
      <c r="H10" s="571"/>
      <c r="I10" s="571"/>
    </row>
    <row r="11" spans="1:10" ht="18">
      <c r="A11" s="119">
        <v>3</v>
      </c>
      <c r="B11" s="108"/>
      <c r="C11" s="108"/>
      <c r="D11" s="411"/>
      <c r="E11" s="108"/>
      <c r="F11" s="119"/>
      <c r="G11" s="571"/>
      <c r="H11" s="571"/>
      <c r="I11" s="571"/>
    </row>
    <row r="12" spans="1:10" ht="18">
      <c r="A12" s="119">
        <v>4</v>
      </c>
      <c r="B12" s="108"/>
      <c r="C12" s="108"/>
      <c r="D12" s="411"/>
      <c r="E12" s="108"/>
      <c r="F12" s="119"/>
      <c r="G12" s="571"/>
      <c r="H12" s="571"/>
      <c r="I12" s="571"/>
    </row>
    <row r="13" spans="1:10" ht="18">
      <c r="A13" s="119">
        <v>5</v>
      </c>
      <c r="B13" s="108"/>
      <c r="C13" s="108"/>
      <c r="D13" s="411"/>
      <c r="E13" s="108"/>
      <c r="F13" s="119"/>
      <c r="G13" s="571"/>
      <c r="H13" s="571"/>
      <c r="I13" s="571"/>
    </row>
    <row r="14" spans="1:10" ht="18">
      <c r="A14" s="119">
        <v>6</v>
      </c>
      <c r="B14" s="108"/>
      <c r="C14" s="108"/>
      <c r="D14" s="411"/>
      <c r="E14" s="108"/>
      <c r="F14" s="119"/>
      <c r="G14" s="571"/>
      <c r="H14" s="571"/>
      <c r="I14" s="571"/>
    </row>
    <row r="15" spans="1:10" ht="18">
      <c r="A15" s="119">
        <v>7</v>
      </c>
      <c r="B15" s="108"/>
      <c r="C15" s="108"/>
      <c r="D15" s="411"/>
      <c r="E15" s="108"/>
      <c r="F15" s="119"/>
      <c r="G15" s="571"/>
      <c r="H15" s="571"/>
      <c r="I15" s="571"/>
    </row>
    <row r="16" spans="1:10" ht="18">
      <c r="A16" s="119">
        <v>8</v>
      </c>
      <c r="B16" s="108"/>
      <c r="C16" s="108"/>
      <c r="D16" s="411"/>
      <c r="E16" s="108"/>
      <c r="F16" s="119"/>
      <c r="G16" s="571"/>
      <c r="H16" s="571"/>
      <c r="I16" s="571"/>
    </row>
    <row r="17" spans="1:9" ht="15">
      <c r="A17" s="119">
        <v>9</v>
      </c>
      <c r="B17" s="660"/>
      <c r="C17" s="662"/>
      <c r="D17" s="577"/>
      <c r="E17" s="108"/>
      <c r="F17" s="119"/>
      <c r="G17" s="661"/>
      <c r="H17" s="661"/>
      <c r="I17" s="661"/>
    </row>
    <row r="18" spans="1:9" ht="15">
      <c r="A18" s="119">
        <v>10</v>
      </c>
      <c r="B18" s="577"/>
      <c r="C18" s="577"/>
      <c r="D18" s="577"/>
      <c r="E18" s="577"/>
      <c r="F18" s="577"/>
      <c r="G18" s="577"/>
      <c r="H18" s="577"/>
      <c r="I18" s="577"/>
    </row>
    <row r="19" spans="1:9" ht="18">
      <c r="A19" s="119">
        <v>11</v>
      </c>
      <c r="B19" s="108"/>
      <c r="C19" s="108"/>
      <c r="D19" s="411"/>
      <c r="E19" s="108"/>
      <c r="F19" s="119"/>
      <c r="G19" s="571"/>
      <c r="H19" s="571"/>
      <c r="I19" s="571"/>
    </row>
    <row r="20" spans="1:9" ht="18">
      <c r="A20" s="119">
        <v>12</v>
      </c>
      <c r="B20" s="108"/>
      <c r="C20" s="108"/>
      <c r="D20" s="411"/>
      <c r="E20" s="108"/>
      <c r="F20" s="119"/>
      <c r="G20" s="571"/>
      <c r="H20" s="571"/>
      <c r="I20" s="571"/>
    </row>
    <row r="21" spans="1:9" ht="18">
      <c r="A21" s="119">
        <v>13</v>
      </c>
      <c r="B21" s="108"/>
      <c r="C21" s="108"/>
      <c r="D21" s="411"/>
      <c r="E21" s="108"/>
      <c r="F21" s="119"/>
      <c r="G21" s="571"/>
      <c r="H21" s="571"/>
      <c r="I21" s="571"/>
    </row>
    <row r="22" spans="1:9" ht="15">
      <c r="A22" s="119">
        <v>18</v>
      </c>
      <c r="B22" s="577"/>
      <c r="C22" s="577"/>
      <c r="D22" s="577"/>
      <c r="E22" s="577"/>
      <c r="F22" s="577"/>
      <c r="G22" s="577"/>
      <c r="H22" s="577"/>
      <c r="I22" s="577"/>
    </row>
    <row r="23" spans="1:9" ht="18">
      <c r="A23" s="119">
        <v>19</v>
      </c>
      <c r="B23" s="108"/>
      <c r="C23" s="108"/>
      <c r="D23" s="411"/>
      <c r="E23" s="108"/>
      <c r="F23" s="119"/>
      <c r="G23" s="571"/>
      <c r="H23" s="571"/>
      <c r="I23" s="571"/>
    </row>
    <row r="24" spans="1:9" ht="18">
      <c r="A24" s="119">
        <v>20</v>
      </c>
      <c r="B24" s="577"/>
      <c r="C24" s="577"/>
      <c r="D24" s="577"/>
      <c r="E24" s="577"/>
      <c r="F24" s="577"/>
      <c r="G24" s="577"/>
      <c r="H24" s="577"/>
      <c r="I24" s="571"/>
    </row>
    <row r="25" spans="1:9" ht="18">
      <c r="A25" s="119">
        <v>21</v>
      </c>
      <c r="B25" s="108"/>
      <c r="C25" s="108"/>
      <c r="D25" s="411"/>
      <c r="E25" s="108"/>
      <c r="F25" s="119"/>
      <c r="G25" s="571"/>
      <c r="H25" s="571"/>
      <c r="I25" s="571"/>
    </row>
    <row r="26" spans="1:9" ht="18">
      <c r="A26" s="119">
        <v>22</v>
      </c>
      <c r="B26" s="108"/>
      <c r="C26" s="108"/>
      <c r="D26" s="411"/>
      <c r="E26" s="108"/>
      <c r="F26" s="119"/>
      <c r="G26" s="571"/>
      <c r="H26" s="571"/>
      <c r="I26" s="571"/>
    </row>
    <row r="27" spans="1:9" ht="18">
      <c r="A27" s="108"/>
      <c r="B27" s="108"/>
      <c r="C27" s="108"/>
      <c r="D27" s="411"/>
      <c r="E27" s="108"/>
      <c r="F27" s="119"/>
      <c r="G27" s="571"/>
      <c r="H27" s="571"/>
      <c r="I27" s="571"/>
    </row>
    <row r="28" spans="1:9" ht="18">
      <c r="A28" s="108"/>
      <c r="B28" s="108"/>
      <c r="C28" s="108"/>
      <c r="D28" s="411"/>
      <c r="E28" s="108"/>
      <c r="F28" s="119"/>
      <c r="G28" s="571"/>
      <c r="H28" s="571"/>
      <c r="I28" s="571"/>
    </row>
    <row r="29" spans="1:9" ht="18">
      <c r="A29" s="108"/>
      <c r="B29" s="108"/>
      <c r="C29" s="108"/>
      <c r="D29" s="411"/>
      <c r="E29" s="108"/>
      <c r="F29" s="119"/>
      <c r="G29" s="571"/>
      <c r="H29" s="571"/>
      <c r="I29" s="571"/>
    </row>
    <row r="30" spans="1:9" ht="18">
      <c r="A30" s="108" t="s">
        <v>280</v>
      </c>
      <c r="B30" s="108"/>
      <c r="C30" s="108"/>
      <c r="D30" s="108"/>
      <c r="E30" s="108"/>
      <c r="F30" s="119"/>
      <c r="G30" s="571"/>
      <c r="H30" s="571"/>
      <c r="I30" s="571"/>
    </row>
    <row r="31" spans="1:9" ht="18">
      <c r="A31" s="108" t="s">
        <v>280</v>
      </c>
      <c r="B31" s="108"/>
      <c r="C31" s="108"/>
      <c r="D31" s="108"/>
      <c r="E31" s="108"/>
      <c r="F31" s="119"/>
      <c r="G31" s="571"/>
      <c r="H31" s="571"/>
      <c r="I31" s="571"/>
    </row>
    <row r="32" spans="1:9" ht="18">
      <c r="A32" s="108"/>
      <c r="B32" s="120"/>
      <c r="C32" s="120"/>
      <c r="D32" s="120"/>
      <c r="E32" s="120"/>
      <c r="F32" s="108" t="s">
        <v>458</v>
      </c>
      <c r="G32" s="573">
        <f>SUM(G9:G31)</f>
        <v>0</v>
      </c>
      <c r="H32" s="572">
        <f>SUM(H9:H31)</f>
        <v>0</v>
      </c>
      <c r="I32" s="573">
        <f>SUM(I9:I31)</f>
        <v>0</v>
      </c>
    </row>
    <row r="37" spans="1:9" ht="15">
      <c r="A37" s="264" t="s">
        <v>446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63"/>
      <c r="D38" s="263"/>
      <c r="E38" s="263"/>
      <c r="F38" s="263"/>
      <c r="G38" s="263"/>
      <c r="H38" s="219"/>
      <c r="I38" s="219"/>
    </row>
    <row r="39" spans="1:9" ht="15">
      <c r="A39" s="264"/>
      <c r="B39" s="264" t="s">
        <v>516</v>
      </c>
      <c r="C39" s="219"/>
      <c r="D39" s="219"/>
      <c r="E39" s="219"/>
      <c r="F39" s="219"/>
      <c r="G39" s="219"/>
      <c r="H39" s="219"/>
      <c r="I39" s="219"/>
    </row>
    <row r="40" spans="1:9" ht="15">
      <c r="A40" s="264"/>
      <c r="B40" s="264"/>
      <c r="C40" s="219"/>
      <c r="D40" s="219"/>
      <c r="E40" s="219"/>
      <c r="F40" s="219"/>
      <c r="G40" s="219"/>
      <c r="H40" s="219"/>
      <c r="I40" s="219"/>
    </row>
    <row r="41" spans="1:9">
      <c r="A41" s="260"/>
      <c r="B41" s="260"/>
      <c r="C41" s="260"/>
      <c r="D41" s="260"/>
      <c r="E41" s="260"/>
      <c r="F41" s="260"/>
      <c r="G41" s="260"/>
      <c r="H41" s="260"/>
      <c r="I41" s="260"/>
    </row>
    <row r="42" spans="1:9" ht="15">
      <c r="A42" s="225" t="s">
        <v>106</v>
      </c>
      <c r="B42" s="225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19"/>
    </row>
    <row r="44" spans="1:9" ht="15">
      <c r="A44" s="219"/>
      <c r="B44" s="219"/>
      <c r="C44" s="219"/>
      <c r="D44" s="219"/>
      <c r="E44" s="223"/>
      <c r="F44" s="223"/>
      <c r="G44" s="223"/>
      <c r="H44" s="219"/>
      <c r="I44" s="219"/>
    </row>
    <row r="45" spans="1:9" ht="15">
      <c r="A45" s="225"/>
      <c r="B45" s="225"/>
      <c r="C45" s="225" t="s">
        <v>398</v>
      </c>
      <c r="D45" s="225"/>
      <c r="E45" s="225"/>
      <c r="F45" s="225"/>
      <c r="G45" s="225"/>
      <c r="H45" s="219"/>
      <c r="I45" s="219"/>
    </row>
    <row r="46" spans="1:9" ht="15">
      <c r="A46" s="219"/>
      <c r="B46" s="219"/>
      <c r="C46" s="219" t="s">
        <v>397</v>
      </c>
      <c r="D46" s="219"/>
      <c r="E46" s="219"/>
      <c r="F46" s="219"/>
      <c r="G46" s="219"/>
      <c r="H46" s="219"/>
      <c r="I46" s="219"/>
    </row>
    <row r="51" spans="1:7">
      <c r="A51" s="227"/>
      <c r="B51" s="227"/>
      <c r="C51" s="227" t="s">
        <v>139</v>
      </c>
      <c r="D51" s="227"/>
      <c r="E51" s="227"/>
      <c r="F51" s="227"/>
      <c r="G51" s="227"/>
    </row>
  </sheetData>
  <mergeCells count="2">
    <mergeCell ref="I1:J1"/>
    <mergeCell ref="I2:J2"/>
  </mergeCell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A9" sqref="A9:H20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369</v>
      </c>
      <c r="B1" s="95" t="s">
        <v>369</v>
      </c>
      <c r="C1" s="98"/>
      <c r="D1" s="98"/>
      <c r="E1" s="98"/>
      <c r="F1" s="98" t="s">
        <v>517</v>
      </c>
      <c r="H1" s="729"/>
      <c r="I1" s="729"/>
    </row>
    <row r="2" spans="1:9" ht="15">
      <c r="A2" s="97" t="s">
        <v>140</v>
      </c>
      <c r="B2" s="97" t="s">
        <v>140</v>
      </c>
      <c r="C2" s="98"/>
      <c r="D2" s="98"/>
      <c r="E2" s="98"/>
      <c r="F2" s="727" t="s">
        <v>587</v>
      </c>
      <c r="G2" s="728"/>
      <c r="H2" s="727"/>
      <c r="I2" s="727"/>
    </row>
    <row r="3" spans="1:9" ht="15">
      <c r="A3" s="97"/>
      <c r="B3" s="97"/>
      <c r="C3" s="97"/>
      <c r="D3" s="97"/>
      <c r="E3" s="97"/>
      <c r="F3" s="97"/>
      <c r="G3" s="97"/>
      <c r="H3" s="388"/>
      <c r="I3" s="388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471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87"/>
      <c r="C7" s="387"/>
      <c r="D7" s="387"/>
      <c r="E7" s="387"/>
      <c r="F7" s="387"/>
      <c r="G7" s="387"/>
      <c r="H7" s="99"/>
      <c r="I7" s="99"/>
    </row>
    <row r="8" spans="1:9" ht="30">
      <c r="A8" s="111" t="s">
        <v>343</v>
      </c>
      <c r="B8" s="111" t="s">
        <v>344</v>
      </c>
      <c r="C8" s="111" t="s">
        <v>229</v>
      </c>
      <c r="D8" s="111" t="s">
        <v>347</v>
      </c>
      <c r="E8" s="111" t="s">
        <v>346</v>
      </c>
      <c r="F8" s="111" t="s">
        <v>393</v>
      </c>
      <c r="G8" s="100" t="s">
        <v>10</v>
      </c>
      <c r="H8" s="100" t="s">
        <v>9</v>
      </c>
    </row>
    <row r="9" spans="1:9" ht="21" customHeight="1">
      <c r="A9" s="390"/>
      <c r="B9" s="390"/>
      <c r="C9" s="692"/>
      <c r="D9" s="389"/>
      <c r="E9" s="108"/>
      <c r="F9" s="663"/>
      <c r="G9" s="4"/>
      <c r="H9" s="472"/>
    </row>
    <row r="10" spans="1:9" ht="27" customHeight="1">
      <c r="A10" s="108"/>
      <c r="B10" s="108"/>
      <c r="C10" s="411"/>
      <c r="D10" s="389"/>
      <c r="E10" s="108"/>
      <c r="F10" s="663"/>
      <c r="G10" s="4"/>
      <c r="H10" s="472"/>
    </row>
    <row r="11" spans="1:9" ht="33.75" customHeight="1">
      <c r="A11" s="108"/>
      <c r="B11" s="108"/>
      <c r="C11" s="411"/>
      <c r="D11" s="389"/>
      <c r="E11" s="108"/>
      <c r="F11" s="663"/>
      <c r="G11" s="4"/>
      <c r="H11" s="472"/>
    </row>
    <row r="12" spans="1:9" ht="40.5" customHeight="1">
      <c r="A12" s="108"/>
      <c r="B12" s="108"/>
      <c r="C12" s="411"/>
      <c r="D12" s="389"/>
      <c r="E12" s="108"/>
      <c r="F12" s="108"/>
      <c r="G12" s="472"/>
      <c r="H12" s="472"/>
    </row>
    <row r="13" spans="1:9" ht="33.75" customHeight="1">
      <c r="A13" s="390"/>
      <c r="B13" s="390"/>
      <c r="C13" s="693"/>
      <c r="D13" s="389"/>
      <c r="E13" s="108"/>
      <c r="F13" s="108"/>
      <c r="G13" s="472"/>
      <c r="H13" s="472"/>
    </row>
    <row r="14" spans="1:9" ht="35.25" customHeight="1">
      <c r="A14" s="108"/>
      <c r="B14" s="108"/>
      <c r="C14" s="411"/>
      <c r="D14" s="108"/>
      <c r="E14" s="108"/>
      <c r="F14" s="108"/>
      <c r="G14" s="472"/>
      <c r="H14" s="472"/>
    </row>
    <row r="15" spans="1:9" ht="32.25" customHeight="1">
      <c r="A15" s="108"/>
      <c r="B15" s="108"/>
      <c r="C15" s="412"/>
      <c r="D15" s="389"/>
      <c r="E15" s="389"/>
      <c r="F15" s="664"/>
      <c r="G15" s="472"/>
      <c r="H15" s="472"/>
    </row>
    <row r="16" spans="1:9" ht="33" customHeight="1">
      <c r="A16" s="120"/>
      <c r="B16" s="120"/>
      <c r="C16" s="691"/>
      <c r="D16" s="389"/>
      <c r="E16" s="108"/>
      <c r="F16" s="108"/>
      <c r="G16" s="4"/>
      <c r="H16" s="4"/>
    </row>
    <row r="17" spans="1:8" ht="35.25" customHeight="1">
      <c r="A17" s="108"/>
      <c r="B17" s="108"/>
      <c r="C17" s="411"/>
      <c r="D17" s="389"/>
      <c r="E17" s="108"/>
      <c r="F17" s="108"/>
      <c r="G17" s="4"/>
      <c r="H17" s="4"/>
    </row>
    <row r="18" spans="1:8" ht="35.25" customHeight="1">
      <c r="A18" s="108"/>
      <c r="B18" s="108"/>
      <c r="C18" s="411"/>
      <c r="D18" s="389"/>
      <c r="E18" s="108"/>
      <c r="F18" s="108"/>
      <c r="G18" s="4"/>
      <c r="H18" s="4"/>
    </row>
    <row r="19" spans="1:8" ht="33" customHeight="1">
      <c r="A19" s="108"/>
      <c r="B19" s="108"/>
      <c r="C19" s="412"/>
      <c r="D19" s="389"/>
      <c r="E19" s="389"/>
      <c r="F19" s="473"/>
      <c r="G19" s="472"/>
      <c r="H19" s="472"/>
    </row>
    <row r="20" spans="1:8" ht="33.75" customHeight="1">
      <c r="A20" s="108"/>
      <c r="B20" s="108"/>
      <c r="C20" s="411"/>
      <c r="D20" s="389"/>
      <c r="E20" s="389"/>
      <c r="F20" s="473"/>
      <c r="G20" s="472"/>
      <c r="H20" s="472"/>
    </row>
    <row r="21" spans="1:8" ht="21" customHeight="1">
      <c r="A21" s="108"/>
      <c r="B21" s="108"/>
      <c r="C21" s="411"/>
      <c r="D21" s="389"/>
      <c r="E21" s="108"/>
      <c r="F21" s="108"/>
      <c r="G21" s="4"/>
      <c r="H21" s="4"/>
    </row>
    <row r="22" spans="1:8" ht="22.5" customHeight="1">
      <c r="A22" s="390"/>
      <c r="B22" s="390"/>
      <c r="C22" s="411"/>
      <c r="D22" s="389"/>
      <c r="E22" s="108"/>
      <c r="F22" s="108"/>
      <c r="G22" s="4"/>
      <c r="H22" s="4"/>
    </row>
    <row r="23" spans="1:8" ht="22.5" customHeight="1">
      <c r="A23" s="108"/>
      <c r="B23" s="108"/>
      <c r="C23" s="412"/>
      <c r="D23" s="389"/>
      <c r="E23" s="389"/>
      <c r="F23" s="473"/>
      <c r="G23" s="472"/>
      <c r="H23" s="472"/>
    </row>
    <row r="24" spans="1:8" ht="26.25" customHeight="1">
      <c r="A24" s="108"/>
      <c r="B24" s="108"/>
      <c r="C24" s="411"/>
      <c r="D24" s="389"/>
      <c r="E24" s="389"/>
      <c r="F24" s="473"/>
      <c r="G24" s="472"/>
      <c r="H24" s="472"/>
    </row>
    <row r="25" spans="1:8" ht="21" customHeight="1">
      <c r="A25" s="410"/>
      <c r="B25" s="410"/>
      <c r="C25" s="410"/>
      <c r="D25" s="410"/>
      <c r="E25" s="410"/>
      <c r="F25" s="410"/>
      <c r="G25" s="635"/>
      <c r="H25" s="635"/>
    </row>
    <row r="26" spans="1:8" ht="24" customHeight="1">
      <c r="A26" s="389"/>
      <c r="B26" s="389"/>
      <c r="C26" s="412"/>
      <c r="D26" s="108"/>
      <c r="E26" s="389"/>
      <c r="F26" s="389"/>
      <c r="G26" s="471"/>
      <c r="H26" s="471"/>
    </row>
    <row r="27" spans="1:8" ht="18" customHeight="1">
      <c r="A27" s="108"/>
      <c r="B27" s="108"/>
      <c r="C27" s="411"/>
      <c r="D27" s="389"/>
      <c r="E27" s="389"/>
      <c r="F27" s="389"/>
      <c r="G27" s="471"/>
      <c r="H27" s="471"/>
    </row>
    <row r="28" spans="1:8" ht="23.25" customHeight="1">
      <c r="A28" s="410"/>
      <c r="B28" s="410"/>
      <c r="C28" s="410"/>
      <c r="D28" s="410"/>
      <c r="E28" s="410"/>
      <c r="F28" s="410"/>
      <c r="G28" s="665">
        <f>SUM(G9:G27)</f>
        <v>0</v>
      </c>
      <c r="H28" s="665">
        <f>SUM(H9:H27)</f>
        <v>0</v>
      </c>
    </row>
    <row r="29" spans="1:8" ht="27.75" customHeight="1">
      <c r="A29" s="220"/>
      <c r="B29" s="220"/>
      <c r="C29" s="220"/>
      <c r="D29" s="220"/>
      <c r="E29" s="220"/>
      <c r="F29" s="220"/>
      <c r="G29" s="220"/>
      <c r="H29" s="220"/>
    </row>
    <row r="30" spans="1:8" ht="24.75" customHeight="1">
      <c r="A30" s="220"/>
      <c r="B30" s="220"/>
      <c r="C30" s="220"/>
      <c r="D30" s="220"/>
      <c r="E30" s="220"/>
      <c r="F30" s="220"/>
      <c r="G30" s="220"/>
      <c r="H30" s="220"/>
    </row>
    <row r="31" spans="1:8" ht="23.25" customHeight="1">
      <c r="A31" s="220"/>
      <c r="B31" s="220"/>
      <c r="C31" s="220"/>
      <c r="D31" s="220"/>
      <c r="E31" s="220"/>
      <c r="F31" s="220"/>
      <c r="G31" s="220"/>
      <c r="H31" s="220"/>
    </row>
    <row r="32" spans="1:8" ht="15">
      <c r="A32" s="220"/>
      <c r="B32" s="220"/>
      <c r="C32" s="220"/>
      <c r="D32" s="220"/>
      <c r="E32" s="220"/>
      <c r="G32" s="408"/>
      <c r="H32" s="408"/>
    </row>
    <row r="33" spans="1:8" ht="15">
      <c r="A33" s="220"/>
      <c r="B33" s="220"/>
      <c r="C33" s="220"/>
      <c r="D33" s="220"/>
      <c r="E33" s="220"/>
      <c r="F33" s="220"/>
      <c r="G33" s="408"/>
      <c r="H33" s="408"/>
    </row>
    <row r="34" spans="1:8" ht="28.5" customHeight="1">
      <c r="A34" s="500" t="s">
        <v>353</v>
      </c>
      <c r="B34" s="501"/>
      <c r="C34" s="501"/>
      <c r="D34" s="501"/>
      <c r="E34" s="501"/>
      <c r="F34" s="224"/>
      <c r="G34" s="648"/>
      <c r="H34" s="648"/>
    </row>
    <row r="35" spans="1:8" ht="22.5" customHeight="1">
      <c r="A35" s="500" t="s">
        <v>356</v>
      </c>
      <c r="B35" s="501"/>
      <c r="C35" s="501"/>
      <c r="D35" s="501"/>
      <c r="E35" s="501"/>
      <c r="F35" s="649"/>
      <c r="G35" s="408"/>
      <c r="H35" s="408"/>
    </row>
    <row r="36" spans="1:8" ht="39.75" customHeight="1">
      <c r="A36" s="226"/>
      <c r="B36" s="226"/>
      <c r="C36" s="226"/>
      <c r="D36" s="226"/>
      <c r="E36" s="226"/>
      <c r="F36" s="408"/>
      <c r="G36" s="408"/>
      <c r="H36" s="408"/>
    </row>
    <row r="37" spans="1:8" ht="42" customHeight="1">
      <c r="A37" s="226"/>
      <c r="B37" s="226"/>
      <c r="C37" s="226"/>
      <c r="D37" s="226"/>
      <c r="E37" s="226"/>
      <c r="F37" s="408"/>
      <c r="G37" s="518"/>
      <c r="H37" s="518"/>
    </row>
    <row r="38" spans="1:8" ht="35.25" customHeight="1">
      <c r="A38" s="503"/>
      <c r="B38" s="503" t="s">
        <v>273</v>
      </c>
      <c r="C38" s="503"/>
      <c r="D38" s="503"/>
      <c r="E38" s="503"/>
      <c r="F38" s="408"/>
      <c r="G38" s="224"/>
      <c r="H38" s="224"/>
    </row>
    <row r="39" spans="1:8" ht="39.75" customHeight="1">
      <c r="A39" s="408"/>
      <c r="B39" s="408"/>
      <c r="C39" s="505" t="s">
        <v>139</v>
      </c>
      <c r="D39" s="90"/>
      <c r="E39" s="518"/>
      <c r="F39" s="408"/>
      <c r="G39" s="475"/>
      <c r="H39" s="408"/>
    </row>
    <row r="40" spans="1:8" ht="43.5" customHeight="1">
      <c r="A40" s="407"/>
      <c r="B40" s="407"/>
      <c r="C40" s="514"/>
      <c r="D40" s="493"/>
      <c r="E40" s="407"/>
      <c r="F40" s="493"/>
      <c r="G40" s="475"/>
      <c r="H40" s="408"/>
    </row>
    <row r="41" spans="1:8" ht="19.5" customHeight="1">
      <c r="A41" s="407"/>
      <c r="B41" s="407"/>
      <c r="C41" s="514"/>
      <c r="D41" s="493"/>
      <c r="E41" s="407"/>
      <c r="F41" s="493"/>
      <c r="G41" s="475"/>
      <c r="H41" s="408"/>
    </row>
    <row r="42" spans="1:8" ht="21.75" customHeight="1">
      <c r="A42" s="407"/>
      <c r="B42" s="407"/>
      <c r="C42" s="514"/>
      <c r="D42" s="493"/>
      <c r="E42" s="407"/>
      <c r="F42" s="493"/>
      <c r="G42" s="475"/>
      <c r="H42" s="408"/>
    </row>
    <row r="43" spans="1:8" ht="42" customHeight="1">
      <c r="A43" s="90"/>
      <c r="B43" s="90"/>
      <c r="C43" s="90"/>
      <c r="D43" s="90"/>
      <c r="E43" s="90"/>
      <c r="F43" s="90"/>
      <c r="G43" s="90"/>
      <c r="H43" s="90"/>
    </row>
    <row r="44" spans="1:8" ht="32.25" customHeight="1">
      <c r="A44" s="90"/>
      <c r="B44" s="90"/>
      <c r="C44" s="90"/>
      <c r="D44" s="90"/>
      <c r="E44" s="90"/>
      <c r="F44" s="90"/>
      <c r="G44" s="90"/>
      <c r="H44" s="90"/>
    </row>
    <row r="45" spans="1:8" ht="28.5" customHeight="1">
      <c r="A45" s="90"/>
      <c r="B45" s="90"/>
      <c r="C45" s="90"/>
      <c r="D45" s="90"/>
      <c r="E45" s="90"/>
      <c r="F45" s="90"/>
      <c r="G45" s="90"/>
      <c r="H45" s="90"/>
    </row>
    <row r="46" spans="1:8" ht="27.75" customHeight="1">
      <c r="A46" s="90"/>
      <c r="B46" s="90"/>
      <c r="C46" s="90"/>
      <c r="D46" s="90"/>
      <c r="E46" s="90"/>
      <c r="F46" s="90"/>
      <c r="G46" s="90"/>
      <c r="H46" s="90"/>
    </row>
    <row r="47" spans="1:8" ht="27" customHeight="1">
      <c r="A47" s="90"/>
      <c r="B47" s="90"/>
      <c r="C47" s="90"/>
      <c r="D47" s="90"/>
      <c r="E47" s="90"/>
      <c r="F47" s="90"/>
      <c r="G47" s="90"/>
      <c r="H47" s="90"/>
    </row>
    <row r="48" spans="1:8" ht="30" customHeight="1">
      <c r="A48" s="407"/>
      <c r="B48" s="407"/>
      <c r="C48" s="514"/>
      <c r="D48" s="493"/>
      <c r="E48" s="407"/>
      <c r="F48" s="407"/>
      <c r="G48" s="603"/>
      <c r="H48" s="408"/>
    </row>
    <row r="49" spans="1:8" ht="33.75" customHeight="1">
      <c r="A49" s="407"/>
      <c r="B49" s="407"/>
      <c r="C49" s="514"/>
      <c r="D49" s="493"/>
      <c r="E49" s="407"/>
      <c r="F49" s="407"/>
      <c r="G49" s="603"/>
      <c r="H49" s="408"/>
    </row>
    <row r="50" spans="1:8" ht="15">
      <c r="A50" s="407"/>
      <c r="B50" s="407"/>
      <c r="C50" s="514"/>
      <c r="D50" s="493"/>
      <c r="E50" s="407"/>
      <c r="F50" s="646"/>
      <c r="G50" s="603"/>
      <c r="H50" s="603"/>
    </row>
    <row r="51" spans="1:8" ht="15">
      <c r="A51" s="407"/>
      <c r="B51" s="407"/>
      <c r="C51" s="514"/>
      <c r="D51" s="493"/>
      <c r="E51" s="493"/>
      <c r="F51" s="407"/>
      <c r="G51" s="408"/>
      <c r="H51" s="408"/>
    </row>
    <row r="52" spans="1:8" ht="15">
      <c r="A52" s="602"/>
      <c r="B52" s="602"/>
      <c r="C52" s="514"/>
      <c r="D52" s="493"/>
      <c r="E52" s="493"/>
      <c r="F52" s="407"/>
      <c r="G52" s="408"/>
      <c r="H52" s="408"/>
    </row>
    <row r="53" spans="1:8" ht="15">
      <c r="A53" s="407"/>
      <c r="B53" s="407"/>
      <c r="C53" s="514"/>
      <c r="D53" s="493"/>
      <c r="E53" s="493"/>
      <c r="F53" s="407"/>
      <c r="G53" s="408"/>
      <c r="H53" s="408"/>
    </row>
    <row r="54" spans="1:8" ht="15">
      <c r="A54" s="407"/>
      <c r="B54" s="407"/>
      <c r="C54" s="514"/>
      <c r="D54" s="493"/>
      <c r="E54" s="493"/>
      <c r="F54" s="407"/>
      <c r="G54" s="408"/>
      <c r="H54" s="408"/>
    </row>
    <row r="55" spans="1:8" ht="15">
      <c r="A55" s="407"/>
      <c r="B55" s="407"/>
      <c r="C55" s="492"/>
      <c r="D55" s="493"/>
      <c r="E55" s="407"/>
      <c r="F55" s="493"/>
      <c r="G55" s="408"/>
      <c r="H55" s="408"/>
    </row>
    <row r="56" spans="1:8" ht="15">
      <c r="A56" s="407"/>
      <c r="B56" s="407"/>
      <c r="C56" s="514"/>
      <c r="D56" s="493"/>
      <c r="E56" s="407"/>
      <c r="F56" s="493"/>
      <c r="G56" s="408"/>
      <c r="H56" s="604"/>
    </row>
    <row r="57" spans="1:8" ht="15">
      <c r="A57" s="407"/>
      <c r="B57" s="407"/>
      <c r="C57" s="514"/>
      <c r="D57" s="493"/>
      <c r="E57" s="407"/>
      <c r="F57" s="493"/>
      <c r="G57" s="408"/>
      <c r="H57" s="604"/>
    </row>
    <row r="58" spans="1:8" ht="15">
      <c r="A58" s="407"/>
      <c r="B58" s="407"/>
      <c r="C58" s="514"/>
      <c r="D58" s="493"/>
      <c r="E58" s="407"/>
      <c r="F58" s="493"/>
      <c r="G58" s="408"/>
      <c r="H58" s="604"/>
    </row>
    <row r="59" spans="1:8" ht="15">
      <c r="A59" s="602"/>
      <c r="B59" s="602"/>
      <c r="C59" s="514"/>
      <c r="D59" s="493"/>
      <c r="E59" s="407"/>
      <c r="F59" s="407"/>
      <c r="G59" s="518"/>
      <c r="H59" s="518"/>
    </row>
    <row r="60" spans="1:8" ht="15">
      <c r="A60" s="407"/>
      <c r="B60" s="407"/>
      <c r="C60" s="514"/>
      <c r="D60" s="493"/>
      <c r="E60" s="407"/>
      <c r="F60" s="407"/>
      <c r="G60" s="518"/>
      <c r="H60" s="518"/>
    </row>
    <row r="61" spans="1:8">
      <c r="A61" s="90"/>
      <c r="B61" s="90"/>
      <c r="C61" s="90"/>
      <c r="D61" s="90"/>
      <c r="E61" s="90"/>
      <c r="F61" s="90"/>
      <c r="G61" s="90"/>
      <c r="H61" s="90"/>
    </row>
    <row r="62" spans="1:8">
      <c r="A62" s="90"/>
      <c r="B62" s="90"/>
      <c r="C62" s="90"/>
      <c r="D62" s="90"/>
      <c r="E62" s="90"/>
      <c r="F62" s="90"/>
      <c r="G62" s="90"/>
      <c r="H62" s="90"/>
    </row>
    <row r="63" spans="1:8" ht="15">
      <c r="A63" s="407"/>
      <c r="B63" s="407"/>
      <c r="C63" s="514"/>
      <c r="D63" s="493"/>
      <c r="E63" s="407"/>
      <c r="F63" s="407"/>
      <c r="G63" s="518"/>
      <c r="H63" s="518"/>
    </row>
    <row r="64" spans="1:8" ht="15">
      <c r="A64" s="407"/>
      <c r="B64" s="407"/>
      <c r="C64" s="514"/>
      <c r="D64" s="493"/>
      <c r="E64" s="407"/>
      <c r="F64" s="407"/>
      <c r="G64" s="518"/>
      <c r="H64" s="518"/>
    </row>
    <row r="65" spans="1:8">
      <c r="A65" s="90"/>
      <c r="B65" s="90"/>
      <c r="C65" s="90"/>
      <c r="D65" s="90"/>
      <c r="E65" s="90"/>
      <c r="F65" s="90"/>
      <c r="G65" s="90"/>
      <c r="H65" s="90"/>
    </row>
    <row r="66" spans="1:8" ht="15">
      <c r="A66" s="500"/>
      <c r="B66" s="501"/>
      <c r="C66" s="501"/>
      <c r="D66" s="501"/>
      <c r="E66" s="501"/>
      <c r="F66" s="90"/>
      <c r="G66" s="90"/>
      <c r="H66" s="90"/>
    </row>
    <row r="67" spans="1:8" ht="15">
      <c r="A67" s="500"/>
      <c r="B67" s="501"/>
      <c r="C67" s="501"/>
      <c r="D67" s="501"/>
      <c r="E67" s="501"/>
      <c r="F67" s="407"/>
      <c r="G67" s="408"/>
      <c r="H67" s="408"/>
    </row>
    <row r="68" spans="1:8" ht="15">
      <c r="A68" s="226"/>
      <c r="B68" s="226"/>
      <c r="C68" s="226"/>
      <c r="D68" s="226"/>
      <c r="E68" s="226"/>
      <c r="F68" s="408"/>
      <c r="G68" s="408"/>
      <c r="H68" s="408"/>
    </row>
    <row r="69" spans="1:8" ht="15">
      <c r="A69" s="226"/>
      <c r="B69" s="226"/>
      <c r="C69" s="226"/>
      <c r="D69" s="226"/>
      <c r="E69" s="226"/>
      <c r="F69" s="408"/>
      <c r="G69" s="647"/>
      <c r="H69" s="647"/>
    </row>
    <row r="70" spans="1:8" ht="15">
      <c r="A70" s="503"/>
      <c r="B70" s="503"/>
      <c r="C70" s="503"/>
      <c r="D70" s="503"/>
      <c r="E70" s="503"/>
      <c r="F70" s="408"/>
      <c r="G70" s="408"/>
      <c r="H70" s="408"/>
    </row>
    <row r="71" spans="1:8" ht="35.25" customHeight="1">
      <c r="A71" s="408"/>
      <c r="B71" s="408"/>
      <c r="C71" s="505"/>
      <c r="D71" s="90"/>
      <c r="E71" s="518"/>
      <c r="F71" s="408"/>
      <c r="G71" s="408"/>
      <c r="H71" s="408"/>
    </row>
    <row r="72" spans="1:8" ht="15">
      <c r="A72" s="518"/>
      <c r="B72" s="518"/>
      <c r="C72" s="408"/>
      <c r="D72" s="408"/>
      <c r="E72" s="408"/>
      <c r="F72" s="518"/>
      <c r="G72" s="518"/>
      <c r="H72" s="518"/>
    </row>
    <row r="73" spans="1:8" ht="15">
      <c r="A73" s="90"/>
      <c r="B73" s="408"/>
      <c r="C73" s="408"/>
      <c r="D73" s="408"/>
      <c r="E73" s="408"/>
      <c r="F73" s="90"/>
      <c r="G73" s="90"/>
      <c r="H73" s="90"/>
    </row>
    <row r="74" spans="1:8" ht="15">
      <c r="A74" s="90"/>
      <c r="B74" s="408"/>
      <c r="C74" s="408"/>
      <c r="D74" s="408"/>
      <c r="E74" s="408"/>
      <c r="F74" s="90"/>
      <c r="G74" s="90"/>
      <c r="H74" s="90"/>
    </row>
    <row r="75" spans="1:8" ht="47.25" customHeight="1">
      <c r="A75" s="90"/>
      <c r="B75" s="408"/>
      <c r="C75" s="408"/>
      <c r="D75" s="408"/>
      <c r="E75" s="408"/>
      <c r="F75" s="90"/>
      <c r="G75" s="90"/>
      <c r="H75" s="90"/>
    </row>
    <row r="76" spans="1:8" ht="40.5" customHeight="1">
      <c r="A76" s="90"/>
      <c r="B76" s="518"/>
      <c r="C76" s="518"/>
      <c r="D76" s="518"/>
      <c r="E76" s="518"/>
      <c r="F76" s="90"/>
      <c r="G76" s="90"/>
      <c r="H76" s="90"/>
    </row>
    <row r="77" spans="1:8" ht="25.5" customHeight="1">
      <c r="A77" s="407"/>
      <c r="B77" s="90"/>
      <c r="C77" s="90"/>
      <c r="D77" s="90"/>
      <c r="E77" s="90"/>
      <c r="F77" s="407"/>
      <c r="G77" s="408"/>
      <c r="H77" s="475"/>
    </row>
    <row r="78" spans="1:8" ht="32.25" customHeight="1">
      <c r="A78" s="500"/>
      <c r="B78" s="501"/>
      <c r="C78" s="501"/>
      <c r="D78" s="501"/>
      <c r="E78" s="501"/>
      <c r="F78" s="493"/>
      <c r="G78" s="408"/>
      <c r="H78" s="408"/>
    </row>
    <row r="79" spans="1:8" ht="30.75" customHeight="1">
      <c r="A79" s="500"/>
      <c r="B79" s="501"/>
      <c r="C79" s="501"/>
      <c r="D79" s="501"/>
      <c r="E79" s="501"/>
      <c r="F79" s="493"/>
      <c r="G79" s="408"/>
      <c r="H79" s="408"/>
    </row>
    <row r="80" spans="1:8" ht="15">
      <c r="A80" s="226"/>
      <c r="B80" s="226"/>
      <c r="C80" s="226"/>
      <c r="D80" s="226"/>
      <c r="E80" s="226"/>
      <c r="F80" s="407"/>
      <c r="G80" s="408"/>
      <c r="H80" s="408"/>
    </row>
    <row r="81" spans="1:8" ht="15">
      <c r="A81" s="226"/>
      <c r="B81" s="226"/>
      <c r="C81" s="226"/>
      <c r="D81" s="226"/>
      <c r="E81" s="226"/>
      <c r="F81" s="407"/>
      <c r="G81" s="603"/>
      <c r="H81" s="408"/>
    </row>
    <row r="82" spans="1:8" ht="15">
      <c r="A82" s="503"/>
      <c r="B82" s="503"/>
      <c r="C82" s="503"/>
      <c r="D82" s="503"/>
      <c r="E82" s="503"/>
      <c r="F82" s="407"/>
      <c r="G82" s="408"/>
      <c r="H82" s="408"/>
    </row>
    <row r="83" spans="1:8" ht="34.5" customHeight="1">
      <c r="A83" s="90"/>
      <c r="B83" s="505"/>
      <c r="C83" s="518"/>
      <c r="D83" s="90"/>
      <c r="E83" s="518"/>
      <c r="F83" s="407"/>
      <c r="G83" s="408"/>
      <c r="H83" s="408"/>
    </row>
    <row r="84" spans="1:8" ht="15">
      <c r="A84" s="90"/>
      <c r="B84" s="90"/>
      <c r="C84" s="90"/>
      <c r="D84" s="90"/>
      <c r="E84" s="90"/>
      <c r="F84" s="407"/>
      <c r="G84" s="408"/>
      <c r="H84" s="408"/>
    </row>
    <row r="85" spans="1:8" ht="42" customHeight="1">
      <c r="A85" s="407"/>
      <c r="B85" s="407"/>
      <c r="C85" s="514"/>
      <c r="D85" s="493"/>
      <c r="E85" s="407"/>
      <c r="F85" s="493"/>
      <c r="G85" s="408"/>
      <c r="H85" s="604"/>
    </row>
    <row r="86" spans="1:8" ht="38.25" customHeight="1">
      <c r="A86" s="407"/>
      <c r="B86" s="407"/>
      <c r="C86" s="492"/>
      <c r="D86" s="493"/>
      <c r="E86" s="407"/>
      <c r="F86" s="493"/>
      <c r="G86" s="408"/>
      <c r="H86" s="604"/>
    </row>
    <row r="87" spans="1:8" ht="40.5" customHeight="1">
      <c r="A87" s="407"/>
      <c r="B87" s="407"/>
      <c r="C87" s="514"/>
      <c r="D87" s="493"/>
      <c r="E87" s="407"/>
      <c r="F87" s="493"/>
      <c r="G87" s="408"/>
      <c r="H87" s="604"/>
    </row>
    <row r="88" spans="1:8" ht="35.25" customHeight="1">
      <c r="A88" s="407"/>
      <c r="B88" s="407"/>
      <c r="C88" s="514"/>
      <c r="D88" s="493"/>
      <c r="E88" s="407"/>
      <c r="F88" s="493"/>
      <c r="G88" s="408"/>
      <c r="H88" s="604"/>
    </row>
    <row r="89" spans="1:8" ht="34.5" customHeight="1">
      <c r="A89" s="493"/>
      <c r="B89" s="493"/>
      <c r="C89" s="492"/>
      <c r="D89" s="407"/>
      <c r="E89" s="493"/>
      <c r="F89" s="493"/>
      <c r="G89" s="475"/>
      <c r="H89" s="408"/>
    </row>
    <row r="90" spans="1:8" ht="15">
      <c r="A90" s="407"/>
      <c r="B90" s="407"/>
      <c r="C90" s="510"/>
      <c r="D90" s="407"/>
      <c r="E90" s="493"/>
      <c r="F90" s="493"/>
      <c r="G90" s="475"/>
      <c r="H90" s="408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90"/>
      <c r="B117" s="90"/>
      <c r="C117" s="90"/>
      <c r="D117" s="90"/>
      <c r="E117" s="90"/>
      <c r="F117" s="407"/>
      <c r="G117" s="408"/>
      <c r="H117" s="408"/>
    </row>
    <row r="118" spans="1:8" ht="15">
      <c r="A118" s="90"/>
      <c r="B118" s="90"/>
      <c r="C118" s="90"/>
      <c r="D118" s="90"/>
      <c r="E118" s="90"/>
      <c r="F118" s="407"/>
      <c r="G118" s="408"/>
      <c r="H118" s="408"/>
    </row>
    <row r="119" spans="1:8" ht="15">
      <c r="A119" s="90"/>
      <c r="B119" s="90"/>
      <c r="C119" s="90"/>
      <c r="D119" s="90"/>
      <c r="E119" s="90"/>
      <c r="F119" s="407"/>
      <c r="G119" s="408"/>
      <c r="H119" s="475"/>
    </row>
    <row r="120" spans="1:8" ht="15">
      <c r="A120" s="90"/>
      <c r="B120" s="90"/>
      <c r="C120" s="90"/>
      <c r="D120" s="90"/>
      <c r="E120" s="90"/>
      <c r="F120" s="407"/>
      <c r="G120" s="408"/>
      <c r="H120" s="408"/>
    </row>
    <row r="121" spans="1:8" ht="15">
      <c r="A121" s="90"/>
      <c r="B121" s="90"/>
      <c r="C121" s="90"/>
      <c r="D121" s="90"/>
      <c r="E121" s="90"/>
      <c r="F121" s="407"/>
      <c r="G121" s="408"/>
      <c r="H121" s="408"/>
    </row>
    <row r="122" spans="1:8">
      <c r="A122" s="90"/>
      <c r="B122" s="90"/>
      <c r="C122" s="90"/>
      <c r="D122" s="90"/>
      <c r="E122" s="90"/>
      <c r="F122" s="90"/>
      <c r="G122" s="90"/>
      <c r="H122" s="90"/>
    </row>
    <row r="123" spans="1:8">
      <c r="A123" s="90"/>
      <c r="B123" s="90"/>
      <c r="C123" s="90"/>
      <c r="D123" s="90"/>
      <c r="E123" s="90"/>
      <c r="F123" s="90"/>
      <c r="G123" s="90"/>
      <c r="H123" s="90"/>
    </row>
    <row r="124" spans="1:8">
      <c r="A124" s="90"/>
      <c r="B124" s="90"/>
      <c r="C124" s="90"/>
      <c r="D124" s="90"/>
      <c r="E124" s="90"/>
      <c r="F124" s="90"/>
      <c r="G124" s="90"/>
      <c r="H124" s="90"/>
    </row>
    <row r="125" spans="1:8">
      <c r="A125" s="90"/>
      <c r="B125" s="90"/>
      <c r="C125" s="90"/>
      <c r="D125" s="90"/>
      <c r="E125" s="90"/>
      <c r="F125" s="90"/>
      <c r="G125" s="90"/>
      <c r="H125" s="90"/>
    </row>
    <row r="126" spans="1:8" ht="15">
      <c r="A126" s="497"/>
      <c r="B126" s="497"/>
      <c r="C126" s="498"/>
      <c r="D126" s="497"/>
      <c r="E126" s="497"/>
      <c r="F126" s="517"/>
      <c r="G126" s="518"/>
      <c r="H126" s="518"/>
    </row>
    <row r="127" spans="1:8" ht="15">
      <c r="A127" s="497"/>
      <c r="B127" s="497"/>
      <c r="C127" s="498"/>
      <c r="D127" s="497"/>
      <c r="E127" s="497"/>
      <c r="F127" s="517"/>
      <c r="G127" s="518"/>
      <c r="H127" s="518"/>
    </row>
    <row r="128" spans="1:8" ht="15">
      <c r="A128" s="497"/>
      <c r="B128" s="497"/>
      <c r="C128" s="498"/>
      <c r="D128" s="497"/>
      <c r="E128" s="497"/>
      <c r="F128" s="517"/>
      <c r="G128" s="518"/>
      <c r="H128" s="518"/>
    </row>
    <row r="129" spans="1:8" ht="15">
      <c r="A129" s="497"/>
      <c r="B129" s="497"/>
      <c r="C129" s="498"/>
      <c r="D129" s="497"/>
      <c r="E129" s="497"/>
      <c r="F129" s="517"/>
      <c r="G129" s="518"/>
      <c r="H129" s="518"/>
    </row>
    <row r="130" spans="1:8" ht="15">
      <c r="A130" s="497"/>
      <c r="B130" s="497"/>
      <c r="C130" s="498"/>
      <c r="D130" s="497"/>
      <c r="E130" s="497"/>
      <c r="F130" s="602"/>
      <c r="G130" s="518"/>
      <c r="H130" s="518"/>
    </row>
    <row r="134" spans="1:8" ht="15">
      <c r="A134" s="90"/>
      <c r="B134" s="90"/>
      <c r="C134" s="90"/>
      <c r="D134" s="90"/>
      <c r="E134" s="90"/>
      <c r="F134" s="518"/>
      <c r="G134" s="518"/>
      <c r="H134" s="90"/>
    </row>
    <row r="135" spans="1:8" ht="15">
      <c r="A135" s="500" t="s">
        <v>353</v>
      </c>
      <c r="B135" s="501"/>
      <c r="C135" s="501"/>
      <c r="D135" s="501"/>
      <c r="E135" s="501"/>
      <c r="F135" s="518"/>
      <c r="G135" s="518"/>
      <c r="H135" s="518"/>
    </row>
    <row r="136" spans="1:8" ht="15">
      <c r="A136" s="500" t="s">
        <v>356</v>
      </c>
      <c r="B136" s="501"/>
      <c r="C136" s="501"/>
      <c r="D136" s="501"/>
      <c r="E136" s="501"/>
      <c r="F136" s="518"/>
      <c r="G136" s="518"/>
      <c r="H136" s="518"/>
    </row>
    <row r="137" spans="1:8" ht="15">
      <c r="A137" s="518"/>
      <c r="B137" s="518"/>
      <c r="C137" s="518"/>
      <c r="D137" s="226"/>
      <c r="E137" s="226"/>
      <c r="F137" s="475"/>
      <c r="G137" s="475"/>
      <c r="H137" s="518"/>
    </row>
    <row r="138" spans="1:8" ht="15">
      <c r="A138" s="518"/>
      <c r="B138" s="518"/>
      <c r="C138" s="518"/>
      <c r="D138" s="226"/>
      <c r="E138" s="226"/>
      <c r="F138" s="475"/>
      <c r="G138" s="475"/>
      <c r="H138" s="475"/>
    </row>
    <row r="139" spans="1:8" ht="15">
      <c r="A139" s="518"/>
      <c r="B139" s="518"/>
      <c r="C139" s="518"/>
      <c r="D139" s="502"/>
      <c r="E139" s="502"/>
      <c r="F139" s="518"/>
      <c r="G139" s="518"/>
      <c r="H139" s="475"/>
    </row>
    <row r="140" spans="1:8" ht="15">
      <c r="A140" s="503" t="s">
        <v>106</v>
      </c>
      <c r="B140" s="226"/>
      <c r="C140" s="226"/>
      <c r="D140" s="226"/>
      <c r="E140" s="226"/>
      <c r="F140" s="518"/>
      <c r="G140" s="518"/>
      <c r="H140" s="518"/>
    </row>
    <row r="141" spans="1:8" ht="15">
      <c r="A141" s="226"/>
      <c r="B141" s="226"/>
      <c r="C141" s="226"/>
      <c r="D141" s="226"/>
      <c r="E141" s="226"/>
      <c r="F141" s="518"/>
      <c r="G141" s="518"/>
      <c r="H141" s="518"/>
    </row>
    <row r="142" spans="1:8" ht="15">
      <c r="A142" s="226"/>
      <c r="B142" s="226"/>
      <c r="C142" s="226"/>
      <c r="D142" s="226"/>
      <c r="E142" s="226"/>
      <c r="F142" s="518"/>
      <c r="G142" s="518"/>
      <c r="H142" s="518"/>
    </row>
    <row r="143" spans="1:8" ht="15">
      <c r="A143" s="503"/>
      <c r="B143" s="503" t="s">
        <v>273</v>
      </c>
      <c r="C143" s="503"/>
      <c r="D143" s="503"/>
      <c r="E143" s="503"/>
      <c r="F143" s="518"/>
      <c r="G143" s="518"/>
      <c r="H143" s="518"/>
    </row>
    <row r="144" spans="1:8" ht="15">
      <c r="A144" s="90"/>
      <c r="B144" s="90"/>
      <c r="C144" s="518"/>
      <c r="D144" s="518"/>
      <c r="E144" s="518"/>
      <c r="F144" s="518"/>
      <c r="G144" s="518"/>
      <c r="H144" s="518"/>
    </row>
    <row r="145" spans="1:8" ht="15">
      <c r="A145" s="90"/>
      <c r="B145" s="505" t="s">
        <v>139</v>
      </c>
      <c r="C145" s="518"/>
      <c r="D145" s="90"/>
      <c r="E145" s="518"/>
      <c r="F145" s="518"/>
      <c r="G145" s="518"/>
      <c r="H145" s="518"/>
    </row>
    <row r="146" spans="1:8" ht="15">
      <c r="G146" s="518"/>
      <c r="H146" s="518"/>
    </row>
    <row r="147" spans="1:8" ht="15">
      <c r="G147" s="518"/>
      <c r="H147" s="518"/>
    </row>
    <row r="148" spans="1:8" ht="15">
      <c r="G148" s="518"/>
      <c r="H148" s="518"/>
    </row>
    <row r="149" spans="1:8" ht="15">
      <c r="G149" s="518"/>
      <c r="H149" s="518"/>
    </row>
    <row r="150" spans="1:8" ht="15">
      <c r="G150" s="518"/>
      <c r="H150" s="518"/>
    </row>
    <row r="151" spans="1:8" ht="15">
      <c r="G151" s="518"/>
      <c r="H151" s="518"/>
    </row>
    <row r="152" spans="1:8" ht="15">
      <c r="G152" s="518"/>
      <c r="H152" s="518"/>
    </row>
    <row r="153" spans="1:8" ht="15">
      <c r="G153" s="518"/>
      <c r="H153" s="518"/>
    </row>
    <row r="154" spans="1:8" ht="15">
      <c r="G154" s="518"/>
      <c r="H154" s="518"/>
    </row>
    <row r="155" spans="1:8" ht="15">
      <c r="G155" s="518"/>
      <c r="H155" s="518"/>
    </row>
    <row r="156" spans="1:8" ht="15">
      <c r="G156" s="518"/>
      <c r="H156" s="518"/>
    </row>
    <row r="157" spans="1:8" ht="15">
      <c r="G157" s="518"/>
      <c r="H157" s="518"/>
    </row>
    <row r="158" spans="1:8" ht="15">
      <c r="G158" s="518"/>
      <c r="H158" s="518"/>
    </row>
    <row r="159" spans="1:8" ht="15">
      <c r="G159" s="518"/>
      <c r="H159" s="518"/>
    </row>
    <row r="160" spans="1:8" ht="15">
      <c r="G160" s="518"/>
      <c r="H160" s="518"/>
    </row>
    <row r="161" spans="1:11" ht="15">
      <c r="G161" s="518"/>
      <c r="H161" s="518"/>
    </row>
    <row r="162" spans="1:11" ht="15">
      <c r="G162" s="520"/>
      <c r="H162" s="520"/>
    </row>
    <row r="163" spans="1:11">
      <c r="G163" s="90"/>
      <c r="H163" s="504"/>
    </row>
    <row r="164" spans="1:11" ht="15">
      <c r="G164" s="518"/>
      <c r="H164" s="518"/>
    </row>
    <row r="165" spans="1:11" ht="15">
      <c r="G165" s="518"/>
      <c r="H165" s="518"/>
    </row>
    <row r="166" spans="1:11" ht="15">
      <c r="G166" s="518"/>
      <c r="H166" s="518"/>
    </row>
    <row r="167" spans="1:11" ht="15">
      <c r="A167" s="497"/>
      <c r="B167" s="497"/>
      <c r="C167" s="498"/>
      <c r="D167" s="497"/>
      <c r="E167" s="497"/>
      <c r="F167" s="497"/>
      <c r="G167" s="518"/>
      <c r="H167" s="518"/>
    </row>
    <row r="168" spans="1:11" ht="15">
      <c r="A168" s="497"/>
      <c r="B168" s="497"/>
      <c r="C168" s="498"/>
      <c r="D168" s="497"/>
      <c r="E168" s="497"/>
      <c r="F168" s="497"/>
      <c r="G168" s="518"/>
      <c r="H168" s="518"/>
    </row>
    <row r="169" spans="1:11" ht="15">
      <c r="A169" s="407"/>
      <c r="B169" s="407"/>
      <c r="C169" s="519"/>
      <c r="D169" s="497"/>
      <c r="E169" s="497"/>
      <c r="F169" s="497"/>
      <c r="G169" s="518"/>
      <c r="H169" s="518"/>
    </row>
    <row r="170" spans="1:11" ht="15">
      <c r="A170" s="497"/>
      <c r="B170" s="497"/>
      <c r="C170" s="498"/>
      <c r="D170" s="497"/>
      <c r="E170" s="497"/>
      <c r="F170" s="497"/>
      <c r="G170" s="520"/>
      <c r="H170" s="520"/>
    </row>
    <row r="171" spans="1:11" ht="15">
      <c r="A171" s="497"/>
      <c r="B171" s="497"/>
      <c r="C171" s="498"/>
      <c r="D171" s="497"/>
      <c r="E171" s="497"/>
      <c r="F171" s="497"/>
      <c r="G171" s="520"/>
      <c r="H171" s="520"/>
    </row>
    <row r="172" spans="1:11" ht="15">
      <c r="A172" s="497"/>
      <c r="B172" s="497"/>
      <c r="C172" s="498"/>
      <c r="D172" s="497"/>
      <c r="E172" s="497"/>
      <c r="F172" s="497"/>
      <c r="G172" s="520"/>
      <c r="H172" s="520"/>
      <c r="I172" s="90"/>
      <c r="J172" s="90"/>
      <c r="K172" s="90"/>
    </row>
    <row r="173" spans="1:11" ht="15">
      <c r="A173" s="497"/>
      <c r="B173" s="497"/>
      <c r="C173" s="498"/>
      <c r="D173" s="497"/>
      <c r="E173" s="497"/>
      <c r="F173" s="517"/>
      <c r="G173" s="520"/>
      <c r="H173" s="520"/>
      <c r="I173" s="90"/>
      <c r="J173" s="90"/>
      <c r="K173" s="90"/>
    </row>
    <row r="174" spans="1:11" ht="15">
      <c r="A174" s="493"/>
      <c r="B174" s="493"/>
      <c r="C174" s="492"/>
      <c r="D174" s="407"/>
      <c r="E174" s="493"/>
      <c r="F174" s="496"/>
      <c r="G174" s="475"/>
      <c r="H174" s="475"/>
      <c r="I174" s="90"/>
      <c r="J174" s="90"/>
      <c r="K174" s="90"/>
    </row>
    <row r="175" spans="1:11">
      <c r="G175" s="90"/>
      <c r="H175" s="90"/>
    </row>
    <row r="176" spans="1:11" ht="15">
      <c r="G176" s="475"/>
      <c r="H176" s="475"/>
    </row>
    <row r="177" spans="7:8" ht="15">
      <c r="G177" s="475"/>
      <c r="H177" s="90"/>
    </row>
    <row r="178" spans="7:8" ht="15">
      <c r="G178" s="475"/>
      <c r="H178" s="475"/>
    </row>
    <row r="179" spans="7:8" ht="15">
      <c r="G179" s="90"/>
      <c r="H179" s="475"/>
    </row>
    <row r="180" spans="7:8" ht="15">
      <c r="G180" s="90"/>
      <c r="H180" s="475"/>
    </row>
    <row r="181" spans="7:8" ht="15">
      <c r="G181" s="90"/>
      <c r="H181" s="408"/>
    </row>
    <row r="182" spans="7:8" ht="15">
      <c r="G182" s="90"/>
      <c r="H182" s="408"/>
    </row>
    <row r="183" spans="7:8" ht="15">
      <c r="G183" s="90"/>
      <c r="H183" s="408"/>
    </row>
    <row r="184" spans="7:8" ht="15">
      <c r="G184" s="90"/>
      <c r="H184" s="408"/>
    </row>
    <row r="185" spans="7:8">
      <c r="G185" s="90"/>
      <c r="H185" s="90"/>
    </row>
    <row r="186" spans="7:8">
      <c r="G186" s="90"/>
      <c r="H186" s="504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04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75"/>
      <c r="H194" s="475"/>
    </row>
    <row r="195" spans="1:8" ht="15">
      <c r="G195" s="475"/>
      <c r="H195" s="475"/>
    </row>
    <row r="196" spans="1:8" ht="15">
      <c r="A196" s="493"/>
      <c r="B196" s="493"/>
      <c r="C196" s="492"/>
      <c r="D196" s="407"/>
      <c r="E196" s="493"/>
      <c r="F196" s="496"/>
      <c r="G196" s="475"/>
      <c r="H196" s="475"/>
    </row>
    <row r="197" spans="1:8" ht="15">
      <c r="A197" s="407"/>
      <c r="B197" s="407"/>
      <c r="C197" s="492"/>
      <c r="D197" s="407"/>
      <c r="E197" s="493"/>
      <c r="F197" s="496"/>
      <c r="G197" s="475"/>
      <c r="H197" s="475"/>
    </row>
    <row r="198" spans="1:8" ht="15">
      <c r="A198" s="407"/>
      <c r="B198" s="407"/>
      <c r="C198" s="492"/>
      <c r="D198" s="407"/>
      <c r="E198" s="493"/>
      <c r="F198" s="494"/>
      <c r="G198" s="475"/>
      <c r="H198" s="475"/>
    </row>
    <row r="199" spans="1:8" ht="15">
      <c r="A199" s="493"/>
      <c r="B199" s="493"/>
      <c r="C199" s="492"/>
      <c r="D199" s="407"/>
      <c r="E199" s="493"/>
      <c r="F199" s="494"/>
      <c r="G199" s="475"/>
      <c r="H199" s="475"/>
    </row>
    <row r="200" spans="1:8" ht="15">
      <c r="A200" s="497"/>
      <c r="B200" s="497"/>
      <c r="C200" s="498"/>
      <c r="D200" s="497"/>
      <c r="E200" s="493"/>
      <c r="F200" s="494"/>
      <c r="G200" s="475"/>
      <c r="H200" s="475"/>
    </row>
    <row r="201" spans="1:8" ht="15">
      <c r="A201" s="497"/>
      <c r="B201" s="497"/>
      <c r="C201" s="498"/>
      <c r="D201" s="497"/>
      <c r="E201" s="493"/>
      <c r="F201" s="494"/>
      <c r="G201" s="475"/>
      <c r="H201" s="475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07"/>
      <c r="B203" s="407"/>
      <c r="C203" s="492"/>
      <c r="D203" s="407"/>
      <c r="E203" s="493"/>
      <c r="F203" s="493"/>
      <c r="G203" s="475"/>
      <c r="H203" s="475"/>
    </row>
    <row r="204" spans="1:8" ht="15">
      <c r="A204" s="493"/>
      <c r="B204" s="493"/>
      <c r="C204" s="492"/>
      <c r="D204" s="407"/>
      <c r="E204" s="493"/>
      <c r="F204" s="493"/>
      <c r="G204" s="475"/>
      <c r="H204" s="475"/>
    </row>
    <row r="205" spans="1:8" ht="15">
      <c r="A205" s="407"/>
      <c r="B205" s="407"/>
      <c r="C205" s="492"/>
      <c r="D205" s="407"/>
      <c r="E205" s="493"/>
      <c r="F205" s="515"/>
      <c r="G205" s="475"/>
      <c r="H205" s="475"/>
    </row>
    <row r="206" spans="1:8" ht="15">
      <c r="A206" s="493"/>
      <c r="B206" s="493"/>
      <c r="C206" s="492"/>
      <c r="D206" s="407"/>
      <c r="E206" s="493"/>
      <c r="F206" s="515"/>
      <c r="G206" s="475"/>
      <c r="H206" s="475"/>
    </row>
    <row r="207" spans="1:8" ht="15">
      <c r="A207" s="407"/>
      <c r="B207" s="407"/>
      <c r="C207" s="492"/>
      <c r="D207" s="407"/>
      <c r="E207" s="493"/>
      <c r="F207" s="493"/>
      <c r="G207" s="475"/>
      <c r="H207" s="475"/>
    </row>
    <row r="208" spans="1:8" ht="15">
      <c r="A208" s="493"/>
      <c r="B208" s="493"/>
      <c r="C208" s="492"/>
      <c r="D208" s="407"/>
      <c r="E208" s="493"/>
      <c r="F208" s="515"/>
      <c r="G208" s="475"/>
      <c r="H208" s="475"/>
    </row>
    <row r="209" spans="1:8">
      <c r="A209" s="495"/>
      <c r="B209" s="495"/>
      <c r="C209" s="495"/>
      <c r="D209" s="495"/>
      <c r="E209" s="495"/>
      <c r="F209" s="495"/>
      <c r="G209" s="516"/>
      <c r="H209" s="516"/>
    </row>
    <row r="210" spans="1:8" ht="15">
      <c r="A210" s="407"/>
      <c r="B210" s="407"/>
      <c r="C210" s="492"/>
      <c r="D210" s="407"/>
      <c r="E210" s="493"/>
      <c r="F210" s="407"/>
      <c r="G210" s="475"/>
      <c r="H210" s="475"/>
    </row>
    <row r="211" spans="1:8" ht="15">
      <c r="A211" s="407"/>
      <c r="B211" s="407"/>
      <c r="C211" s="492"/>
      <c r="D211" s="407"/>
      <c r="E211" s="493"/>
      <c r="F211" s="407"/>
      <c r="G211" s="475"/>
      <c r="H211" s="475"/>
    </row>
    <row r="212" spans="1:8" ht="15">
      <c r="A212" s="407"/>
      <c r="B212" s="407"/>
      <c r="C212" s="492"/>
      <c r="D212" s="407"/>
      <c r="E212" s="493"/>
      <c r="F212" s="407"/>
      <c r="G212" s="475"/>
      <c r="H212" s="475"/>
    </row>
    <row r="213" spans="1:8" ht="15">
      <c r="A213" s="407"/>
      <c r="B213" s="407"/>
      <c r="C213" s="492"/>
      <c r="D213" s="407"/>
      <c r="E213" s="493"/>
      <c r="F213" s="496"/>
      <c r="G213" s="475"/>
      <c r="H213" s="475"/>
    </row>
    <row r="214" spans="1:8" ht="15">
      <c r="A214" s="407"/>
      <c r="B214" s="407"/>
      <c r="C214" s="492"/>
      <c r="D214" s="407"/>
      <c r="E214" s="493"/>
      <c r="F214" s="496"/>
      <c r="G214" s="475"/>
      <c r="H214" s="475"/>
    </row>
    <row r="215" spans="1:8" ht="15">
      <c r="A215" s="407"/>
      <c r="B215" s="407"/>
      <c r="C215" s="492"/>
      <c r="D215" s="407"/>
      <c r="E215" s="493"/>
      <c r="F215" s="496"/>
      <c r="G215" s="475"/>
      <c r="H215" s="475"/>
    </row>
    <row r="216" spans="1:8" ht="15">
      <c r="A216" s="407"/>
      <c r="B216" s="407"/>
      <c r="C216" s="492"/>
      <c r="D216" s="407"/>
      <c r="E216" s="493"/>
      <c r="F216" s="496"/>
      <c r="G216" s="475"/>
      <c r="H216" s="475"/>
    </row>
    <row r="217" spans="1:8" ht="15">
      <c r="A217" s="407"/>
      <c r="B217" s="407"/>
      <c r="C217" s="492"/>
      <c r="D217" s="407"/>
      <c r="E217" s="493"/>
      <c r="F217" s="496"/>
      <c r="G217" s="475"/>
      <c r="H217" s="475"/>
    </row>
    <row r="218" spans="1:8" ht="15">
      <c r="A218" s="407"/>
      <c r="B218" s="407"/>
      <c r="C218" s="492"/>
      <c r="D218" s="407"/>
      <c r="E218" s="493"/>
      <c r="F218" s="496"/>
      <c r="G218" s="475"/>
      <c r="H218" s="475"/>
    </row>
    <row r="219" spans="1:8" ht="15">
      <c r="A219" s="407"/>
      <c r="B219" s="407"/>
      <c r="C219" s="492"/>
      <c r="D219" s="407"/>
      <c r="E219" s="493"/>
      <c r="F219" s="494"/>
      <c r="G219" s="475"/>
      <c r="H219" s="475"/>
    </row>
    <row r="220" spans="1:8" ht="15">
      <c r="A220" s="407"/>
      <c r="B220" s="407"/>
      <c r="C220" s="492"/>
      <c r="D220" s="407"/>
      <c r="E220" s="493"/>
      <c r="F220" s="494"/>
      <c r="G220" s="475"/>
      <c r="H220" s="475"/>
    </row>
    <row r="221" spans="1:8" ht="15">
      <c r="A221" s="407"/>
      <c r="B221" s="407"/>
      <c r="C221" s="492"/>
      <c r="D221" s="407"/>
      <c r="E221" s="493"/>
      <c r="F221" s="494"/>
      <c r="G221" s="475"/>
      <c r="H221" s="475"/>
    </row>
    <row r="222" spans="1:8" ht="15">
      <c r="A222" s="407"/>
      <c r="B222" s="407"/>
      <c r="C222" s="492"/>
      <c r="D222" s="407"/>
      <c r="E222" s="493"/>
      <c r="F222" s="495"/>
      <c r="G222" s="475"/>
      <c r="H222" s="475"/>
    </row>
    <row r="223" spans="1:8" ht="15">
      <c r="A223" s="407"/>
      <c r="B223" s="407"/>
      <c r="C223" s="492"/>
      <c r="D223" s="407"/>
      <c r="E223" s="493"/>
      <c r="F223" s="495"/>
      <c r="G223" s="475"/>
      <c r="H223" s="475"/>
    </row>
    <row r="224" spans="1:8" ht="15">
      <c r="A224" s="407"/>
      <c r="B224" s="407"/>
      <c r="C224" s="492"/>
      <c r="D224" s="407"/>
      <c r="E224" s="493"/>
      <c r="F224" s="495"/>
      <c r="G224" s="475"/>
      <c r="H224" s="475"/>
    </row>
    <row r="225" spans="1:8" ht="15">
      <c r="A225" s="407"/>
      <c r="B225" s="407"/>
      <c r="C225" s="492"/>
      <c r="D225" s="407"/>
      <c r="E225" s="495"/>
      <c r="F225" s="407"/>
      <c r="G225" s="475"/>
      <c r="H225" s="475"/>
    </row>
    <row r="226" spans="1:8" ht="15">
      <c r="A226" s="493"/>
      <c r="B226" s="493"/>
      <c r="C226" s="492"/>
      <c r="D226" s="407"/>
      <c r="E226" s="495"/>
      <c r="F226" s="407"/>
      <c r="G226" s="475"/>
      <c r="H226" s="475"/>
    </row>
    <row r="227" spans="1:8" ht="15">
      <c r="A227" s="493"/>
      <c r="B227" s="493"/>
      <c r="C227" s="492"/>
      <c r="D227" s="407"/>
      <c r="E227" s="493"/>
      <c r="F227" s="496"/>
      <c r="G227" s="475"/>
      <c r="H227" s="475"/>
    </row>
    <row r="228" spans="1:8" ht="15">
      <c r="A228" s="407"/>
      <c r="B228" s="407"/>
      <c r="C228" s="492"/>
      <c r="D228" s="407"/>
      <c r="E228" s="493"/>
      <c r="F228" s="496"/>
      <c r="G228" s="475"/>
      <c r="H228" s="475"/>
    </row>
    <row r="249" spans="1:8" ht="15">
      <c r="A249" s="407"/>
      <c r="B249" s="407"/>
      <c r="C249" s="492"/>
      <c r="D249" s="407"/>
      <c r="E249" s="493"/>
      <c r="F249" s="506"/>
      <c r="G249" s="475"/>
      <c r="H249" s="475"/>
    </row>
    <row r="250" spans="1:8" ht="15">
      <c r="A250" s="407"/>
      <c r="B250" s="407"/>
      <c r="C250" s="492"/>
      <c r="D250" s="407"/>
      <c r="E250" s="493"/>
      <c r="F250" s="506"/>
      <c r="G250" s="475"/>
      <c r="H250" s="475"/>
    </row>
    <row r="251" spans="1:8" ht="15">
      <c r="A251" s="407"/>
      <c r="B251" s="407"/>
      <c r="C251" s="492"/>
      <c r="D251" s="407"/>
      <c r="E251" s="493"/>
      <c r="F251" s="507"/>
      <c r="G251" s="475"/>
      <c r="H251" s="475"/>
    </row>
    <row r="252" spans="1:8" ht="15">
      <c r="A252" s="407"/>
      <c r="B252" s="407"/>
      <c r="C252" s="492"/>
      <c r="D252" s="407"/>
      <c r="E252" s="493"/>
      <c r="F252" s="507"/>
      <c r="G252" s="475"/>
      <c r="H252" s="475"/>
    </row>
    <row r="253" spans="1:8" ht="15">
      <c r="A253" s="407"/>
      <c r="B253" s="407"/>
      <c r="C253" s="492"/>
      <c r="D253" s="407"/>
      <c r="E253" s="493"/>
      <c r="F253" s="507"/>
      <c r="G253" s="475"/>
      <c r="H253" s="475"/>
    </row>
    <row r="254" spans="1:8" ht="15">
      <c r="A254" s="407"/>
      <c r="B254" s="407"/>
      <c r="C254" s="492"/>
      <c r="D254" s="407"/>
      <c r="E254" s="493"/>
      <c r="F254" s="508"/>
      <c r="G254" s="475"/>
      <c r="H254" s="475"/>
    </row>
    <row r="255" spans="1:8" ht="15">
      <c r="A255" s="407"/>
      <c r="B255" s="407"/>
      <c r="C255" s="492"/>
      <c r="D255" s="407"/>
      <c r="E255" s="493"/>
      <c r="F255" s="508"/>
      <c r="G255" s="475"/>
      <c r="H255" s="475"/>
    </row>
    <row r="256" spans="1:8" ht="15">
      <c r="A256" s="407"/>
      <c r="B256" s="407"/>
      <c r="C256" s="492"/>
      <c r="D256" s="407"/>
      <c r="E256" s="493"/>
      <c r="F256" s="508"/>
      <c r="G256" s="475"/>
      <c r="H256" s="475"/>
    </row>
    <row r="257" spans="1:8" ht="15">
      <c r="A257" s="493"/>
      <c r="B257" s="493"/>
      <c r="C257" s="492"/>
      <c r="D257" s="407"/>
      <c r="E257" s="493"/>
      <c r="F257" s="509"/>
      <c r="G257" s="408"/>
      <c r="H257" s="408"/>
    </row>
    <row r="258" spans="1:8" ht="15">
      <c r="A258" s="493"/>
      <c r="B258" s="493"/>
      <c r="C258" s="492"/>
      <c r="D258" s="407"/>
      <c r="E258" s="493"/>
      <c r="F258" s="509"/>
      <c r="G258" s="408"/>
      <c r="H258" s="408"/>
    </row>
    <row r="259" spans="1:8" ht="15">
      <c r="A259" s="407"/>
      <c r="B259" s="407"/>
      <c r="C259" s="492"/>
      <c r="D259" s="407"/>
      <c r="E259" s="493"/>
      <c r="F259" s="509"/>
      <c r="G259" s="408"/>
      <c r="H259" s="408"/>
    </row>
    <row r="260" spans="1:8" ht="15">
      <c r="A260" s="493"/>
      <c r="B260" s="493"/>
      <c r="C260" s="492"/>
      <c r="D260" s="407"/>
      <c r="E260" s="493"/>
      <c r="F260" s="509"/>
      <c r="G260" s="408"/>
      <c r="H260" s="408"/>
    </row>
    <row r="261" spans="1:8" ht="15">
      <c r="A261" s="493"/>
      <c r="B261" s="493"/>
      <c r="C261" s="492"/>
      <c r="D261" s="407"/>
      <c r="E261" s="493"/>
      <c r="F261" s="509"/>
      <c r="G261" s="408"/>
      <c r="H261" s="408"/>
    </row>
    <row r="262" spans="1:8" ht="15">
      <c r="A262" s="407"/>
      <c r="B262" s="407"/>
      <c r="C262" s="492"/>
      <c r="D262" s="407"/>
      <c r="E262" s="493"/>
      <c r="F262" s="509"/>
      <c r="G262" s="408"/>
      <c r="H262" s="408"/>
    </row>
    <row r="263" spans="1:8" ht="15">
      <c r="A263" s="493"/>
      <c r="B263" s="493"/>
      <c r="C263" s="492"/>
      <c r="D263" s="407"/>
      <c r="E263" s="493"/>
      <c r="F263" s="509"/>
      <c r="G263" s="408"/>
      <c r="H263" s="408"/>
    </row>
    <row r="264" spans="1:8" ht="15">
      <c r="A264" s="493"/>
      <c r="B264" s="493"/>
      <c r="C264" s="492"/>
      <c r="D264" s="407"/>
      <c r="E264" s="493"/>
      <c r="F264" s="509"/>
      <c r="G264" s="408"/>
      <c r="H264" s="408"/>
    </row>
    <row r="265" spans="1:8" ht="15">
      <c r="A265" s="407"/>
      <c r="B265" s="407"/>
      <c r="C265" s="492"/>
      <c r="D265" s="407"/>
      <c r="E265" s="493"/>
      <c r="F265" s="509"/>
      <c r="G265" s="408"/>
      <c r="H265" s="408"/>
    </row>
    <row r="266" spans="1:8" ht="15">
      <c r="A266" s="493"/>
      <c r="B266" s="493"/>
      <c r="C266" s="510"/>
      <c r="D266" s="407"/>
      <c r="E266" s="511"/>
      <c r="F266" s="512"/>
      <c r="G266" s="513"/>
      <c r="H266" s="513"/>
    </row>
    <row r="267" spans="1:8" ht="15">
      <c r="A267" s="497"/>
      <c r="B267" s="497"/>
      <c r="C267" s="498"/>
      <c r="D267" s="497"/>
      <c r="E267" s="493"/>
      <c r="F267" s="509"/>
      <c r="G267" s="475"/>
      <c r="H267" s="475"/>
    </row>
    <row r="268" spans="1:8" ht="15">
      <c r="A268" s="497"/>
      <c r="B268" s="497"/>
      <c r="C268" s="498"/>
      <c r="D268" s="497"/>
      <c r="E268" s="493"/>
      <c r="F268" s="509"/>
      <c r="G268" s="475"/>
      <c r="H268" s="475"/>
    </row>
    <row r="269" spans="1:8" ht="15">
      <c r="A269" s="493"/>
      <c r="B269" s="493"/>
      <c r="C269" s="514"/>
      <c r="D269" s="493"/>
      <c r="E269" s="493"/>
      <c r="F269" s="493"/>
      <c r="G269" s="475"/>
      <c r="H269" s="475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07"/>
      <c r="B271" s="407"/>
      <c r="C271" s="492"/>
      <c r="D271" s="407"/>
      <c r="E271" s="493"/>
      <c r="F271" s="407"/>
      <c r="G271" s="475"/>
      <c r="H271" s="475"/>
    </row>
    <row r="272" spans="1:8" ht="15">
      <c r="A272" s="407"/>
      <c r="B272" s="407"/>
      <c r="C272" s="492"/>
      <c r="D272" s="407"/>
      <c r="E272" s="493"/>
      <c r="F272" s="407"/>
      <c r="G272" s="475"/>
      <c r="H272" s="475"/>
    </row>
    <row r="273" spans="1:8" ht="15">
      <c r="A273" s="407"/>
      <c r="B273" s="407"/>
      <c r="C273" s="492"/>
      <c r="D273" s="407"/>
      <c r="E273" s="493"/>
      <c r="F273" s="407"/>
      <c r="G273" s="475"/>
      <c r="H273" s="475"/>
    </row>
    <row r="274" spans="1:8" ht="15">
      <c r="A274" s="407"/>
      <c r="B274" s="407"/>
      <c r="C274" s="492"/>
      <c r="D274" s="407"/>
      <c r="E274" s="493"/>
      <c r="F274" s="496"/>
      <c r="G274" s="475"/>
      <c r="H274" s="475"/>
    </row>
    <row r="275" spans="1:8" ht="15">
      <c r="A275" s="407"/>
      <c r="B275" s="407"/>
      <c r="C275" s="492"/>
      <c r="D275" s="407"/>
      <c r="E275" s="493"/>
      <c r="F275" s="496"/>
      <c r="G275" s="475"/>
      <c r="H275" s="475"/>
    </row>
    <row r="276" spans="1:8" ht="15">
      <c r="A276" s="407"/>
      <c r="B276" s="407"/>
      <c r="C276" s="492"/>
      <c r="D276" s="407"/>
      <c r="E276" s="493"/>
      <c r="F276" s="496"/>
      <c r="G276" s="475"/>
      <c r="H276" s="475"/>
    </row>
    <row r="277" spans="1:8" ht="15">
      <c r="A277" s="407"/>
      <c r="B277" s="407"/>
      <c r="C277" s="492"/>
      <c r="D277" s="407"/>
      <c r="E277" s="493"/>
      <c r="F277" s="496"/>
      <c r="G277" s="475"/>
      <c r="H277" s="475"/>
    </row>
    <row r="278" spans="1:8" ht="15">
      <c r="A278" s="407"/>
      <c r="B278" s="407"/>
      <c r="C278" s="492"/>
      <c r="D278" s="407"/>
      <c r="E278" s="493"/>
      <c r="F278" s="496"/>
      <c r="G278" s="475"/>
      <c r="H278" s="475"/>
    </row>
    <row r="279" spans="1:8" ht="15">
      <c r="A279" s="407"/>
      <c r="B279" s="407"/>
      <c r="C279" s="492"/>
      <c r="D279" s="407"/>
      <c r="E279" s="493"/>
      <c r="F279" s="496"/>
      <c r="G279" s="475"/>
      <c r="H279" s="475"/>
    </row>
    <row r="280" spans="1:8" ht="15">
      <c r="A280" s="407"/>
      <c r="B280" s="407"/>
      <c r="C280" s="492"/>
      <c r="D280" s="407"/>
      <c r="E280" s="493"/>
      <c r="F280" s="494"/>
      <c r="G280" s="475"/>
      <c r="H280" s="475"/>
    </row>
    <row r="281" spans="1:8" ht="15">
      <c r="A281" s="407"/>
      <c r="B281" s="407"/>
      <c r="C281" s="492"/>
      <c r="D281" s="407"/>
      <c r="E281" s="493"/>
      <c r="F281" s="494"/>
      <c r="G281" s="475"/>
      <c r="H281" s="475"/>
    </row>
    <row r="282" spans="1:8" ht="15">
      <c r="A282" s="407"/>
      <c r="B282" s="407"/>
      <c r="C282" s="492"/>
      <c r="D282" s="407"/>
      <c r="E282" s="493"/>
      <c r="F282" s="494"/>
      <c r="G282" s="475"/>
      <c r="H282" s="475"/>
    </row>
    <row r="283" spans="1:8" ht="15">
      <c r="A283" s="407"/>
      <c r="B283" s="407"/>
      <c r="C283" s="492"/>
      <c r="D283" s="407"/>
      <c r="E283" s="493"/>
      <c r="F283" s="495"/>
      <c r="G283" s="475"/>
      <c r="H283" s="475"/>
    </row>
    <row r="284" spans="1:8" ht="15">
      <c r="A284" s="407"/>
      <c r="B284" s="407"/>
      <c r="C284" s="492"/>
      <c r="D284" s="407"/>
      <c r="E284" s="493"/>
      <c r="F284" s="495"/>
      <c r="G284" s="475"/>
      <c r="H284" s="475"/>
    </row>
    <row r="285" spans="1:8" ht="15">
      <c r="A285" s="407"/>
      <c r="B285" s="407"/>
      <c r="C285" s="492"/>
      <c r="D285" s="407"/>
      <c r="E285" s="493"/>
      <c r="F285" s="495"/>
      <c r="G285" s="475"/>
      <c r="H285" s="475"/>
    </row>
    <row r="286" spans="1:8" ht="15">
      <c r="A286" s="407"/>
      <c r="B286" s="407"/>
      <c r="C286" s="492"/>
      <c r="D286" s="407"/>
      <c r="E286" s="495"/>
      <c r="F286" s="407"/>
      <c r="G286" s="475"/>
      <c r="H286" s="475"/>
    </row>
    <row r="287" spans="1:8" ht="15">
      <c r="A287" s="493"/>
      <c r="B287" s="493"/>
      <c r="C287" s="492"/>
      <c r="D287" s="407"/>
      <c r="E287" s="495"/>
      <c r="F287" s="407"/>
      <c r="G287" s="475"/>
      <c r="H287" s="475"/>
    </row>
    <row r="288" spans="1:8" ht="15">
      <c r="A288" s="493"/>
      <c r="B288" s="493"/>
      <c r="C288" s="492"/>
      <c r="D288" s="407"/>
      <c r="E288" s="493"/>
      <c r="F288" s="496"/>
      <c r="G288" s="475"/>
      <c r="H288" s="475"/>
    </row>
    <row r="289" spans="1:8" ht="15">
      <c r="A289" s="407"/>
      <c r="B289" s="407"/>
      <c r="C289" s="492"/>
      <c r="D289" s="407"/>
      <c r="E289" s="493"/>
      <c r="F289" s="496"/>
      <c r="G289" s="475"/>
      <c r="H289" s="475"/>
    </row>
    <row r="290" spans="1:8" ht="15">
      <c r="A290" s="493"/>
      <c r="B290" s="493"/>
      <c r="C290" s="492"/>
      <c r="D290" s="407"/>
      <c r="E290" s="493"/>
      <c r="F290" s="496"/>
      <c r="G290" s="475"/>
      <c r="H290" s="475"/>
    </row>
    <row r="291" spans="1:8" ht="15">
      <c r="A291" s="407"/>
      <c r="B291" s="407"/>
      <c r="C291" s="492"/>
      <c r="D291" s="407"/>
      <c r="E291" s="493"/>
      <c r="F291" s="496"/>
      <c r="G291" s="475"/>
      <c r="H291" s="475"/>
    </row>
    <row r="292" spans="1:8" ht="15">
      <c r="A292" s="407"/>
      <c r="B292" s="407"/>
      <c r="C292" s="492"/>
      <c r="D292" s="407"/>
      <c r="E292" s="493"/>
      <c r="F292" s="494"/>
      <c r="G292" s="475"/>
      <c r="H292" s="475"/>
    </row>
    <row r="293" spans="1:8" ht="15">
      <c r="A293" s="493"/>
      <c r="B293" s="493"/>
      <c r="C293" s="492"/>
      <c r="D293" s="407"/>
      <c r="E293" s="493"/>
      <c r="F293" s="494"/>
      <c r="G293" s="475"/>
      <c r="H293" s="475"/>
    </row>
    <row r="294" spans="1:8" ht="15">
      <c r="A294" s="497"/>
      <c r="B294" s="497"/>
      <c r="C294" s="498"/>
      <c r="D294" s="497"/>
      <c r="E294" s="493"/>
      <c r="F294" s="494"/>
      <c r="G294" s="475"/>
      <c r="H294" s="475"/>
    </row>
    <row r="295" spans="1:8" ht="15">
      <c r="A295" s="497"/>
      <c r="B295" s="497"/>
      <c r="C295" s="499"/>
      <c r="D295" s="497"/>
      <c r="E295" s="493"/>
      <c r="F295" s="494"/>
      <c r="G295" s="475"/>
      <c r="H295" s="475"/>
    </row>
    <row r="296" spans="1:8" ht="15">
      <c r="A296" s="90"/>
      <c r="B296" s="495"/>
      <c r="C296" s="495"/>
      <c r="D296" s="497"/>
      <c r="E296" s="495"/>
      <c r="F296" s="495"/>
      <c r="G296" s="495"/>
      <c r="H296" s="495"/>
    </row>
    <row r="297" spans="1:8" ht="15">
      <c r="A297" s="407"/>
      <c r="B297" s="407"/>
      <c r="C297" s="492"/>
      <c r="D297" s="407"/>
      <c r="E297" s="493"/>
      <c r="F297" s="493"/>
      <c r="G297" s="475"/>
      <c r="H297" s="475"/>
    </row>
    <row r="298" spans="1:8" ht="15">
      <c r="A298" s="493"/>
      <c r="B298" s="493"/>
      <c r="C298" s="492"/>
      <c r="D298" s="407"/>
      <c r="E298" s="493"/>
      <c r="F298" s="493"/>
      <c r="G298" s="90"/>
      <c r="H298" s="90"/>
    </row>
    <row r="332" spans="7:8">
      <c r="G332" s="474"/>
      <c r="H332" s="413"/>
    </row>
    <row r="333" spans="7:8">
      <c r="H333" s="391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469</v>
      </c>
      <c r="B1" s="95"/>
      <c r="C1" s="98"/>
      <c r="D1" s="98"/>
      <c r="E1" s="98"/>
      <c r="F1" s="98"/>
      <c r="G1" s="729" t="s">
        <v>109</v>
      </c>
      <c r="H1" s="729"/>
    </row>
    <row r="2" spans="1:10" ht="15">
      <c r="A2" s="97" t="s">
        <v>140</v>
      </c>
      <c r="B2" s="95"/>
      <c r="C2" s="98"/>
      <c r="D2" s="98"/>
      <c r="E2" s="98"/>
      <c r="F2" s="98"/>
      <c r="G2" s="727" t="s">
        <v>587</v>
      </c>
      <c r="H2" s="728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471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63</v>
      </c>
      <c r="B8" s="111" t="s">
        <v>343</v>
      </c>
      <c r="C8" s="111" t="s">
        <v>344</v>
      </c>
      <c r="D8" s="111" t="s">
        <v>229</v>
      </c>
      <c r="E8" s="111" t="s">
        <v>352</v>
      </c>
      <c r="F8" s="111" t="s">
        <v>345</v>
      </c>
      <c r="G8" s="100" t="s">
        <v>10</v>
      </c>
      <c r="H8" s="100" t="s">
        <v>9</v>
      </c>
      <c r="J8" s="265" t="s">
        <v>351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350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404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349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106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435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272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139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605"/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</row>
    <row r="2" spans="1:12">
      <c r="A2" s="731" t="s">
        <v>572</v>
      </c>
      <c r="B2" s="731"/>
      <c r="C2" s="731"/>
      <c r="D2" s="731"/>
      <c r="E2" s="634"/>
      <c r="F2" s="607"/>
      <c r="G2" s="607"/>
      <c r="H2" s="607"/>
      <c r="I2" s="607"/>
      <c r="J2" s="608"/>
      <c r="K2" s="609"/>
      <c r="L2" s="609" t="s">
        <v>109</v>
      </c>
    </row>
    <row r="3" spans="1:12" ht="15">
      <c r="A3" s="610" t="s">
        <v>140</v>
      </c>
      <c r="B3" s="611"/>
      <c r="C3" s="607"/>
      <c r="D3" s="607"/>
      <c r="E3" s="607"/>
      <c r="F3" s="607"/>
      <c r="G3" s="607"/>
      <c r="H3" s="607"/>
      <c r="I3" s="607"/>
      <c r="J3" s="608"/>
      <c r="K3" s="727" t="s">
        <v>587</v>
      </c>
      <c r="L3" s="728"/>
    </row>
    <row r="4" spans="1:12">
      <c r="A4" s="610"/>
      <c r="B4" s="610"/>
      <c r="C4" s="611"/>
      <c r="D4" s="611"/>
      <c r="E4" s="611"/>
      <c r="F4" s="611"/>
      <c r="G4" s="611"/>
      <c r="H4" s="611"/>
      <c r="I4" s="611"/>
      <c r="J4" s="608"/>
      <c r="K4" s="608"/>
      <c r="L4" s="608"/>
    </row>
    <row r="5" spans="1:12">
      <c r="A5" s="607" t="s">
        <v>276</v>
      </c>
      <c r="B5" s="607"/>
      <c r="C5" s="607"/>
      <c r="D5" s="607"/>
      <c r="E5" s="607"/>
      <c r="F5" s="607"/>
      <c r="G5" s="607"/>
      <c r="H5" s="607"/>
      <c r="I5" s="607"/>
      <c r="J5" s="610"/>
      <c r="K5" s="610"/>
      <c r="L5" s="610"/>
    </row>
    <row r="6" spans="1:12">
      <c r="A6" s="612" t="str">
        <f>'[1]ფორმა N1'!D4</f>
        <v>მოქალაქეთა პოლიტიკური გაერთიანება-მოძრაობა მრეწველობა გადაარჩენს საქართველოს</v>
      </c>
      <c r="B6" s="612"/>
      <c r="C6" s="612"/>
      <c r="D6" s="612"/>
      <c r="E6" s="612"/>
      <c r="F6" s="612"/>
      <c r="G6" s="612"/>
      <c r="H6" s="612"/>
      <c r="I6" s="612"/>
      <c r="J6" s="613"/>
      <c r="K6" s="613"/>
      <c r="L6" s="605"/>
    </row>
    <row r="7" spans="1:12">
      <c r="A7" s="607"/>
      <c r="B7" s="607"/>
      <c r="C7" s="607"/>
      <c r="D7" s="607"/>
      <c r="E7" s="607"/>
      <c r="F7" s="607"/>
      <c r="G7" s="607"/>
      <c r="H7" s="607"/>
      <c r="I7" s="607"/>
      <c r="J7" s="610"/>
      <c r="K7" s="610"/>
      <c r="L7" s="610"/>
    </row>
    <row r="8" spans="1:12">
      <c r="A8" s="614"/>
      <c r="B8" s="614"/>
      <c r="C8" s="614"/>
      <c r="D8" s="614"/>
      <c r="E8" s="614"/>
      <c r="F8" s="614"/>
      <c r="G8" s="614"/>
      <c r="H8" s="614"/>
      <c r="I8" s="614"/>
      <c r="J8" s="615"/>
      <c r="K8" s="615"/>
      <c r="L8" s="615"/>
    </row>
    <row r="9" spans="1:12" ht="56.25">
      <c r="A9" s="616" t="s">
        <v>63</v>
      </c>
      <c r="B9" s="616" t="s">
        <v>552</v>
      </c>
      <c r="C9" s="616" t="s">
        <v>553</v>
      </c>
      <c r="D9" s="616" t="s">
        <v>554</v>
      </c>
      <c r="E9" s="616" t="s">
        <v>555</v>
      </c>
      <c r="F9" s="616" t="s">
        <v>556</v>
      </c>
      <c r="G9" s="616" t="s">
        <v>557</v>
      </c>
      <c r="H9" s="616" t="s">
        <v>558</v>
      </c>
      <c r="I9" s="616" t="s">
        <v>559</v>
      </c>
      <c r="J9" s="616" t="s">
        <v>560</v>
      </c>
      <c r="K9" s="616" t="s">
        <v>561</v>
      </c>
      <c r="L9" s="616" t="s">
        <v>322</v>
      </c>
    </row>
    <row r="10" spans="1:12">
      <c r="A10" s="617">
        <v>1</v>
      </c>
      <c r="B10" s="618"/>
      <c r="C10" s="617"/>
      <c r="D10" s="617"/>
      <c r="E10" s="617"/>
      <c r="F10" s="617"/>
      <c r="G10" s="617"/>
      <c r="H10" s="617"/>
      <c r="I10" s="617"/>
      <c r="J10" s="549"/>
      <c r="K10" s="549"/>
      <c r="L10" s="617"/>
    </row>
    <row r="11" spans="1:12">
      <c r="A11" s="617">
        <v>2</v>
      </c>
      <c r="B11" s="618"/>
      <c r="C11" s="617"/>
      <c r="D11" s="617"/>
      <c r="E11" s="617"/>
      <c r="F11" s="617"/>
      <c r="G11" s="617"/>
      <c r="H11" s="617"/>
      <c r="I11" s="617"/>
      <c r="J11" s="549"/>
      <c r="K11" s="549"/>
      <c r="L11" s="617"/>
    </row>
    <row r="12" spans="1:12">
      <c r="A12" s="617">
        <v>3</v>
      </c>
      <c r="B12" s="618"/>
      <c r="C12" s="619"/>
      <c r="D12" s="619"/>
      <c r="E12" s="619"/>
      <c r="F12" s="619"/>
      <c r="G12" s="619"/>
      <c r="H12" s="619"/>
      <c r="I12" s="619"/>
      <c r="J12" s="549"/>
      <c r="K12" s="549"/>
      <c r="L12" s="619"/>
    </row>
    <row r="13" spans="1:12">
      <c r="A13" s="617">
        <v>4</v>
      </c>
      <c r="B13" s="618"/>
      <c r="C13" s="619"/>
      <c r="D13" s="619"/>
      <c r="E13" s="619"/>
      <c r="F13" s="619"/>
      <c r="G13" s="619"/>
      <c r="H13" s="619"/>
      <c r="I13" s="619"/>
      <c r="J13" s="549"/>
      <c r="K13" s="549"/>
      <c r="L13" s="619"/>
    </row>
    <row r="14" spans="1:12">
      <c r="A14" s="617">
        <v>5</v>
      </c>
      <c r="B14" s="618"/>
      <c r="C14" s="619"/>
      <c r="D14" s="619"/>
      <c r="E14" s="619"/>
      <c r="F14" s="619"/>
      <c r="G14" s="619"/>
      <c r="H14" s="619"/>
      <c r="I14" s="619"/>
      <c r="J14" s="549"/>
      <c r="K14" s="549"/>
      <c r="L14" s="619"/>
    </row>
    <row r="15" spans="1:12">
      <c r="A15" s="617">
        <v>6</v>
      </c>
      <c r="B15" s="618"/>
      <c r="C15" s="619"/>
      <c r="D15" s="619"/>
      <c r="E15" s="619"/>
      <c r="F15" s="619"/>
      <c r="G15" s="619"/>
      <c r="H15" s="619"/>
      <c r="I15" s="619"/>
      <c r="J15" s="549"/>
      <c r="K15" s="549"/>
      <c r="L15" s="619"/>
    </row>
    <row r="16" spans="1:12">
      <c r="A16" s="617">
        <v>7</v>
      </c>
      <c r="B16" s="618"/>
      <c r="C16" s="619"/>
      <c r="D16" s="619"/>
      <c r="E16" s="619"/>
      <c r="F16" s="619"/>
      <c r="G16" s="619"/>
      <c r="H16" s="619"/>
      <c r="I16" s="619"/>
      <c r="J16" s="549"/>
      <c r="K16" s="549"/>
      <c r="L16" s="619"/>
    </row>
    <row r="17" spans="1:12">
      <c r="A17" s="617">
        <v>8</v>
      </c>
      <c r="B17" s="618"/>
      <c r="C17" s="619"/>
      <c r="D17" s="619"/>
      <c r="E17" s="619"/>
      <c r="F17" s="619"/>
      <c r="G17" s="619"/>
      <c r="H17" s="619"/>
      <c r="I17" s="619"/>
      <c r="J17" s="549"/>
      <c r="K17" s="549"/>
      <c r="L17" s="619"/>
    </row>
    <row r="18" spans="1:12">
      <c r="A18" s="617">
        <v>9</v>
      </c>
      <c r="B18" s="618"/>
      <c r="C18" s="619"/>
      <c r="D18" s="619"/>
      <c r="E18" s="619"/>
      <c r="F18" s="619"/>
      <c r="G18" s="619"/>
      <c r="H18" s="619"/>
      <c r="I18" s="619"/>
      <c r="J18" s="549"/>
      <c r="K18" s="549"/>
      <c r="L18" s="619"/>
    </row>
    <row r="19" spans="1:12">
      <c r="A19" s="617">
        <v>10</v>
      </c>
      <c r="B19" s="618"/>
      <c r="C19" s="619"/>
      <c r="D19" s="619"/>
      <c r="E19" s="619"/>
      <c r="F19" s="619"/>
      <c r="G19" s="619"/>
      <c r="H19" s="619"/>
      <c r="I19" s="619"/>
      <c r="J19" s="549"/>
      <c r="K19" s="549"/>
      <c r="L19" s="619"/>
    </row>
    <row r="20" spans="1:12">
      <c r="A20" s="617">
        <v>11</v>
      </c>
      <c r="B20" s="618"/>
      <c r="C20" s="619"/>
      <c r="D20" s="619"/>
      <c r="E20" s="619"/>
      <c r="F20" s="619"/>
      <c r="G20" s="619"/>
      <c r="H20" s="619"/>
      <c r="I20" s="619"/>
      <c r="J20" s="549"/>
      <c r="K20" s="549"/>
      <c r="L20" s="619"/>
    </row>
    <row r="21" spans="1:12">
      <c r="A21" s="617">
        <v>12</v>
      </c>
      <c r="B21" s="618"/>
      <c r="C21" s="619"/>
      <c r="D21" s="619"/>
      <c r="E21" s="619"/>
      <c r="F21" s="619"/>
      <c r="G21" s="619"/>
      <c r="H21" s="619"/>
      <c r="I21" s="619"/>
      <c r="J21" s="549"/>
      <c r="K21" s="549"/>
      <c r="L21" s="619"/>
    </row>
    <row r="22" spans="1:12">
      <c r="A22" s="617">
        <v>13</v>
      </c>
      <c r="B22" s="618"/>
      <c r="C22" s="619"/>
      <c r="D22" s="619"/>
      <c r="E22" s="619"/>
      <c r="F22" s="619"/>
      <c r="G22" s="619"/>
      <c r="H22" s="619"/>
      <c r="I22" s="619"/>
      <c r="J22" s="549"/>
      <c r="K22" s="549"/>
      <c r="L22" s="619"/>
    </row>
    <row r="23" spans="1:12">
      <c r="A23" s="617">
        <v>14</v>
      </c>
      <c r="B23" s="618"/>
      <c r="C23" s="619"/>
      <c r="D23" s="619"/>
      <c r="E23" s="619"/>
      <c r="F23" s="619"/>
      <c r="G23" s="619"/>
      <c r="H23" s="619"/>
      <c r="I23" s="619"/>
      <c r="J23" s="549"/>
      <c r="K23" s="549"/>
      <c r="L23" s="619"/>
    </row>
    <row r="24" spans="1:12">
      <c r="A24" s="617">
        <v>15</v>
      </c>
      <c r="B24" s="618"/>
      <c r="C24" s="619"/>
      <c r="D24" s="619"/>
      <c r="E24" s="619"/>
      <c r="F24" s="619"/>
      <c r="G24" s="619"/>
      <c r="H24" s="619"/>
      <c r="I24" s="619"/>
      <c r="J24" s="549"/>
      <c r="K24" s="549"/>
      <c r="L24" s="619"/>
    </row>
    <row r="25" spans="1:12">
      <c r="A25" s="617">
        <v>16</v>
      </c>
      <c r="B25" s="618"/>
      <c r="C25" s="619"/>
      <c r="D25" s="619"/>
      <c r="E25" s="619"/>
      <c r="F25" s="619"/>
      <c r="G25" s="619"/>
      <c r="H25" s="619"/>
      <c r="I25" s="619"/>
      <c r="J25" s="549"/>
      <c r="K25" s="549"/>
      <c r="L25" s="619"/>
    </row>
    <row r="26" spans="1:12">
      <c r="A26" s="617">
        <v>17</v>
      </c>
      <c r="B26" s="618"/>
      <c r="C26" s="619"/>
      <c r="D26" s="619"/>
      <c r="E26" s="619"/>
      <c r="F26" s="619"/>
      <c r="G26" s="619"/>
      <c r="H26" s="619"/>
      <c r="I26" s="619"/>
      <c r="J26" s="549"/>
      <c r="K26" s="549"/>
      <c r="L26" s="619"/>
    </row>
    <row r="27" spans="1:12">
      <c r="A27" s="617">
        <v>18</v>
      </c>
      <c r="B27" s="618"/>
      <c r="C27" s="619"/>
      <c r="D27" s="619"/>
      <c r="E27" s="619"/>
      <c r="F27" s="619"/>
      <c r="G27" s="619"/>
      <c r="H27" s="619"/>
      <c r="I27" s="619"/>
      <c r="J27" s="549"/>
      <c r="K27" s="549"/>
      <c r="L27" s="619"/>
    </row>
    <row r="28" spans="1:12">
      <c r="A28" s="617">
        <v>19</v>
      </c>
      <c r="B28" s="618"/>
      <c r="C28" s="619"/>
      <c r="D28" s="619"/>
      <c r="E28" s="619"/>
      <c r="F28" s="619"/>
      <c r="G28" s="619"/>
      <c r="H28" s="619"/>
      <c r="I28" s="619"/>
      <c r="J28" s="549"/>
      <c r="K28" s="549"/>
      <c r="L28" s="619"/>
    </row>
    <row r="29" spans="1:12">
      <c r="A29" s="617">
        <v>20</v>
      </c>
      <c r="B29" s="618"/>
      <c r="C29" s="619"/>
      <c r="D29" s="619"/>
      <c r="E29" s="619"/>
      <c r="F29" s="619"/>
      <c r="G29" s="619"/>
      <c r="H29" s="619"/>
      <c r="I29" s="619"/>
      <c r="J29" s="549"/>
      <c r="K29" s="549"/>
      <c r="L29" s="619"/>
    </row>
    <row r="30" spans="1:12">
      <c r="A30" s="617">
        <v>21</v>
      </c>
      <c r="B30" s="618"/>
      <c r="C30" s="619"/>
      <c r="D30" s="619"/>
      <c r="E30" s="619"/>
      <c r="F30" s="619"/>
      <c r="G30" s="619"/>
      <c r="H30" s="619"/>
      <c r="I30" s="619"/>
      <c r="J30" s="549"/>
      <c r="K30" s="549"/>
      <c r="L30" s="619"/>
    </row>
    <row r="31" spans="1:12">
      <c r="A31" s="617">
        <v>22</v>
      </c>
      <c r="B31" s="618"/>
      <c r="C31" s="619"/>
      <c r="D31" s="619"/>
      <c r="E31" s="619"/>
      <c r="F31" s="619"/>
      <c r="G31" s="619"/>
      <c r="H31" s="619"/>
      <c r="I31" s="619"/>
      <c r="J31" s="549"/>
      <c r="K31" s="549"/>
      <c r="L31" s="619"/>
    </row>
    <row r="32" spans="1:12">
      <c r="A32" s="617">
        <v>23</v>
      </c>
      <c r="B32" s="618"/>
      <c r="C32" s="619"/>
      <c r="D32" s="619"/>
      <c r="E32" s="619"/>
      <c r="F32" s="619"/>
      <c r="G32" s="619"/>
      <c r="H32" s="619"/>
      <c r="I32" s="619"/>
      <c r="J32" s="549"/>
      <c r="K32" s="549"/>
      <c r="L32" s="619"/>
    </row>
    <row r="33" spans="1:12">
      <c r="A33" s="617">
        <v>24</v>
      </c>
      <c r="B33" s="618"/>
      <c r="C33" s="619"/>
      <c r="D33" s="619"/>
      <c r="E33" s="619"/>
      <c r="F33" s="619"/>
      <c r="G33" s="619"/>
      <c r="H33" s="619"/>
      <c r="I33" s="619"/>
      <c r="J33" s="549"/>
      <c r="K33" s="549"/>
      <c r="L33" s="619"/>
    </row>
    <row r="34" spans="1:12">
      <c r="A34" s="619" t="s">
        <v>280</v>
      </c>
      <c r="B34" s="618"/>
      <c r="C34" s="619"/>
      <c r="D34" s="619"/>
      <c r="E34" s="619"/>
      <c r="F34" s="619"/>
      <c r="G34" s="619"/>
      <c r="H34" s="619"/>
      <c r="I34" s="619"/>
      <c r="J34" s="549"/>
      <c r="K34" s="549"/>
      <c r="L34" s="619"/>
    </row>
    <row r="35" spans="1:12">
      <c r="A35" s="619"/>
      <c r="B35" s="618"/>
      <c r="C35" s="620"/>
      <c r="D35" s="620"/>
      <c r="E35" s="620"/>
      <c r="F35" s="620"/>
      <c r="G35" s="619"/>
      <c r="H35" s="619"/>
      <c r="I35" s="619"/>
      <c r="J35" s="619" t="s">
        <v>562</v>
      </c>
      <c r="K35" s="557">
        <f>SUM(K10:K34)</f>
        <v>0</v>
      </c>
      <c r="L35" s="619"/>
    </row>
    <row r="36" spans="1:12">
      <c r="A36" s="621"/>
      <c r="B36" s="621"/>
      <c r="C36" s="621"/>
      <c r="D36" s="621"/>
      <c r="E36" s="621"/>
      <c r="F36" s="621"/>
      <c r="G36" s="621"/>
      <c r="H36" s="621"/>
      <c r="I36" s="621"/>
      <c r="J36" s="621"/>
      <c r="K36" s="622"/>
      <c r="L36" s="605"/>
    </row>
    <row r="37" spans="1:12">
      <c r="A37" s="623" t="s">
        <v>563</v>
      </c>
      <c r="B37" s="623"/>
      <c r="C37" s="621"/>
      <c r="D37" s="621"/>
      <c r="E37" s="621"/>
      <c r="F37" s="621"/>
      <c r="G37" s="621"/>
      <c r="H37" s="621"/>
      <c r="I37" s="621"/>
      <c r="J37" s="621"/>
      <c r="K37" s="622"/>
      <c r="L37" s="605"/>
    </row>
    <row r="38" spans="1:12">
      <c r="A38" s="623" t="s">
        <v>564</v>
      </c>
      <c r="B38" s="623"/>
      <c r="C38" s="621"/>
      <c r="D38" s="621"/>
      <c r="E38" s="621"/>
      <c r="F38" s="621"/>
      <c r="G38" s="621"/>
      <c r="H38" s="621"/>
      <c r="I38" s="621"/>
      <c r="J38" s="621"/>
      <c r="K38" s="622"/>
      <c r="L38" s="605"/>
    </row>
    <row r="39" spans="1:12">
      <c r="A39" s="624" t="s">
        <v>565</v>
      </c>
      <c r="B39" s="623"/>
      <c r="C39" s="622"/>
      <c r="D39" s="622"/>
      <c r="E39" s="622"/>
      <c r="F39" s="622"/>
      <c r="G39" s="622"/>
      <c r="H39" s="622"/>
      <c r="I39" s="622"/>
      <c r="J39" s="622"/>
      <c r="K39" s="622"/>
      <c r="L39" s="605"/>
    </row>
    <row r="40" spans="1:12">
      <c r="A40" s="624" t="s">
        <v>566</v>
      </c>
      <c r="B40" s="623"/>
      <c r="C40" s="622"/>
      <c r="D40" s="622"/>
      <c r="E40" s="622"/>
      <c r="F40" s="622"/>
      <c r="G40" s="622"/>
      <c r="H40" s="622"/>
      <c r="I40" s="622"/>
      <c r="J40" s="622"/>
      <c r="K40" s="622"/>
      <c r="L40" s="605"/>
    </row>
    <row r="41" spans="1:12">
      <c r="A41" s="732" t="s">
        <v>567</v>
      </c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605"/>
    </row>
    <row r="42" spans="1:12">
      <c r="A42" s="732"/>
      <c r="B42" s="732"/>
      <c r="C42" s="732"/>
      <c r="D42" s="732"/>
      <c r="E42" s="732"/>
      <c r="F42" s="732"/>
      <c r="G42" s="732"/>
      <c r="H42" s="732"/>
      <c r="I42" s="732"/>
      <c r="J42" s="732"/>
      <c r="K42" s="732"/>
      <c r="L42" s="605"/>
    </row>
    <row r="43" spans="1:12">
      <c r="A43" s="625"/>
      <c r="B43" s="625"/>
      <c r="C43" s="625"/>
      <c r="D43" s="625"/>
      <c r="E43" s="625"/>
      <c r="F43" s="625"/>
      <c r="G43" s="625"/>
      <c r="H43" s="625"/>
      <c r="I43" s="625"/>
      <c r="J43" s="625"/>
      <c r="K43" s="625"/>
      <c r="L43" s="605"/>
    </row>
    <row r="44" spans="1:12">
      <c r="A44" s="733" t="s">
        <v>106</v>
      </c>
      <c r="B44" s="733"/>
      <c r="C44" s="626"/>
      <c r="D44" s="627"/>
      <c r="E44" s="627"/>
      <c r="F44" s="626"/>
      <c r="G44" s="626"/>
      <c r="H44" s="626"/>
      <c r="I44" s="626"/>
      <c r="J44" s="626"/>
      <c r="K44" s="622"/>
      <c r="L44" s="605"/>
    </row>
    <row r="45" spans="1:12">
      <c r="A45" s="626"/>
      <c r="B45" s="627"/>
      <c r="C45" s="626"/>
      <c r="D45" s="627"/>
      <c r="E45" s="627"/>
      <c r="F45" s="626"/>
      <c r="G45" s="626"/>
      <c r="H45" s="626"/>
      <c r="I45" s="626"/>
      <c r="J45" s="628"/>
      <c r="K45" s="622"/>
      <c r="L45" s="605"/>
    </row>
    <row r="46" spans="1:12">
      <c r="A46" s="626"/>
      <c r="B46" s="627"/>
      <c r="C46" s="734" t="s">
        <v>270</v>
      </c>
      <c r="D46" s="734"/>
      <c r="E46" s="633"/>
      <c r="F46" s="630"/>
      <c r="G46" s="735" t="s">
        <v>568</v>
      </c>
      <c r="H46" s="735"/>
      <c r="I46" s="735"/>
      <c r="J46" s="631"/>
      <c r="K46" s="622"/>
      <c r="L46" s="605"/>
    </row>
    <row r="47" spans="1:12">
      <c r="A47" s="626"/>
      <c r="B47" s="627"/>
      <c r="C47" s="626"/>
      <c r="D47" s="627"/>
      <c r="E47" s="627"/>
      <c r="F47" s="626"/>
      <c r="G47" s="736"/>
      <c r="H47" s="736"/>
      <c r="I47" s="736"/>
      <c r="J47" s="631"/>
      <c r="K47" s="622"/>
      <c r="L47" s="605"/>
    </row>
    <row r="48" spans="1:12">
      <c r="A48" s="626"/>
      <c r="B48" s="627"/>
      <c r="C48" s="730" t="s">
        <v>139</v>
      </c>
      <c r="D48" s="730"/>
      <c r="E48" s="633"/>
      <c r="F48" s="630"/>
      <c r="G48" s="626"/>
      <c r="H48" s="626"/>
      <c r="I48" s="626"/>
      <c r="J48" s="626"/>
      <c r="K48" s="622"/>
      <c r="L48" s="605"/>
    </row>
    <row r="49" spans="1:12">
      <c r="A49" s="605"/>
      <c r="B49" s="605"/>
      <c r="C49" s="605"/>
      <c r="D49" s="605"/>
      <c r="E49" s="605"/>
      <c r="F49" s="605"/>
      <c r="G49" s="605"/>
      <c r="H49" s="605"/>
      <c r="I49" s="605"/>
      <c r="J49" s="605"/>
      <c r="K49" s="605"/>
      <c r="L49" s="605"/>
    </row>
    <row r="50" spans="1:12">
      <c r="A50" s="632"/>
      <c r="B50" s="632"/>
      <c r="C50" s="632"/>
      <c r="D50" s="632"/>
      <c r="E50" s="632"/>
      <c r="F50" s="632"/>
      <c r="G50" s="632"/>
      <c r="H50" s="632"/>
      <c r="I50" s="632"/>
      <c r="J50" s="632"/>
      <c r="K50" s="632"/>
      <c r="L50" s="632"/>
    </row>
    <row r="51" spans="1:12">
      <c r="A51" s="632"/>
      <c r="B51" s="632"/>
      <c r="C51" s="632"/>
      <c r="D51" s="632"/>
      <c r="E51" s="632"/>
      <c r="F51" s="632"/>
      <c r="G51" s="632"/>
      <c r="H51" s="632"/>
      <c r="I51" s="632"/>
      <c r="J51" s="632"/>
      <c r="K51" s="632"/>
      <c r="L51" s="632"/>
    </row>
    <row r="52" spans="1:12">
      <c r="A52" s="632"/>
      <c r="B52" s="632"/>
      <c r="C52" s="632"/>
      <c r="D52" s="632"/>
      <c r="E52" s="632"/>
      <c r="F52" s="632"/>
      <c r="G52" s="632"/>
      <c r="H52" s="632"/>
      <c r="I52" s="632"/>
      <c r="J52" s="632"/>
      <c r="K52" s="632"/>
      <c r="L52" s="632"/>
    </row>
    <row r="53" spans="1:12">
      <c r="A53" s="632"/>
      <c r="B53" s="632"/>
      <c r="C53" s="632"/>
      <c r="D53" s="632"/>
      <c r="E53" s="632"/>
      <c r="F53" s="632"/>
      <c r="G53" s="632"/>
      <c r="H53" s="632"/>
      <c r="I53" s="632"/>
      <c r="J53" s="632"/>
      <c r="K53" s="632"/>
      <c r="L53" s="632"/>
    </row>
    <row r="54" spans="1:12">
      <c r="A54" s="632"/>
      <c r="B54" s="632"/>
      <c r="C54" s="632"/>
      <c r="D54" s="632"/>
      <c r="E54" s="632"/>
      <c r="F54" s="632"/>
      <c r="G54" s="632"/>
      <c r="H54" s="632"/>
      <c r="I54" s="632"/>
      <c r="J54" s="632"/>
      <c r="K54" s="632"/>
      <c r="L54" s="632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2016-08-12T10:53:21Z</cp:lastPrinted>
  <dcterms:created xsi:type="dcterms:W3CDTF">2011-12-27T13:20:18Z</dcterms:created>
  <dcterms:modified xsi:type="dcterms:W3CDTF">2016-08-12T10:58:45Z</dcterms:modified>
</cp:coreProperties>
</file>