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no\Desktop\pins\5\"/>
    </mc:Choice>
  </mc:AlternateContent>
  <bookViews>
    <workbookView xWindow="120" yWindow="390" windowWidth="14940" windowHeight="7275" tabRatio="954" firstSheet="11" activeTab="21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62913"/>
</workbook>
</file>

<file path=xl/calcChain.xml><?xml version="1.0" encoding="utf-8"?>
<calcChain xmlns="http://schemas.openxmlformats.org/spreadsheetml/2006/main">
  <c r="D45" i="12" l="1"/>
  <c r="I38" i="35"/>
  <c r="A5" i="9"/>
  <c r="A5" i="4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/>
  <c r="H34" i="44"/>
  <c r="D31" i="7"/>
  <c r="C31" i="7"/>
  <c r="D27" i="7"/>
  <c r="C27" i="7"/>
  <c r="C26" i="7"/>
  <c r="D26" i="7"/>
  <c r="D19" i="7"/>
  <c r="C19" i="7"/>
  <c r="D16" i="7"/>
  <c r="C16" i="7"/>
  <c r="D31" i="3"/>
  <c r="C31" i="3"/>
  <c r="D72" i="47"/>
  <c r="C72" i="47"/>
  <c r="D64" i="47"/>
  <c r="D58" i="47"/>
  <c r="C58" i="47"/>
  <c r="D53" i="47"/>
  <c r="C53" i="47"/>
  <c r="D47" i="47"/>
  <c r="C47" i="47"/>
  <c r="D36" i="47"/>
  <c r="D32" i="47"/>
  <c r="C32" i="47"/>
  <c r="D23" i="47"/>
  <c r="D17" i="47"/>
  <c r="C23" i="47"/>
  <c r="C17" i="47"/>
  <c r="D14" i="47"/>
  <c r="C14" i="47"/>
  <c r="C13" i="47" s="1"/>
  <c r="C9" i="47" s="1"/>
  <c r="D10" i="47"/>
  <c r="C10" i="47"/>
  <c r="D13" i="47"/>
  <c r="D9" i="47" s="1"/>
  <c r="K35" i="46"/>
  <c r="H34" i="45"/>
  <c r="G34" i="45"/>
  <c r="I25" i="43"/>
  <c r="H25" i="43"/>
  <c r="G25" i="43"/>
  <c r="D27" i="3"/>
  <c r="D26" i="3" s="1"/>
  <c r="C27" i="3"/>
  <c r="C12" i="3"/>
  <c r="M33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/>
  <c r="D66" i="40"/>
  <c r="D60" i="40"/>
  <c r="C60" i="40"/>
  <c r="D55" i="40"/>
  <c r="C55" i="40"/>
  <c r="D49" i="40"/>
  <c r="C49" i="40"/>
  <c r="D34" i="40"/>
  <c r="C34" i="40"/>
  <c r="D25" i="40"/>
  <c r="D19" i="40"/>
  <c r="C25" i="40"/>
  <c r="C19" i="40" s="1"/>
  <c r="D16" i="40"/>
  <c r="C16" i="40"/>
  <c r="D12" i="40"/>
  <c r="C12" i="40"/>
  <c r="A6" i="40"/>
  <c r="C11" i="40"/>
  <c r="D11" i="40"/>
  <c r="H39" i="10"/>
  <c r="H36" i="10"/>
  <c r="H32" i="10"/>
  <c r="H24" i="10"/>
  <c r="H19" i="10"/>
  <c r="H17" i="10"/>
  <c r="H14" i="10"/>
  <c r="A4" i="39"/>
  <c r="A4" i="35"/>
  <c r="A4" i="33"/>
  <c r="A4" i="32"/>
  <c r="D25" i="27"/>
  <c r="C25" i="27"/>
  <c r="A5" i="27"/>
  <c r="G39" i="18"/>
  <c r="G40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/>
  <c r="H9" i="10"/>
  <c r="C64" i="12"/>
  <c r="D64" i="12"/>
  <c r="A4" i="17"/>
  <c r="A4" i="16"/>
  <c r="A4" i="10"/>
  <c r="A4" i="9"/>
  <c r="A4" i="12"/>
  <c r="A4" i="7"/>
  <c r="J24" i="10"/>
  <c r="I24" i="10"/>
  <c r="G24" i="10"/>
  <c r="F24" i="10"/>
  <c r="E24" i="10"/>
  <c r="D24" i="10"/>
  <c r="C24" i="10"/>
  <c r="B24" i="10"/>
  <c r="I39" i="10"/>
  <c r="I36" i="10"/>
  <c r="I32" i="10"/>
  <c r="I19" i="10"/>
  <c r="I17" i="10" s="1"/>
  <c r="I9" i="10" s="1"/>
  <c r="I14" i="10"/>
  <c r="I10" i="10"/>
  <c r="G39" i="10"/>
  <c r="G36" i="10" s="1"/>
  <c r="G32" i="10"/>
  <c r="G19" i="10"/>
  <c r="G17" i="10"/>
  <c r="G9" i="10" s="1"/>
  <c r="G14" i="10"/>
  <c r="G10" i="10"/>
  <c r="E39" i="10"/>
  <c r="E36" i="10"/>
  <c r="E32" i="10"/>
  <c r="E19" i="10"/>
  <c r="E17" i="10" s="1"/>
  <c r="E14" i="10"/>
  <c r="E10" i="10"/>
  <c r="C39" i="10"/>
  <c r="C36" i="10"/>
  <c r="C32" i="10"/>
  <c r="C19" i="10"/>
  <c r="C17" i="10"/>
  <c r="C14" i="10"/>
  <c r="C10" i="10"/>
  <c r="C9" i="10" s="1"/>
  <c r="C45" i="12"/>
  <c r="D34" i="12"/>
  <c r="C34" i="12"/>
  <c r="D11" i="12"/>
  <c r="D10" i="12" s="1"/>
  <c r="C11" i="12"/>
  <c r="J39" i="10"/>
  <c r="J36" i="10"/>
  <c r="F39" i="10"/>
  <c r="F36" i="10" s="1"/>
  <c r="D39" i="10"/>
  <c r="D36" i="10"/>
  <c r="B39" i="10"/>
  <c r="B36" i="10" s="1"/>
  <c r="J32" i="10"/>
  <c r="F32" i="10"/>
  <c r="D32" i="10"/>
  <c r="B32" i="10"/>
  <c r="J19" i="10"/>
  <c r="J17" i="10"/>
  <c r="F19" i="10"/>
  <c r="F17" i="10" s="1"/>
  <c r="F9" i="10" s="1"/>
  <c r="D19" i="10"/>
  <c r="D17" i="10"/>
  <c r="B19" i="10"/>
  <c r="B17" i="10" s="1"/>
  <c r="B9" i="10" s="1"/>
  <c r="J14" i="10"/>
  <c r="F14" i="10"/>
  <c r="D14" i="10"/>
  <c r="B14" i="10"/>
  <c r="J10" i="10"/>
  <c r="F10" i="10"/>
  <c r="D10" i="10"/>
  <c r="D9" i="10" s="1"/>
  <c r="B10" i="10"/>
  <c r="D19" i="3"/>
  <c r="C19" i="3"/>
  <c r="D16" i="3"/>
  <c r="D10" i="3" s="1"/>
  <c r="C16" i="3"/>
  <c r="D12" i="3"/>
  <c r="C26" i="3"/>
  <c r="C10" i="3" s="1"/>
  <c r="D44" i="12"/>
  <c r="J9" i="10"/>
  <c r="C10" i="12"/>
  <c r="C44" i="12"/>
  <c r="E9" i="10" l="1"/>
</calcChain>
</file>

<file path=xl/sharedStrings.xml><?xml version="1.0" encoding="utf-8"?>
<sst xmlns="http://schemas.openxmlformats.org/spreadsheetml/2006/main" count="1007" uniqueCount="543">
  <si>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</si>
  <si>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</si>
  <si>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</si>
  <si>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</si>
  <si>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</si>
  <si>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</si>
  <si>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</si>
  <si>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</si>
  <si>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</si>
  <si>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</si>
  <si>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</si>
  <si>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</si>
  <si>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</si>
  <si>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</si>
  <si>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</si>
  <si>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</si>
  <si>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</si>
  <si>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</si>
  <si>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</si>
  <si>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</si>
  <si>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</si>
  <si>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</si>
  <si>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</si>
  <si>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</si>
  <si>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</si>
  <si>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</si>
  <si>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</si>
  <si>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</si>
  <si>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</si>
  <si>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</si>
  <si>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</si>
  <si>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</si>
  <si>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</si>
  <si>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</si>
  <si>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</si>
  <si>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</si>
  <si>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</si>
  <si>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</si>
  <si>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</si>
  <si>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</si>
  <si>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</si>
  <si>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</si>
  <si>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</si>
  <si>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</si>
  <si>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</si>
  <si>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</si>
  <si>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</si>
  <si>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</si>
  <si>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</si>
  <si>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</si>
  <si>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</si>
  <si>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</si>
  <si>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</si>
  <si>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</si>
  <si>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</si>
  <si>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</si>
  <si>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</si>
  <si>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</si>
  <si>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</si>
  <si>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</si>
  <si>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</si>
  <si>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</si>
  <si>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</si>
  <si>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</si>
  <si>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</si>
  <si>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</si>
  <si>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</si>
  <si>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</si>
  <si>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</si>
  <si>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</si>
  <si>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</si>
  <si>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</si>
  <si>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</si>
  <si>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</si>
  <si>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</si>
  <si>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</si>
  <si>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</si>
  <si>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</si>
  <si>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</si>
  <si>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</si>
  <si>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</si>
  <si>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</si>
  <si>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</si>
  <si>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</si>
  <si>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</si>
  <si>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</si>
  <si>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</si>
  <si>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</si>
  <si>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</si>
  <si>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</si>
  <si>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</si>
  <si>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</si>
  <si>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</si>
  <si>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</si>
  <si>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</si>
  <si>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</si>
  <si>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</si>
  <si>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</si>
  <si>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</si>
  <si>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</si>
  <si>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</si>
  <si>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</si>
  <si>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</si>
  <si>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</si>
  <si>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</si>
  <si>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</si>
  <si>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</si>
  <si>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</si>
  <si>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</si>
  <si>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</si>
  <si>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</si>
  <si>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</si>
  <si>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</si>
  <si>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</si>
  <si>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</si>
  <si>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</si>
  <si>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</si>
  <si>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</si>
  <si>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</si>
  <si>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</si>
  <si>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</si>
  <si>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</si>
  <si>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</si>
  <si>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</si>
  <si>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</si>
  <si>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</si>
  <si>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</si>
  <si>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</si>
  <si>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</si>
  <si>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</si>
  <si>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</si>
  <si>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</si>
  <si>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</si>
  <si>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</si>
  <si>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</si>
  <si>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</si>
  <si>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</si>
  <si>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</si>
  <si>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</si>
  <si>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</si>
  <si>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</si>
  <si>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</si>
  <si>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</si>
  <si>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</si>
  <si>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</si>
  <si>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</si>
  <si>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</si>
  <si>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</si>
  <si>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</si>
  <si>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</si>
  <si>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</si>
  <si>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</si>
  <si>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</si>
  <si>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</si>
  <si>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</si>
  <si>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</si>
  <si>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</si>
  <si>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</si>
  <si>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</si>
  <si>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</si>
  <si>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</si>
  <si>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</si>
  <si>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</si>
  <si>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</si>
  <si>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</si>
  <si>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</si>
  <si>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</si>
  <si>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</si>
  <si>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</si>
  <si>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</si>
  <si>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</si>
  <si>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</si>
  <si>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</si>
  <si>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</si>
  <si>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</si>
  <si>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</si>
  <si>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</si>
  <si>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</si>
  <si>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</si>
  <si>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</si>
  <si>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</si>
  <si>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</si>
  <si>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</si>
  <si>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</si>
  <si>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</si>
  <si>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</si>
  <si>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</si>
  <si>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</si>
  <si>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</si>
  <si>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</si>
  <si>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</si>
  <si>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</si>
  <si>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</si>
  <si>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</si>
  <si>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</si>
  <si>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</si>
  <si>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</si>
  <si>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</si>
  <si>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</si>
  <si>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</si>
  <si>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</si>
  <si>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</si>
  <si>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</si>
  <si>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</si>
  <si>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</si>
  <si>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</si>
  <si>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</si>
  <si>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</si>
  <si>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</si>
  <si>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</si>
  <si>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</si>
  <si>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</si>
  <si>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</si>
  <si>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</si>
  <si>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</si>
  <si>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</si>
  <si>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</si>
  <si>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</si>
  <si>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</si>
  <si>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</si>
  <si>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</si>
  <si>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</si>
  <si>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</si>
  <si>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</si>
  <si>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</si>
  <si>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</si>
  <si>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</si>
  <si>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</si>
  <si>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</si>
  <si>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</si>
  <si>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</si>
  <si>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</si>
  <si>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</si>
  <si>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</si>
  <si>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</si>
  <si>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</si>
  <si>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</si>
  <si>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</si>
  <si>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</si>
  <si>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</si>
  <si>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</si>
  <si>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</si>
  <si>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</si>
  <si>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</si>
  <si>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</si>
  <si>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</si>
  <si>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</si>
  <si>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</si>
  <si>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</si>
  <si>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</si>
  <si>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</si>
  <si>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</si>
  <si>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</si>
  <si>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</si>
  <si>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</si>
  <si>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</si>
  <si>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</si>
  <si>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</si>
  <si>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</si>
  <si>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</si>
  <si>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</si>
  <si>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</si>
  <si>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</si>
  <si>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</si>
  <si>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</si>
  <si>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</si>
  <si>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</si>
  <si>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</si>
  <si>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</si>
  <si>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</si>
  <si>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</si>
  <si>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</si>
  <si>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</si>
  <si>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</si>
  <si>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</si>
  <si>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</si>
  <si>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</si>
  <si>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</si>
  <si>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</si>
  <si>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</si>
  <si>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</si>
  <si>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</si>
  <si>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</si>
  <si>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</si>
  <si>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</si>
  <si>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</si>
  <si>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</si>
  <si>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</si>
  <si>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</si>
  <si>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</si>
  <si>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</si>
  <si>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</si>
  <si>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</si>
  <si>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</si>
  <si>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</si>
  <si>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</si>
  <si>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</si>
  <si>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</si>
  <si>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</si>
  <si>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</si>
  <si>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</si>
  <si>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</si>
  <si>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</si>
  <si>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</si>
  <si>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</si>
  <si>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</si>
  <si>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</si>
  <si>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</si>
  <si>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</si>
  <si>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</si>
  <si>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</si>
  <si>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</si>
  <si>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</si>
  <si>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</si>
  <si>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</si>
  <si>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</si>
  <si>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</si>
  <si>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</si>
  <si>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</si>
  <si>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</si>
  <si>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</si>
  <si>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</si>
  <si>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</si>
  <si>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</si>
  <si>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</si>
  <si>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</si>
  <si>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</si>
  <si>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</si>
  <si>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</si>
  <si>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</si>
  <si>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</si>
  <si>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</si>
  <si>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</si>
  <si>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</si>
  <si>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</si>
  <si>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</si>
  <si>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</si>
  <si>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</si>
  <si>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</si>
  <si>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</si>
  <si>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</si>
  <si>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</si>
  <si>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</si>
  <si>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</si>
  <si>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</si>
  <si>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</si>
  <si>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</si>
  <si>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</si>
  <si>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</si>
  <si>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</si>
  <si>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</si>
  <si>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</si>
  <si>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</si>
  <si>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</si>
  <si>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</si>
  <si>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</si>
  <si>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</si>
  <si>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</si>
  <si>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</si>
  <si>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</si>
  <si>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</si>
  <si>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</si>
  <si>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</si>
  <si>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</si>
  <si>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</si>
  <si>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</si>
  <si>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</si>
  <si>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</si>
  <si>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</si>
  <si>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</si>
  <si>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</si>
  <si>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</si>
  <si>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</si>
  <si>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</si>
  <si>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</si>
  <si>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</si>
  <si>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</si>
  <si>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</si>
  <si>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</si>
  <si>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</si>
  <si>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</si>
  <si>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</si>
  <si>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</si>
  <si>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</si>
  <si>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</si>
  <si>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</si>
  <si>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</si>
  <si>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</si>
  <si>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</si>
  <si>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</si>
  <si>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</si>
  <si>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</si>
  <si>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</si>
  <si>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</si>
  <si>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</si>
  <si>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</si>
  <si>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</si>
  <si>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</si>
  <si>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</si>
  <si>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</si>
  <si>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</si>
  <si>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</si>
  <si>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</si>
  <si>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</si>
  <si>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</si>
  <si>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</si>
  <si>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</si>
  <si>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</si>
  <si>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</si>
  <si>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</si>
  <si>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</si>
  <si>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</si>
  <si>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</si>
  <si>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</si>
  <si>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</si>
  <si>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</si>
  <si>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</si>
  <si>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</si>
  <si>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</si>
  <si>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</si>
  <si>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</si>
  <si>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</si>
  <si>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</si>
  <si>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</si>
  <si>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</si>
  <si>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</si>
  <si>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</si>
  <si>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</si>
  <si>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</si>
  <si>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</si>
  <si>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</si>
  <si>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</si>
  <si>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</si>
  <si>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</si>
  <si>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</si>
  <si>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</si>
  <si>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</si>
  <si>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</si>
  <si>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</si>
  <si>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</si>
  <si>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</si>
  <si>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</si>
  <si>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</si>
  <si>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</si>
  <si>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</si>
  <si>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</si>
  <si>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</si>
  <si>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</si>
  <si>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</si>
  <si>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</si>
  <si>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</si>
  <si>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</si>
  <si>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</si>
  <si>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</si>
  <si>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</si>
  <si>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</si>
  <si>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</si>
  <si>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</si>
  <si>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</si>
  <si>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</si>
  <si>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</si>
  <si>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</si>
  <si>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</si>
  <si>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</si>
  <si>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</si>
  <si>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</si>
  <si>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</si>
  <si>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</si>
  <si>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</si>
  <si>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</si>
  <si>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</si>
  <si>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</si>
  <si>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</si>
  <si>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</si>
  <si>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</si>
  <si>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</si>
  <si>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</si>
  <si>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</si>
  <si>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</si>
  <si>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</si>
  <si>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მპგ ქართული იდეა</t>
  </si>
  <si>
    <t>ლიბერთი</t>
  </si>
  <si>
    <t>GE10LB0123185018114000</t>
  </si>
  <si>
    <t>10.09.2016</t>
  </si>
  <si>
    <t>ფულადი შემოწირულობა</t>
  </si>
  <si>
    <t>ხათუნა მაჩაიძე</t>
  </si>
  <si>
    <t>01023010618</t>
  </si>
  <si>
    <t>ლიბერთი ბანკი</t>
  </si>
  <si>
    <t>გურამ გოგიტიძე</t>
  </si>
  <si>
    <t>61002021828</t>
  </si>
  <si>
    <t>მზევინარ მასხულია</t>
  </si>
  <si>
    <t>61001087099</t>
  </si>
  <si>
    <t>61003001205</t>
  </si>
  <si>
    <t>GE61LB0043004501550090</t>
  </si>
  <si>
    <t>GE13LB0076004501000090</t>
  </si>
  <si>
    <t>GE 61LB0043004501550090</t>
  </si>
  <si>
    <t>61002009441</t>
  </si>
  <si>
    <t>შორენა ფაღავა</t>
  </si>
  <si>
    <t>61007000390</t>
  </si>
  <si>
    <t>მაია მასხულია</t>
  </si>
  <si>
    <t>12.09.20166</t>
  </si>
  <si>
    <t>ვაჯა წიკლაური</t>
  </si>
  <si>
    <t>01001004359</t>
  </si>
  <si>
    <t>GE67LB0010004501000090</t>
  </si>
  <si>
    <t>12.09.2016</t>
  </si>
  <si>
    <t>მზევინარ კვაჭაძე</t>
  </si>
  <si>
    <t>61002019645</t>
  </si>
  <si>
    <t>GE12LB0288870040540834</t>
  </si>
  <si>
    <t>13.09.2016</t>
  </si>
  <si>
    <t>ბუჩუკური თეიმურაზ</t>
  </si>
  <si>
    <t>31001016708</t>
  </si>
  <si>
    <t>GE17BG0000000664369800</t>
  </si>
  <si>
    <t>საქართველოს ბანკი</t>
  </si>
  <si>
    <t>17.09.2016</t>
  </si>
  <si>
    <t>ლევან ჩაჩუა</t>
  </si>
  <si>
    <t>01026004095</t>
  </si>
  <si>
    <t>GE92LB0080000010030000</t>
  </si>
  <si>
    <t>20.09.2016</t>
  </si>
  <si>
    <t>ზურაბ ენუქიძე</t>
  </si>
  <si>
    <t>01005025150</t>
  </si>
  <si>
    <t>GE10LB0080001005920000</t>
  </si>
  <si>
    <t>ბეჭდური რეკლამი ხარჯი</t>
  </si>
  <si>
    <t>შპს "ვაით გრუპ პრინტ</t>
  </si>
  <si>
    <t>1თვე</t>
  </si>
  <si>
    <t>მპგ "ქართული იდეა"</t>
  </si>
  <si>
    <t>კვ,მ</t>
  </si>
  <si>
    <t>მპგ "ქართული იდეა" სანდრო ბრეგაძე</t>
  </si>
  <si>
    <t>სატრანსპორტო საშუალებებზე განთავსებული რეკლამა</t>
  </si>
  <si>
    <t>ცალი</t>
  </si>
  <si>
    <t>ინდ/მეწარმე ქრისტინე კბილაძე</t>
  </si>
  <si>
    <t>01011053971</t>
  </si>
  <si>
    <t>დაბეჭდილი ფლერები</t>
  </si>
  <si>
    <t>თბილისი, ს.ცინცაძის 12</t>
  </si>
  <si>
    <t>საოფისე ფართი</t>
  </si>
  <si>
    <t>ერთი თვე</t>
  </si>
  <si>
    <t>შემოწირულობა</t>
  </si>
  <si>
    <t>31.08-20.09</t>
  </si>
  <si>
    <t>23.09.2016</t>
  </si>
  <si>
    <t>01017020867</t>
  </si>
  <si>
    <t>თამილა ხიმშიაშვილი</t>
  </si>
  <si>
    <t xml:space="preserve">თამილა </t>
  </si>
  <si>
    <t>ხიმშიაშვილი</t>
  </si>
  <si>
    <t>ტარიელ მახარაძე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</si>
</sst>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2" formatCode="00,000.00"/>
    <numFmt numFmtId="173" formatCode="0,000.00"/>
    <numFmt numFmtId="174" formatCode="0,000,000.00"/>
    <numFmt numFmtId="175" formatCode="dd/mm/yy;@"/>
    <numFmt numFmtId="176" formatCode="\ს\ა\ტ\ე\ლ\ე\ვ\ი\ზ\ი\ო\ \რ\ე\კ\ლ\ა\მ\ა"/>
    <numFmt numFmtId="178" formatCode="#,##0.0"/>
  </numFmts>
  <fonts count="29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indexed="10"/>
      <name val="Sylfaen"/>
      <family val="1"/>
    </font>
    <font>
      <sz val="10"/>
      <color indexed="8"/>
      <name val="Sylfaen"/>
      <family val="1"/>
    </font>
    <font>
      <sz val="10"/>
      <color indexed="8"/>
      <name val="Calibri"/>
      <family val="2"/>
    </font>
    <font>
      <b/>
      <sz val="10"/>
      <color indexed="8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indexed="8"/>
      <name val="Sylfaen"/>
      <family val="1"/>
    </font>
    <font>
      <b/>
      <sz val="11"/>
      <color indexed="8"/>
      <name val="Sylfaen"/>
      <family val="1"/>
    </font>
    <font>
      <b/>
      <sz val="9"/>
      <color indexed="8"/>
      <name val="Sylfaen"/>
      <family val="1"/>
    </font>
    <font>
      <b/>
      <vertAlign val="superscript"/>
      <sz val="10"/>
      <color indexed="8"/>
      <name val="Sylfaen"/>
      <family val="1"/>
    </font>
    <font>
      <sz val="10"/>
      <color indexed="9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indexed="8"/>
      <name val="Sylfaen"/>
      <family val="1"/>
    </font>
    <font>
      <sz val="10"/>
      <name val="Arial"/>
      <charset val="1"/>
    </font>
    <font>
      <sz val="8"/>
      <name val="Arial"/>
      <charset val="1"/>
    </font>
    <font>
      <sz val="10"/>
      <name val="Sylfaen"/>
      <family val="1"/>
      <charset val="204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0" fontId="3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5" fillId="0" borderId="0"/>
    <xf numFmtId="0" fontId="28" fillId="0" borderId="0"/>
    <xf numFmtId="0" fontId="1" fillId="0" borderId="0"/>
  </cellStyleXfs>
  <cellXfs count="422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14" applyFont="1" applyAlignment="1" applyProtection="1">
      <alignment horizontal="center" vertical="center"/>
      <protection locked="0"/>
    </xf>
    <xf numFmtId="3" fontId="12" fillId="2" borderId="1" xfId="14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14" applyFont="1" applyProtection="1">
      <protection locked="0"/>
    </xf>
    <xf numFmtId="0" fontId="12" fillId="0" borderId="0" xfId="14" applyFont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13" fillId="0" borderId="0" xfId="14" applyFont="1" applyAlignment="1" applyProtection="1">
      <alignment horizontal="center" vertical="center" wrapText="1"/>
      <protection locked="0"/>
    </xf>
    <xf numFmtId="0" fontId="7" fillId="0" borderId="0" xfId="14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12" fillId="2" borderId="1" xfId="14" applyFont="1" applyFill="1" applyBorder="1" applyAlignment="1" applyProtection="1">
      <alignment horizontal="left" vertical="center" wrapText="1"/>
    </xf>
    <xf numFmtId="0" fontId="12" fillId="2" borderId="1" xfId="14" applyFont="1" applyFill="1" applyBorder="1" applyAlignment="1" applyProtection="1">
      <alignment horizontal="left" vertical="center" wrapText="1" indent="1"/>
    </xf>
    <xf numFmtId="0" fontId="7" fillId="2" borderId="1" xfId="14" applyFont="1" applyFill="1" applyBorder="1" applyAlignment="1" applyProtection="1">
      <alignment horizontal="left" vertical="center" wrapText="1" indent="1"/>
    </xf>
    <xf numFmtId="0" fontId="7" fillId="2" borderId="1" xfId="14" applyFont="1" applyFill="1" applyBorder="1" applyAlignment="1" applyProtection="1">
      <alignment horizontal="left" vertical="center" wrapText="1" indent="2"/>
    </xf>
    <xf numFmtId="0" fontId="7" fillId="2" borderId="1" xfId="14" applyFont="1" applyFill="1" applyBorder="1" applyAlignment="1" applyProtection="1">
      <alignment horizontal="left" vertical="center" wrapText="1" indent="3"/>
    </xf>
    <xf numFmtId="0" fontId="7" fillId="2" borderId="1" xfId="14" applyFont="1" applyFill="1" applyBorder="1" applyAlignment="1" applyProtection="1">
      <alignment horizontal="left" vertical="center" wrapText="1" indent="4"/>
    </xf>
    <xf numFmtId="0" fontId="7" fillId="0" borderId="0" xfId="2" applyFont="1" applyAlignment="1" applyProtection="1">
      <alignment horizontal="center" vertical="center"/>
      <protection locked="0"/>
    </xf>
    <xf numFmtId="0" fontId="8" fillId="0" borderId="0" xfId="2" applyFont="1" applyAlignment="1" applyProtection="1">
      <alignment horizontal="center" vertical="center"/>
      <protection locked="0"/>
    </xf>
    <xf numFmtId="0" fontId="7" fillId="0" borderId="0" xfId="2" applyFont="1" applyProtection="1">
      <protection locked="0"/>
    </xf>
    <xf numFmtId="0" fontId="7" fillId="0" borderId="2" xfId="0" applyFont="1" applyBorder="1" applyProtection="1">
      <protection locked="0"/>
    </xf>
    <xf numFmtId="0" fontId="0" fillId="0" borderId="0" xfId="0" applyProtection="1">
      <protection locked="0"/>
    </xf>
    <xf numFmtId="0" fontId="9" fillId="0" borderId="0" xfId="3" applyFont="1" applyAlignment="1" applyProtection="1">
      <alignment vertical="center" wrapText="1"/>
      <protection locked="0"/>
    </xf>
    <xf numFmtId="0" fontId="10" fillId="0" borderId="0" xfId="3" applyFont="1" applyProtection="1">
      <protection locked="0"/>
    </xf>
    <xf numFmtId="0" fontId="9" fillId="0" borderId="1" xfId="3" applyFont="1" applyBorder="1" applyAlignment="1" applyProtection="1">
      <alignment vertical="center" wrapText="1"/>
      <protection locked="0"/>
    </xf>
    <xf numFmtId="0" fontId="7" fillId="0" borderId="0" xfId="0" applyFont="1" applyFill="1" applyProtection="1">
      <protection locked="0"/>
    </xf>
    <xf numFmtId="0" fontId="15" fillId="0" borderId="3" xfId="1" applyFont="1" applyFill="1" applyBorder="1" applyAlignment="1" applyProtection="1">
      <alignment horizontal="right" vertical="top" wrapText="1"/>
      <protection locked="0"/>
    </xf>
    <xf numFmtId="0" fontId="7" fillId="0" borderId="0" xfId="0" applyFont="1" applyFill="1" applyBorder="1" applyAlignment="1" applyProtection="1">
      <alignment horizontal="left" wrapText="1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Fill="1" applyBorder="1" applyAlignment="1" applyProtection="1">
      <alignment horizontal="left" indent="1"/>
      <protection locked="0"/>
    </xf>
    <xf numFmtId="0" fontId="12" fillId="0" borderId="0" xfId="0" applyFont="1" applyFill="1" applyBorder="1" applyAlignment="1" applyProtection="1">
      <alignment horizontal="left" vertical="center" indent="1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3" fontId="12" fillId="2" borderId="1" xfId="14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4" applyNumberFormat="1" applyFont="1" applyFill="1" applyBorder="1" applyAlignment="1" applyProtection="1">
      <alignment horizontal="right" vertical="center"/>
      <protection locked="0"/>
    </xf>
    <xf numFmtId="3" fontId="7" fillId="2" borderId="1" xfId="14" applyNumberFormat="1" applyFont="1" applyFill="1" applyBorder="1" applyAlignment="1" applyProtection="1">
      <alignment horizontal="right" vertical="center" wrapText="1"/>
      <protection locked="0"/>
    </xf>
    <xf numFmtId="3" fontId="7" fillId="2" borderId="1" xfId="14" applyNumberFormat="1" applyFont="1" applyFill="1" applyBorder="1" applyAlignment="1" applyProtection="1">
      <alignment horizontal="right" vertical="center"/>
      <protection locked="0"/>
    </xf>
    <xf numFmtId="0" fontId="7" fillId="0" borderId="1" xfId="1" applyFont="1" applyFill="1" applyBorder="1" applyAlignment="1" applyProtection="1">
      <alignment horizontal="right" vertical="top"/>
      <protection locked="0"/>
    </xf>
    <xf numFmtId="173" fontId="7" fillId="0" borderId="1" xfId="1" applyNumberFormat="1" applyFont="1" applyFill="1" applyBorder="1" applyAlignment="1" applyProtection="1">
      <alignment horizontal="right" vertical="center"/>
      <protection locked="0"/>
    </xf>
    <xf numFmtId="174" fontId="7" fillId="0" borderId="1" xfId="1" applyNumberFormat="1" applyFont="1" applyFill="1" applyBorder="1" applyAlignment="1" applyProtection="1">
      <alignment horizontal="right" vertical="center"/>
      <protection locked="0"/>
    </xf>
    <xf numFmtId="4" fontId="7" fillId="0" borderId="1" xfId="1" applyNumberFormat="1" applyFont="1" applyFill="1" applyBorder="1" applyAlignment="1" applyProtection="1">
      <alignment horizontal="right" vertical="center"/>
      <protection locked="0"/>
    </xf>
    <xf numFmtId="172" fontId="7" fillId="0" borderId="1" xfId="1" applyNumberFormat="1" applyFont="1" applyFill="1" applyBorder="1" applyAlignment="1" applyProtection="1">
      <alignment horizontal="right" vertical="center"/>
      <protection locked="0"/>
    </xf>
    <xf numFmtId="0" fontId="7" fillId="0" borderId="2" xfId="2" applyFont="1" applyFill="1" applyBorder="1" applyAlignment="1" applyProtection="1">
      <alignment horizontal="right"/>
      <protection locked="0"/>
    </xf>
    <xf numFmtId="0" fontId="7" fillId="0" borderId="2" xfId="2" applyFont="1" applyBorder="1" applyAlignment="1" applyProtection="1">
      <alignment horizontal="right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1" xfId="1" applyFont="1" applyFill="1" applyBorder="1" applyAlignment="1" applyProtection="1">
      <alignment horizontal="left" vertical="top" indent="1"/>
    </xf>
    <xf numFmtId="0" fontId="7" fillId="0" borderId="1" xfId="1" applyFont="1" applyFill="1" applyBorder="1" applyAlignment="1" applyProtection="1">
      <alignment horizontal="left" vertical="center" wrapText="1" indent="2"/>
    </xf>
    <xf numFmtId="0" fontId="12" fillId="2" borderId="4" xfId="14" applyFont="1" applyFill="1" applyBorder="1" applyAlignment="1" applyProtection="1">
      <alignment horizontal="left" vertical="center" wrapText="1"/>
    </xf>
    <xf numFmtId="0" fontId="7" fillId="0" borderId="4" xfId="2" applyFont="1" applyBorder="1" applyAlignment="1" applyProtection="1">
      <alignment horizontal="left" vertical="center" indent="1"/>
    </xf>
    <xf numFmtId="0" fontId="12" fillId="0" borderId="0" xfId="0" applyFont="1" applyFill="1" applyBorder="1" applyAlignment="1" applyProtection="1">
      <alignment horizontal="center" wrapText="1"/>
    </xf>
    <xf numFmtId="0" fontId="12" fillId="0" borderId="0" xfId="0" applyFont="1" applyAlignment="1" applyProtection="1">
      <alignment horizontal="center" vertical="center" wrapText="1"/>
    </xf>
    <xf numFmtId="0" fontId="12" fillId="0" borderId="1" xfId="0" applyFont="1" applyFill="1" applyBorder="1" applyAlignment="1" applyProtection="1">
      <alignment horizontal="left"/>
    </xf>
    <xf numFmtId="0" fontId="12" fillId="0" borderId="1" xfId="0" applyFont="1" applyBorder="1" applyAlignment="1" applyProtection="1">
      <alignment horizontal="center" vertical="center" wrapText="1"/>
    </xf>
    <xf numFmtId="0" fontId="12" fillId="0" borderId="1" xfId="0" applyFont="1" applyFill="1" applyBorder="1" applyAlignment="1" applyProtection="1">
      <alignment horizontal="left" indent="1"/>
    </xf>
    <xf numFmtId="0" fontId="7" fillId="0" borderId="1" xfId="0" applyFont="1" applyBorder="1" applyAlignment="1" applyProtection="1">
      <alignment wrapText="1"/>
    </xf>
    <xf numFmtId="0" fontId="12" fillId="0" borderId="1" xfId="0" applyFont="1" applyFill="1" applyBorder="1" applyAlignment="1" applyProtection="1">
      <alignment horizontal="left" vertical="center"/>
    </xf>
    <xf numFmtId="0" fontId="7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vertical="center" indent="1"/>
    </xf>
    <xf numFmtId="0" fontId="7" fillId="0" borderId="0" xfId="0" applyFont="1" applyFill="1" applyProtection="1"/>
    <xf numFmtId="0" fontId="11" fillId="0" borderId="1" xfId="3" applyFont="1" applyBorder="1" applyAlignment="1" applyProtection="1">
      <alignment vertical="center" wrapText="1"/>
    </xf>
    <xf numFmtId="0" fontId="9" fillId="0" borderId="1" xfId="3" applyFont="1" applyBorder="1" applyAlignment="1" applyProtection="1">
      <alignment vertical="center" wrapText="1"/>
    </xf>
    <xf numFmtId="15" fontId="0" fillId="0" borderId="0" xfId="0" applyNumberFormat="1"/>
    <xf numFmtId="0" fontId="17" fillId="0" borderId="5" xfId="4" applyFont="1" applyBorder="1" applyAlignment="1" applyProtection="1">
      <alignment wrapText="1"/>
      <protection locked="0"/>
    </xf>
    <xf numFmtId="0" fontId="9" fillId="0" borderId="0" xfId="3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0" fillId="0" borderId="0" xfId="3" applyFont="1" applyBorder="1" applyProtection="1">
      <protection locked="0"/>
    </xf>
    <xf numFmtId="0" fontId="6" fillId="0" borderId="0" xfId="0" applyFont="1"/>
    <xf numFmtId="0" fontId="7" fillId="0" borderId="0" xfId="14" applyFont="1" applyBorder="1" applyAlignment="1" applyProtection="1">
      <alignment vertical="center"/>
      <protection locked="0"/>
    </xf>
    <xf numFmtId="0" fontId="9" fillId="0" borderId="1" xfId="3" applyFont="1" applyBorder="1" applyAlignment="1" applyProtection="1">
      <alignment horizontal="center" vertical="center" wrapText="1"/>
      <protection locked="0"/>
    </xf>
    <xf numFmtId="3" fontId="7" fillId="0" borderId="0" xfId="14" applyNumberFormat="1" applyFont="1" applyAlignment="1" applyProtection="1">
      <alignment horizontal="center" vertical="center" wrapText="1"/>
      <protection locked="0"/>
    </xf>
    <xf numFmtId="0" fontId="12" fillId="0" borderId="0" xfId="0" applyFont="1" applyProtection="1">
      <protection locked="0"/>
    </xf>
    <xf numFmtId="0" fontId="7" fillId="0" borderId="6" xfId="0" applyFont="1" applyBorder="1" applyProtection="1">
      <protection locked="0"/>
    </xf>
    <xf numFmtId="0" fontId="1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6" xfId="0" applyBorder="1"/>
    <xf numFmtId="0" fontId="12" fillId="3" borderId="0" xfId="0" applyFont="1" applyFill="1" applyProtection="1"/>
    <xf numFmtId="0" fontId="7" fillId="3" borderId="0" xfId="14" applyFont="1" applyFill="1" applyBorder="1" applyAlignment="1" applyProtection="1">
      <alignment horizontal="center" vertical="center"/>
    </xf>
    <xf numFmtId="0" fontId="7" fillId="3" borderId="0" xfId="0" applyFont="1" applyFill="1" applyProtection="1"/>
    <xf numFmtId="0" fontId="7" fillId="3" borderId="0" xfId="0" applyFont="1" applyFill="1" applyBorder="1" applyProtection="1"/>
    <xf numFmtId="0" fontId="7" fillId="3" borderId="0" xfId="14" applyFont="1" applyFill="1" applyAlignment="1" applyProtection="1">
      <alignment vertical="center"/>
    </xf>
    <xf numFmtId="3" fontId="12" fillId="3" borderId="1" xfId="14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Protection="1"/>
    <xf numFmtId="0" fontId="7" fillId="2" borderId="0" xfId="0" applyFont="1" applyFill="1" applyProtection="1"/>
    <xf numFmtId="3" fontId="12" fillId="3" borderId="1" xfId="14" applyNumberFormat="1" applyFont="1" applyFill="1" applyBorder="1" applyAlignment="1" applyProtection="1">
      <alignment horizontal="right" vertical="center"/>
    </xf>
    <xf numFmtId="3" fontId="7" fillId="3" borderId="1" xfId="14" applyNumberFormat="1" applyFont="1" applyFill="1" applyBorder="1" applyAlignment="1" applyProtection="1">
      <alignment horizontal="right" vertical="center" wrapText="1"/>
    </xf>
    <xf numFmtId="3" fontId="12" fillId="3" borderId="1" xfId="14" applyNumberFormat="1" applyFont="1" applyFill="1" applyBorder="1" applyAlignment="1" applyProtection="1">
      <alignment horizontal="right" vertical="center" wrapText="1"/>
    </xf>
    <xf numFmtId="0" fontId="12" fillId="3" borderId="1" xfId="0" applyFont="1" applyFill="1" applyBorder="1" applyProtection="1"/>
    <xf numFmtId="3" fontId="12" fillId="3" borderId="1" xfId="0" applyNumberFormat="1" applyFont="1" applyFill="1" applyBorder="1" applyProtection="1"/>
    <xf numFmtId="0" fontId="12" fillId="0" borderId="1" xfId="14" applyFont="1" applyFill="1" applyBorder="1" applyAlignment="1" applyProtection="1">
      <alignment horizontal="left" vertical="center" wrapText="1" indent="1"/>
    </xf>
    <xf numFmtId="0" fontId="7" fillId="0" borderId="1" xfId="14" applyFont="1" applyFill="1" applyBorder="1" applyAlignment="1" applyProtection="1">
      <alignment horizontal="left" vertical="center" wrapText="1" indent="2"/>
    </xf>
    <xf numFmtId="3" fontId="12" fillId="2" borderId="1" xfId="14" applyNumberFormat="1" applyFont="1" applyFill="1" applyBorder="1" applyAlignment="1" applyProtection="1">
      <alignment horizontal="left" vertical="center" wrapText="1"/>
    </xf>
    <xf numFmtId="3" fontId="12" fillId="2" borderId="1" xfId="14" applyNumberFormat="1" applyFont="1" applyFill="1" applyBorder="1" applyAlignment="1" applyProtection="1">
      <alignment horizontal="center" vertical="center" wrapText="1"/>
    </xf>
    <xf numFmtId="0" fontId="7" fillId="2" borderId="0" xfId="14" applyFont="1" applyFill="1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13" fillId="2" borderId="0" xfId="14" applyFont="1" applyFill="1" applyAlignment="1" applyProtection="1">
      <alignment horizontal="center" vertical="center" wrapText="1"/>
      <protection locked="0"/>
    </xf>
    <xf numFmtId="0" fontId="7" fillId="2" borderId="0" xfId="14" applyFont="1" applyFill="1" applyAlignment="1" applyProtection="1">
      <alignment horizontal="center" vertical="center" wrapText="1"/>
      <protection locked="0"/>
    </xf>
    <xf numFmtId="0" fontId="7" fillId="2" borderId="0" xfId="14" applyFont="1" applyFill="1" applyAlignment="1" applyProtection="1">
      <alignment horizontal="center" vertical="center"/>
      <protection locked="0"/>
    </xf>
    <xf numFmtId="0" fontId="7" fillId="2" borderId="0" xfId="0" applyFont="1" applyFill="1" applyProtection="1">
      <protection locked="0"/>
    </xf>
    <xf numFmtId="0" fontId="7" fillId="0" borderId="1" xfId="14" applyFont="1" applyFill="1" applyBorder="1" applyAlignment="1" applyProtection="1">
      <alignment horizontal="left" vertical="center" wrapText="1" indent="3"/>
    </xf>
    <xf numFmtId="0" fontId="7" fillId="0" borderId="1" xfId="14" applyFont="1" applyFill="1" applyBorder="1" applyAlignment="1" applyProtection="1">
      <alignment horizontal="left" vertical="center" wrapText="1" indent="1"/>
    </xf>
    <xf numFmtId="0" fontId="12" fillId="0" borderId="1" xfId="0" applyFont="1" applyFill="1" applyBorder="1" applyProtection="1">
      <protection locked="0"/>
    </xf>
    <xf numFmtId="0" fontId="7" fillId="3" borderId="0" xfId="14" applyFont="1" applyFill="1" applyAlignment="1" applyProtection="1">
      <alignment horizontal="center" vertical="center"/>
    </xf>
    <xf numFmtId="0" fontId="0" fillId="3" borderId="0" xfId="0" applyFill="1" applyBorder="1"/>
    <xf numFmtId="0" fontId="7" fillId="3" borderId="0" xfId="14" applyFont="1" applyFill="1" applyBorder="1" applyAlignment="1" applyProtection="1">
      <alignment horizontal="right" vertical="center"/>
    </xf>
    <xf numFmtId="0" fontId="7" fillId="3" borderId="0" xfId="14" applyFont="1" applyFill="1" applyBorder="1" applyAlignment="1" applyProtection="1">
      <alignment horizontal="left" vertical="center"/>
    </xf>
    <xf numFmtId="0" fontId="7" fillId="3" borderId="0" xfId="0" applyFont="1" applyFill="1" applyBorder="1" applyProtection="1">
      <protection locked="0"/>
    </xf>
    <xf numFmtId="0" fontId="7" fillId="3" borderId="0" xfId="0" applyFont="1" applyFill="1" applyProtection="1">
      <protection locked="0"/>
    </xf>
    <xf numFmtId="3" fontId="12" fillId="3" borderId="1" xfId="14" applyNumberFormat="1" applyFont="1" applyFill="1" applyBorder="1" applyAlignment="1" applyProtection="1">
      <alignment horizontal="left" vertical="center" wrapText="1"/>
    </xf>
    <xf numFmtId="0" fontId="7" fillId="3" borderId="1" xfId="0" applyFont="1" applyFill="1" applyBorder="1" applyProtection="1"/>
    <xf numFmtId="0" fontId="7" fillId="3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7" fillId="0" borderId="0" xfId="0" applyFont="1" applyFill="1" applyBorder="1" applyProtection="1">
      <protection locked="0"/>
    </xf>
    <xf numFmtId="0" fontId="8" fillId="3" borderId="0" xfId="2" applyFont="1" applyFill="1" applyAlignment="1" applyProtection="1">
      <alignment horizontal="center" vertical="center" wrapText="1"/>
    </xf>
    <xf numFmtId="0" fontId="7" fillId="3" borderId="0" xfId="2" applyFont="1" applyFill="1" applyAlignment="1" applyProtection="1">
      <alignment horizontal="center" vertical="center"/>
      <protection locked="0"/>
    </xf>
    <xf numFmtId="0" fontId="7" fillId="3" borderId="0" xfId="2" applyFont="1" applyFill="1" applyProtection="1"/>
    <xf numFmtId="0" fontId="7" fillId="3" borderId="6" xfId="0" applyFont="1" applyFill="1" applyBorder="1" applyAlignment="1" applyProtection="1">
      <alignment horizontal="left"/>
    </xf>
    <xf numFmtId="0" fontId="7" fillId="3" borderId="0" xfId="0" applyFont="1" applyFill="1" applyBorder="1" applyAlignment="1" applyProtection="1">
      <alignment horizontal="left"/>
    </xf>
    <xf numFmtId="0" fontId="7" fillId="3" borderId="1" xfId="1" applyFont="1" applyFill="1" applyBorder="1" applyAlignment="1" applyProtection="1">
      <alignment horizontal="right" vertical="top"/>
    </xf>
    <xf numFmtId="0" fontId="12" fillId="3" borderId="2" xfId="2" applyFont="1" applyFill="1" applyBorder="1" applyAlignment="1" applyProtection="1">
      <alignment horizontal="right"/>
    </xf>
    <xf numFmtId="0" fontId="12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Protection="1"/>
    <xf numFmtId="0" fontId="7" fillId="3" borderId="0" xfId="0" applyFont="1" applyFill="1" applyBorder="1" applyAlignment="1" applyProtection="1">
      <alignment horizontal="left" wrapText="1"/>
    </xf>
    <xf numFmtId="0" fontId="7" fillId="3" borderId="6" xfId="0" applyFont="1" applyFill="1" applyBorder="1" applyAlignment="1" applyProtection="1">
      <alignment horizontal="left" wrapText="1"/>
    </xf>
    <xf numFmtId="0" fontId="7" fillId="3" borderId="6" xfId="0" applyFont="1" applyFill="1" applyBorder="1" applyProtection="1"/>
    <xf numFmtId="0" fontId="12" fillId="3" borderId="6" xfId="0" applyFont="1" applyFill="1" applyBorder="1" applyAlignment="1" applyProtection="1">
      <alignment horizontal="center" vertical="center" wrapText="1"/>
    </xf>
    <xf numFmtId="0" fontId="12" fillId="3" borderId="1" xfId="0" applyFont="1" applyFill="1" applyBorder="1" applyAlignment="1" applyProtection="1">
      <alignment horizontal="right" vertical="center" wrapText="1"/>
    </xf>
    <xf numFmtId="0" fontId="7" fillId="3" borderId="0" xfId="0" applyFont="1" applyFill="1" applyAlignment="1" applyProtection="1">
      <alignment horizontal="center" vertical="center"/>
    </xf>
    <xf numFmtId="0" fontId="7" fillId="3" borderId="6" xfId="14" applyFont="1" applyFill="1" applyBorder="1" applyAlignment="1" applyProtection="1">
      <alignment horizontal="left" vertical="center"/>
    </xf>
    <xf numFmtId="0" fontId="14" fillId="3" borderId="7" xfId="1" applyFont="1" applyFill="1" applyBorder="1" applyAlignment="1" applyProtection="1">
      <alignment horizontal="center" vertical="top" wrapText="1"/>
    </xf>
    <xf numFmtId="0" fontId="14" fillId="3" borderId="8" xfId="1" applyFont="1" applyFill="1" applyBorder="1" applyAlignment="1" applyProtection="1">
      <alignment horizontal="center" vertical="top" wrapText="1"/>
    </xf>
    <xf numFmtId="1" fontId="14" fillId="3" borderId="8" xfId="1" applyNumberFormat="1" applyFont="1" applyFill="1" applyBorder="1" applyAlignment="1" applyProtection="1">
      <alignment horizontal="center" vertical="top" wrapText="1"/>
    </xf>
    <xf numFmtId="1" fontId="14" fillId="3" borderId="7" xfId="1" applyNumberFormat="1" applyFont="1" applyFill="1" applyBorder="1" applyAlignment="1" applyProtection="1">
      <alignment horizontal="center" vertical="top" wrapText="1"/>
    </xf>
    <xf numFmtId="0" fontId="7" fillId="0" borderId="0" xfId="0" applyFont="1" applyFill="1" applyAlignment="1" applyProtection="1">
      <alignment horizontal="center" vertical="center"/>
    </xf>
    <xf numFmtId="0" fontId="9" fillId="3" borderId="1" xfId="3" applyFont="1" applyFill="1" applyBorder="1" applyAlignment="1" applyProtection="1">
      <alignment vertical="center" wrapText="1"/>
    </xf>
    <xf numFmtId="0" fontId="11" fillId="3" borderId="4" xfId="3" applyFont="1" applyFill="1" applyBorder="1" applyAlignment="1" applyProtection="1">
      <alignment horizontal="center" vertical="center" wrapText="1"/>
    </xf>
    <xf numFmtId="0" fontId="11" fillId="3" borderId="2" xfId="3" applyFont="1" applyFill="1" applyBorder="1" applyAlignment="1" applyProtection="1">
      <alignment horizontal="center" vertical="center" wrapText="1"/>
    </xf>
    <xf numFmtId="0" fontId="11" fillId="3" borderId="1" xfId="3" applyFont="1" applyFill="1" applyBorder="1" applyAlignment="1" applyProtection="1">
      <alignment horizontal="center" vertical="center" wrapText="1"/>
    </xf>
    <xf numFmtId="0" fontId="6" fillId="3" borderId="0" xfId="0" applyFont="1" applyFill="1" applyProtection="1"/>
    <xf numFmtId="0" fontId="0" fillId="3" borderId="0" xfId="0" applyFill="1" applyProtection="1"/>
    <xf numFmtId="14" fontId="7" fillId="3" borderId="0" xfId="14" applyNumberFormat="1" applyFont="1" applyFill="1" applyBorder="1" applyAlignment="1" applyProtection="1">
      <alignment vertical="center"/>
    </xf>
    <xf numFmtId="0" fontId="7" fillId="3" borderId="0" xfId="14" applyFont="1" applyFill="1" applyBorder="1" applyAlignment="1" applyProtection="1">
      <alignment vertical="center"/>
    </xf>
    <xf numFmtId="14" fontId="7" fillId="3" borderId="0" xfId="14" applyNumberFormat="1" applyFont="1" applyFill="1" applyBorder="1" applyAlignment="1" applyProtection="1">
      <alignment horizontal="center" vertical="center"/>
    </xf>
    <xf numFmtId="0" fontId="2" fillId="3" borderId="0" xfId="14" applyFont="1" applyFill="1" applyAlignment="1" applyProtection="1">
      <alignment horizontal="left" vertical="center"/>
    </xf>
    <xf numFmtId="0" fontId="1" fillId="3" borderId="0" xfId="0" applyFont="1" applyFill="1" applyProtection="1"/>
    <xf numFmtId="0" fontId="0" fillId="3" borderId="0" xfId="0" applyFill="1" applyProtection="1">
      <protection locked="0"/>
    </xf>
    <xf numFmtId="0" fontId="10" fillId="3" borderId="0" xfId="3" applyFont="1" applyFill="1" applyProtection="1"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1" fillId="3" borderId="4" xfId="3" applyFont="1" applyFill="1" applyBorder="1" applyAlignment="1" applyProtection="1">
      <alignment horizontal="left" vertical="center" wrapText="1"/>
    </xf>
    <xf numFmtId="0" fontId="7" fillId="3" borderId="0" xfId="14" applyFont="1" applyFill="1" applyBorder="1" applyAlignment="1" applyProtection="1">
      <alignment vertical="center"/>
      <protection locked="0"/>
    </xf>
    <xf numFmtId="0" fontId="10" fillId="3" borderId="0" xfId="3" applyFont="1" applyFill="1" applyBorder="1" applyProtection="1">
      <protection locked="0"/>
    </xf>
    <xf numFmtId="0" fontId="7" fillId="3" borderId="0" xfId="2" applyFont="1" applyFill="1" applyProtection="1">
      <protection locked="0"/>
    </xf>
    <xf numFmtId="0" fontId="7" fillId="3" borderId="0" xfId="14" applyFont="1" applyFill="1" applyProtection="1">
      <protection locked="0"/>
    </xf>
    <xf numFmtId="0" fontId="13" fillId="3" borderId="0" xfId="14" applyFont="1" applyFill="1" applyAlignment="1" applyProtection="1">
      <alignment horizontal="center" vertical="center" wrapText="1"/>
      <protection locked="0"/>
    </xf>
    <xf numFmtId="0" fontId="9" fillId="3" borderId="1" xfId="3" applyFont="1" applyFill="1" applyBorder="1" applyAlignment="1" applyProtection="1">
      <alignment horizontal="center" vertical="center" wrapText="1"/>
    </xf>
    <xf numFmtId="14" fontId="17" fillId="0" borderId="5" xfId="4" applyNumberFormat="1" applyFont="1" applyBorder="1" applyAlignment="1" applyProtection="1">
      <alignment wrapText="1"/>
      <protection locked="0"/>
    </xf>
    <xf numFmtId="14" fontId="12" fillId="0" borderId="0" xfId="0" applyNumberFormat="1" applyFont="1" applyFill="1" applyBorder="1" applyAlignment="1" applyProtection="1">
      <alignment horizontal="center" vertical="center" wrapText="1"/>
    </xf>
    <xf numFmtId="0" fontId="14" fillId="0" borderId="9" xfId="1" applyFont="1" applyFill="1" applyBorder="1" applyAlignment="1" applyProtection="1">
      <alignment horizontal="center" vertical="top" wrapText="1"/>
      <protection locked="0"/>
    </xf>
    <xf numFmtId="1" fontId="14" fillId="0" borderId="5" xfId="1" applyNumberFormat="1" applyFont="1" applyFill="1" applyBorder="1" applyAlignment="1" applyProtection="1">
      <alignment horizontal="left" vertical="top" wrapText="1"/>
      <protection locked="0"/>
    </xf>
    <xf numFmtId="1" fontId="14" fillId="0" borderId="10" xfId="1" applyNumberFormat="1" applyFont="1" applyFill="1" applyBorder="1" applyAlignment="1" applyProtection="1">
      <alignment horizontal="left" vertical="top" wrapText="1"/>
      <protection locked="0"/>
    </xf>
    <xf numFmtId="0" fontId="16" fillId="3" borderId="1" xfId="1" applyFont="1" applyFill="1" applyBorder="1" applyAlignment="1" applyProtection="1">
      <alignment horizontal="center" vertical="top" wrapText="1"/>
    </xf>
    <xf numFmtId="1" fontId="16" fillId="3" borderId="1" xfId="1" applyNumberFormat="1" applyFont="1" applyFill="1" applyBorder="1" applyAlignment="1" applyProtection="1">
      <alignment horizontal="center" vertical="top" wrapText="1"/>
    </xf>
    <xf numFmtId="0" fontId="7" fillId="3" borderId="0" xfId="14" applyFont="1" applyFill="1" applyAlignment="1" applyProtection="1">
      <alignment horizontal="right" vertical="center"/>
    </xf>
    <xf numFmtId="0" fontId="7" fillId="3" borderId="0" xfId="14" applyFont="1" applyFill="1" applyBorder="1" applyAlignment="1" applyProtection="1">
      <alignment horizontal="center" vertical="center"/>
      <protection locked="0"/>
    </xf>
    <xf numFmtId="0" fontId="16" fillId="3" borderId="3" xfId="1" applyFont="1" applyFill="1" applyBorder="1" applyAlignment="1" applyProtection="1">
      <alignment horizontal="center" vertical="top" wrapText="1"/>
    </xf>
    <xf numFmtId="1" fontId="16" fillId="3" borderId="3" xfId="1" applyNumberFormat="1" applyFont="1" applyFill="1" applyBorder="1" applyAlignment="1" applyProtection="1">
      <alignment horizontal="center" vertical="top" wrapText="1"/>
    </xf>
    <xf numFmtId="0" fontId="16" fillId="0" borderId="3" xfId="1" applyFont="1" applyFill="1" applyBorder="1" applyAlignment="1" applyProtection="1">
      <alignment horizontal="left" vertical="top"/>
    </xf>
    <xf numFmtId="0" fontId="14" fillId="0" borderId="3" xfId="1" applyFont="1" applyFill="1" applyBorder="1" applyAlignment="1" applyProtection="1">
      <alignment horizontal="center" vertical="top" wrapText="1"/>
      <protection locked="0"/>
    </xf>
    <xf numFmtId="0" fontId="14" fillId="0" borderId="0" xfId="1" applyFont="1" applyFill="1" applyBorder="1" applyAlignment="1" applyProtection="1">
      <alignment horizontal="center" vertical="top" wrapText="1"/>
      <protection locked="0"/>
    </xf>
    <xf numFmtId="1" fontId="14" fillId="0" borderId="0" xfId="1" applyNumberFormat="1" applyFont="1" applyFill="1" applyBorder="1" applyAlignment="1" applyProtection="1">
      <alignment horizontal="center" vertical="top" wrapText="1"/>
      <protection locked="0"/>
    </xf>
    <xf numFmtId="1" fontId="14" fillId="3" borderId="3" xfId="1" applyNumberFormat="1" applyFont="1" applyFill="1" applyBorder="1" applyAlignment="1" applyProtection="1">
      <alignment horizontal="center" vertical="top" wrapText="1"/>
      <protection locked="0"/>
    </xf>
    <xf numFmtId="0" fontId="14" fillId="0" borderId="3" xfId="1" applyFont="1" applyFill="1" applyBorder="1" applyAlignment="1" applyProtection="1">
      <alignment horizontal="left" vertical="top" wrapText="1"/>
      <protection locked="0"/>
    </xf>
    <xf numFmtId="1" fontId="14" fillId="0" borderId="3" xfId="1" applyNumberFormat="1" applyFont="1" applyFill="1" applyBorder="1" applyAlignment="1" applyProtection="1">
      <alignment horizontal="left" vertical="top" wrapText="1"/>
      <protection locked="0"/>
    </xf>
    <xf numFmtId="0" fontId="15" fillId="3" borderId="3" xfId="1" applyFont="1" applyFill="1" applyBorder="1" applyAlignment="1" applyProtection="1">
      <alignment horizontal="right" vertical="top" wrapText="1"/>
      <protection locked="0"/>
    </xf>
    <xf numFmtId="0" fontId="14" fillId="0" borderId="11" xfId="1" applyFont="1" applyFill="1" applyBorder="1" applyAlignment="1" applyProtection="1">
      <alignment horizontal="left" vertical="top" wrapText="1"/>
      <protection locked="0"/>
    </xf>
    <xf numFmtId="1" fontId="14" fillId="0" borderId="11" xfId="1" applyNumberFormat="1" applyFont="1" applyFill="1" applyBorder="1" applyAlignment="1" applyProtection="1">
      <alignment horizontal="left" vertical="top" wrapText="1"/>
      <protection locked="0"/>
    </xf>
    <xf numFmtId="0" fontId="16" fillId="3" borderId="12" xfId="1" applyFont="1" applyFill="1" applyBorder="1" applyAlignment="1" applyProtection="1">
      <alignment horizontal="left" vertical="top"/>
      <protection locked="0"/>
    </xf>
    <xf numFmtId="0" fontId="14" fillId="3" borderId="12" xfId="1" applyFont="1" applyFill="1" applyBorder="1" applyAlignment="1" applyProtection="1">
      <alignment horizontal="left" vertical="top" wrapText="1"/>
      <protection locked="0"/>
    </xf>
    <xf numFmtId="0" fontId="14" fillId="3" borderId="13" xfId="1" applyFont="1" applyFill="1" applyBorder="1" applyAlignment="1" applyProtection="1">
      <alignment horizontal="left" vertical="top" wrapText="1"/>
      <protection locked="0"/>
    </xf>
    <xf numFmtId="1" fontId="14" fillId="3" borderId="13" xfId="1" applyNumberFormat="1" applyFont="1" applyFill="1" applyBorder="1" applyAlignment="1" applyProtection="1">
      <alignment horizontal="left" vertical="top" wrapText="1"/>
      <protection locked="0"/>
    </xf>
    <xf numFmtId="1" fontId="14" fillId="3" borderId="14" xfId="1" applyNumberFormat="1" applyFont="1" applyFill="1" applyBorder="1" applyAlignment="1" applyProtection="1">
      <alignment horizontal="left" vertical="top" wrapText="1"/>
      <protection locked="0"/>
    </xf>
    <xf numFmtId="0" fontId="15" fillId="3" borderId="11" xfId="1" applyFont="1" applyFill="1" applyBorder="1" applyAlignment="1" applyProtection="1">
      <alignment horizontal="right" vertical="top" wrapText="1"/>
      <protection locked="0"/>
    </xf>
    <xf numFmtId="0" fontId="0" fillId="2" borderId="0" xfId="0" applyFill="1"/>
    <xf numFmtId="0" fontId="12" fillId="2" borderId="0" xfId="0" applyFont="1" applyFill="1" applyAlignment="1" applyProtection="1">
      <alignment horizontal="center"/>
      <protection locked="0"/>
    </xf>
    <xf numFmtId="0" fontId="7" fillId="2" borderId="6" xfId="0" applyFont="1" applyFill="1" applyBorder="1" applyProtection="1">
      <protection locked="0"/>
    </xf>
    <xf numFmtId="0" fontId="0" fillId="2" borderId="0" xfId="0" applyFill="1" applyBorder="1"/>
    <xf numFmtId="0" fontId="12" fillId="2" borderId="0" xfId="0" applyFont="1" applyFill="1" applyProtection="1">
      <protection locked="0"/>
    </xf>
    <xf numFmtId="0" fontId="7" fillId="2" borderId="0" xfId="0" applyFont="1" applyFill="1" applyBorder="1" applyProtection="1">
      <protection locked="0"/>
    </xf>
    <xf numFmtId="0" fontId="6" fillId="2" borderId="0" xfId="0" applyFont="1" applyFill="1"/>
    <xf numFmtId="0" fontId="6" fillId="3" borderId="0" xfId="2" applyFont="1" applyFill="1" applyProtection="1"/>
    <xf numFmtId="0" fontId="1" fillId="3" borderId="0" xfId="2" applyFill="1" applyProtection="1"/>
    <xf numFmtId="0" fontId="1" fillId="3" borderId="0" xfId="2" applyFill="1" applyBorder="1" applyProtection="1"/>
    <xf numFmtId="0" fontId="1" fillId="0" borderId="0" xfId="2" applyProtection="1">
      <protection locked="0"/>
    </xf>
    <xf numFmtId="0" fontId="1" fillId="3" borderId="0" xfId="2" applyFill="1" applyProtection="1">
      <protection locked="0"/>
    </xf>
    <xf numFmtId="0" fontId="1" fillId="3" borderId="0" xfId="2" applyFill="1" applyBorder="1" applyProtection="1">
      <protection locked="0"/>
    </xf>
    <xf numFmtId="0" fontId="1" fillId="0" borderId="0" xfId="2" applyFill="1" applyProtection="1"/>
    <xf numFmtId="0" fontId="1" fillId="0" borderId="0" xfId="2" applyFill="1" applyBorder="1" applyProtection="1"/>
    <xf numFmtId="0" fontId="1" fillId="3" borderId="6" xfId="2" applyFill="1" applyBorder="1" applyProtection="1"/>
    <xf numFmtId="0" fontId="6" fillId="3" borderId="1" xfId="2" applyFont="1" applyFill="1" applyBorder="1" applyAlignment="1" applyProtection="1">
      <alignment horizontal="center" vertical="center"/>
    </xf>
    <xf numFmtId="0" fontId="6" fillId="3" borderId="1" xfId="2" applyFont="1" applyFill="1" applyBorder="1" applyAlignment="1" applyProtection="1">
      <alignment horizontal="center" vertical="center" wrapText="1"/>
    </xf>
    <xf numFmtId="0" fontId="6" fillId="3" borderId="5" xfId="2" applyFont="1" applyFill="1" applyBorder="1" applyAlignment="1" applyProtection="1">
      <alignment horizontal="center" vertical="center" wrapText="1"/>
    </xf>
    <xf numFmtId="0" fontId="1" fillId="0" borderId="1" xfId="2" applyBorder="1" applyProtection="1">
      <protection locked="0"/>
    </xf>
    <xf numFmtId="14" fontId="1" fillId="0" borderId="1" xfId="2" applyNumberFormat="1" applyBorder="1" applyProtection="1">
      <protection locked="0"/>
    </xf>
    <xf numFmtId="0" fontId="12" fillId="0" borderId="0" xfId="2" applyFont="1" applyProtection="1">
      <protection locked="0"/>
    </xf>
    <xf numFmtId="0" fontId="7" fillId="0" borderId="0" xfId="2" applyFont="1" applyBorder="1" applyProtection="1">
      <protection locked="0"/>
    </xf>
    <xf numFmtId="0" fontId="7" fillId="0" borderId="6" xfId="2" applyFont="1" applyBorder="1" applyProtection="1">
      <protection locked="0"/>
    </xf>
    <xf numFmtId="0" fontId="12" fillId="0" borderId="0" xfId="2" applyFont="1" applyAlignment="1" applyProtection="1">
      <alignment horizontal="left"/>
      <protection locked="0"/>
    </xf>
    <xf numFmtId="0" fontId="7" fillId="0" borderId="0" xfId="2" applyFont="1" applyAlignment="1" applyProtection="1">
      <alignment horizontal="left"/>
      <protection locked="0"/>
    </xf>
    <xf numFmtId="0" fontId="1" fillId="0" borderId="0" xfId="2"/>
    <xf numFmtId="0" fontId="1" fillId="0" borderId="0" xfId="2" applyBorder="1" applyProtection="1">
      <protection locked="0"/>
    </xf>
    <xf numFmtId="0" fontId="1" fillId="0" borderId="1" xfId="2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4" xfId="1" applyFont="1" applyFill="1" applyBorder="1" applyAlignment="1" applyProtection="1">
      <alignment horizontal="left" vertical="center" wrapText="1" indent="2"/>
    </xf>
    <xf numFmtId="4" fontId="7" fillId="0" borderId="2" xfId="1" applyNumberFormat="1" applyFont="1" applyFill="1" applyBorder="1" applyAlignment="1" applyProtection="1">
      <alignment horizontal="right" vertical="center"/>
      <protection locked="0"/>
    </xf>
    <xf numFmtId="0" fontId="9" fillId="0" borderId="5" xfId="3" applyFont="1" applyBorder="1" applyAlignment="1" applyProtection="1">
      <alignment vertical="center" wrapText="1"/>
      <protection locked="0"/>
    </xf>
    <xf numFmtId="0" fontId="1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0" fillId="2" borderId="0" xfId="3" applyFont="1" applyFill="1" applyProtection="1"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1" fillId="2" borderId="0" xfId="0" applyFont="1" applyFill="1"/>
    <xf numFmtId="0" fontId="0" fillId="2" borderId="6" xfId="0" applyFill="1" applyBorder="1"/>
    <xf numFmtId="0" fontId="6" fillId="3" borderId="5" xfId="2" applyFont="1" applyFill="1" applyBorder="1" applyAlignment="1" applyProtection="1">
      <alignment horizontal="center" vertical="center"/>
    </xf>
    <xf numFmtId="0" fontId="12" fillId="3" borderId="0" xfId="0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Border="1" applyProtection="1">
      <protection locked="0"/>
    </xf>
    <xf numFmtId="0" fontId="6" fillId="3" borderId="0" xfId="0" applyFont="1" applyFill="1" applyBorder="1"/>
    <xf numFmtId="0" fontId="12" fillId="0" borderId="0" xfId="0" applyFont="1" applyBorder="1" applyAlignment="1" applyProtection="1">
      <alignment horizontal="left"/>
    </xf>
    <xf numFmtId="0" fontId="12" fillId="0" borderId="1" xfId="14" applyFont="1" applyFill="1" applyBorder="1" applyAlignment="1" applyProtection="1">
      <alignment horizontal="left" vertical="center" wrapText="1"/>
    </xf>
    <xf numFmtId="0" fontId="12" fillId="2" borderId="0" xfId="14" applyFont="1" applyFill="1" applyAlignment="1" applyProtection="1">
      <alignment horizontal="center" vertical="center"/>
      <protection locked="0"/>
    </xf>
    <xf numFmtId="3" fontId="12" fillId="2" borderId="1" xfId="14" applyNumberFormat="1" applyFont="1" applyFill="1" applyBorder="1" applyAlignment="1" applyProtection="1">
      <alignment horizontal="center" vertical="center"/>
      <protection locked="0"/>
    </xf>
    <xf numFmtId="3" fontId="7" fillId="2" borderId="0" xfId="14" applyNumberFormat="1" applyFont="1" applyFill="1" applyAlignment="1" applyProtection="1">
      <alignment horizontal="center" vertical="center"/>
      <protection locked="0"/>
    </xf>
    <xf numFmtId="3" fontId="7" fillId="0" borderId="0" xfId="14" applyNumberFormat="1" applyFont="1" applyAlignment="1" applyProtection="1">
      <alignment horizontal="center" vertical="center"/>
      <protection locked="0"/>
    </xf>
    <xf numFmtId="0" fontId="7" fillId="0" borderId="1" xfId="1" applyFont="1" applyFill="1" applyBorder="1" applyAlignment="1" applyProtection="1">
      <alignment horizontal="left" vertical="top"/>
      <protection locked="0"/>
    </xf>
    <xf numFmtId="0" fontId="22" fillId="2" borderId="0" xfId="0" applyFont="1" applyFill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7" fillId="0" borderId="1" xfId="14" applyFont="1" applyFill="1" applyBorder="1" applyAlignment="1" applyProtection="1">
      <alignment horizontal="left" vertical="center" wrapText="1" indent="4"/>
    </xf>
    <xf numFmtId="0" fontId="7" fillId="3" borderId="1" xfId="0" applyFont="1" applyFill="1" applyBorder="1" applyAlignment="1" applyProtection="1">
      <alignment horizontal="center"/>
    </xf>
    <xf numFmtId="0" fontId="7" fillId="0" borderId="4" xfId="0" applyFont="1" applyFill="1" applyBorder="1" applyAlignment="1" applyProtection="1">
      <alignment horizontal="left" vertical="center" indent="1"/>
    </xf>
    <xf numFmtId="0" fontId="7" fillId="3" borderId="15" xfId="0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>
      <alignment horizontal="center"/>
    </xf>
    <xf numFmtId="0" fontId="7" fillId="3" borderId="0" xfId="14" applyFont="1" applyFill="1" applyAlignment="1" applyProtection="1">
      <alignment wrapText="1"/>
    </xf>
    <xf numFmtId="0" fontId="7" fillId="3" borderId="0" xfId="0" applyFont="1" applyFill="1" applyBorder="1" applyAlignment="1" applyProtection="1">
      <alignment wrapText="1"/>
    </xf>
    <xf numFmtId="0" fontId="7" fillId="0" borderId="0" xfId="0" applyFont="1" applyFill="1" applyBorder="1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2" applyFont="1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1" xfId="0" applyFont="1" applyFill="1" applyBorder="1" applyAlignment="1" applyProtection="1">
      <alignment horizontal="left" vertical="center" wrapText="1" indent="2"/>
    </xf>
    <xf numFmtId="0" fontId="23" fillId="3" borderId="0" xfId="14" applyFont="1" applyFill="1" applyAlignment="1" applyProtection="1">
      <alignment horizontal="right" vertical="center"/>
    </xf>
    <xf numFmtId="0" fontId="1" fillId="3" borderId="0" xfId="2" applyFill="1" applyBorder="1" applyAlignment="1" applyProtection="1">
      <alignment horizontal="left"/>
      <protection locked="0"/>
    </xf>
    <xf numFmtId="0" fontId="1" fillId="3" borderId="16" xfId="2" applyFill="1" applyBorder="1" applyProtection="1"/>
    <xf numFmtId="0" fontId="1" fillId="3" borderId="1" xfId="2" applyFont="1" applyFill="1" applyBorder="1" applyAlignment="1" applyProtection="1">
      <alignment horizontal="center" vertical="center"/>
    </xf>
    <xf numFmtId="0" fontId="1" fillId="3" borderId="1" xfId="2" applyFill="1" applyBorder="1" applyAlignment="1" applyProtection="1">
      <alignment horizontal="center" vertical="center" wrapText="1"/>
    </xf>
    <xf numFmtId="0" fontId="1" fillId="3" borderId="5" xfId="2" applyFill="1" applyBorder="1" applyAlignment="1" applyProtection="1">
      <alignment horizontal="center" vertical="center" wrapText="1"/>
    </xf>
    <xf numFmtId="0" fontId="1" fillId="3" borderId="1" xfId="2" applyFont="1" applyFill="1" applyBorder="1" applyAlignment="1" applyProtection="1">
      <alignment horizontal="center" vertical="center" wrapText="1"/>
    </xf>
    <xf numFmtId="0" fontId="1" fillId="3" borderId="5" xfId="2" applyFont="1" applyFill="1" applyBorder="1" applyAlignment="1" applyProtection="1">
      <alignment horizontal="center" vertical="center" wrapText="1"/>
    </xf>
    <xf numFmtId="0" fontId="17" fillId="0" borderId="1" xfId="6" applyFont="1" applyBorder="1" applyAlignment="1" applyProtection="1">
      <alignment wrapText="1"/>
      <protection locked="0"/>
    </xf>
    <xf numFmtId="14" fontId="1" fillId="3" borderId="1" xfId="2" applyNumberFormat="1" applyFill="1" applyBorder="1" applyProtection="1"/>
    <xf numFmtId="0" fontId="1" fillId="0" borderId="1" xfId="2" applyBorder="1" applyAlignment="1" applyProtection="1">
      <alignment horizontal="left" vertical="center"/>
      <protection locked="0"/>
    </xf>
    <xf numFmtId="0" fontId="14" fillId="0" borderId="17" xfId="1" applyFont="1" applyFill="1" applyBorder="1" applyAlignment="1" applyProtection="1">
      <alignment horizontal="left" vertical="top" wrapText="1"/>
      <protection locked="0"/>
    </xf>
    <xf numFmtId="0" fontId="14" fillId="0" borderId="18" xfId="1" applyFont="1" applyFill="1" applyBorder="1" applyAlignment="1" applyProtection="1">
      <alignment horizontal="left" vertical="top" wrapText="1"/>
      <protection locked="0"/>
    </xf>
    <xf numFmtId="0" fontId="7" fillId="3" borderId="1" xfId="0" applyFont="1" applyFill="1" applyBorder="1" applyProtection="1">
      <protection locked="0"/>
    </xf>
    <xf numFmtId="0" fontId="12" fillId="2" borderId="1" xfId="14" applyFont="1" applyFill="1" applyBorder="1" applyAlignment="1" applyProtection="1">
      <alignment vertical="center" wrapText="1"/>
    </xf>
    <xf numFmtId="0" fontId="7" fillId="0" borderId="1" xfId="0" applyFont="1" applyFill="1" applyBorder="1" applyAlignment="1" applyProtection="1">
      <alignment horizontal="center"/>
    </xf>
    <xf numFmtId="0" fontId="12" fillId="0" borderId="4" xfId="14" applyFont="1" applyFill="1" applyBorder="1" applyAlignment="1" applyProtection="1">
      <alignment horizontal="left" vertical="center" wrapText="1"/>
    </xf>
    <xf numFmtId="0" fontId="12" fillId="2" borderId="2" xfId="0" applyFont="1" applyFill="1" applyBorder="1" applyProtection="1"/>
    <xf numFmtId="3" fontId="7" fillId="3" borderId="19" xfId="14" applyNumberFormat="1" applyFont="1" applyFill="1" applyBorder="1" applyAlignment="1" applyProtection="1">
      <alignment horizontal="right" vertical="center" wrapText="1"/>
    </xf>
    <xf numFmtId="0" fontId="12" fillId="3" borderId="5" xfId="0" applyFont="1" applyFill="1" applyBorder="1" applyProtection="1"/>
    <xf numFmtId="3" fontId="7" fillId="3" borderId="15" xfId="14" applyNumberFormat="1" applyFont="1" applyFill="1" applyBorder="1" applyAlignment="1" applyProtection="1">
      <alignment horizontal="right" vertical="center" wrapText="1"/>
    </xf>
    <xf numFmtId="0" fontId="16" fillId="0" borderId="1" xfId="1" applyFont="1" applyFill="1" applyBorder="1" applyAlignment="1" applyProtection="1">
      <alignment horizontal="left" vertical="top" wrapText="1"/>
      <protection locked="0"/>
    </xf>
    <xf numFmtId="0" fontId="7" fillId="3" borderId="6" xfId="0" applyFont="1" applyFill="1" applyBorder="1" applyProtection="1">
      <protection locked="0"/>
    </xf>
    <xf numFmtId="0" fontId="0" fillId="3" borderId="6" xfId="0" applyFill="1" applyBorder="1"/>
    <xf numFmtId="0" fontId="17" fillId="0" borderId="0" xfId="10" applyFont="1" applyAlignment="1" applyProtection="1">
      <alignment vertical="center"/>
      <protection locked="0"/>
    </xf>
    <xf numFmtId="49" fontId="17" fillId="0" borderId="0" xfId="10" applyNumberFormat="1" applyFont="1" applyAlignment="1" applyProtection="1">
      <alignment vertical="center"/>
      <protection locked="0"/>
    </xf>
    <xf numFmtId="0" fontId="7" fillId="0" borderId="0" xfId="0" applyFont="1" applyAlignment="1">
      <alignment vertical="center"/>
    </xf>
    <xf numFmtId="0" fontId="9" fillId="2" borderId="0" xfId="10" applyFont="1" applyFill="1" applyBorder="1" applyAlignment="1" applyProtection="1">
      <alignment vertical="center"/>
      <protection locked="0"/>
    </xf>
    <xf numFmtId="14" fontId="9" fillId="2" borderId="0" xfId="10" applyNumberFormat="1" applyFont="1" applyFill="1" applyBorder="1" applyAlignment="1" applyProtection="1">
      <alignment vertical="center"/>
    </xf>
    <xf numFmtId="0" fontId="7" fillId="0" borderId="0" xfId="0" applyFont="1" applyAlignment="1" applyProtection="1">
      <alignment vertical="center"/>
      <protection locked="0"/>
    </xf>
    <xf numFmtId="14" fontId="11" fillId="2" borderId="0" xfId="10" applyNumberFormat="1" applyFont="1" applyFill="1" applyBorder="1" applyAlignment="1" applyProtection="1">
      <alignment vertical="center" wrapText="1"/>
    </xf>
    <xf numFmtId="14" fontId="9" fillId="2" borderId="6" xfId="10" applyNumberFormat="1" applyFont="1" applyFill="1" applyBorder="1" applyAlignment="1" applyProtection="1">
      <alignment horizontal="center" vertical="center"/>
    </xf>
    <xf numFmtId="14" fontId="9" fillId="2" borderId="6" xfId="10" applyNumberFormat="1" applyFont="1" applyFill="1" applyBorder="1" applyAlignment="1" applyProtection="1">
      <alignment vertical="center"/>
    </xf>
    <xf numFmtId="0" fontId="9" fillId="2" borderId="6" xfId="10" applyFont="1" applyFill="1" applyBorder="1" applyAlignment="1" applyProtection="1">
      <alignment vertical="center"/>
      <protection locked="0"/>
    </xf>
    <xf numFmtId="49" fontId="9" fillId="2" borderId="0" xfId="10" applyNumberFormat="1" applyFont="1" applyFill="1" applyBorder="1" applyAlignment="1" applyProtection="1">
      <alignment vertical="center"/>
      <protection locked="0"/>
    </xf>
    <xf numFmtId="0" fontId="9" fillId="0" borderId="0" xfId="10" applyFont="1" applyAlignment="1" applyProtection="1">
      <alignment vertical="center"/>
      <protection locked="0"/>
    </xf>
    <xf numFmtId="0" fontId="1" fillId="0" borderId="0" xfId="2" applyAlignment="1" applyProtection="1">
      <alignment vertical="center"/>
      <protection locked="0"/>
    </xf>
    <xf numFmtId="0" fontId="24" fillId="0" borderId="20" xfId="10" applyFont="1" applyBorder="1" applyAlignment="1" applyProtection="1">
      <alignment vertical="center" wrapText="1"/>
      <protection locked="0"/>
    </xf>
    <xf numFmtId="0" fontId="24" fillId="3" borderId="21" xfId="10" applyFont="1" applyFill="1" applyBorder="1" applyAlignment="1" applyProtection="1">
      <alignment vertical="center"/>
      <protection locked="0"/>
    </xf>
    <xf numFmtId="0" fontId="24" fillId="3" borderId="22" xfId="10" applyFont="1" applyFill="1" applyBorder="1" applyAlignment="1" applyProtection="1">
      <alignment vertical="center" wrapText="1"/>
      <protection locked="0"/>
    </xf>
    <xf numFmtId="0" fontId="24" fillId="3" borderId="23" xfId="10" applyFont="1" applyFill="1" applyBorder="1" applyAlignment="1" applyProtection="1">
      <alignment vertical="center" wrapText="1"/>
      <protection locked="0"/>
    </xf>
    <xf numFmtId="49" fontId="24" fillId="0" borderId="22" xfId="10" applyNumberFormat="1" applyFont="1" applyBorder="1" applyAlignment="1" applyProtection="1">
      <alignment vertical="center"/>
      <protection locked="0"/>
    </xf>
    <xf numFmtId="0" fontId="24" fillId="0" borderId="23" xfId="10" applyFont="1" applyBorder="1" applyAlignment="1" applyProtection="1">
      <alignment vertical="center" wrapText="1"/>
      <protection locked="0"/>
    </xf>
    <xf numFmtId="0" fontId="24" fillId="0" borderId="24" xfId="10" applyFont="1" applyBorder="1" applyAlignment="1" applyProtection="1">
      <alignment vertical="center"/>
      <protection locked="0"/>
    </xf>
    <xf numFmtId="0" fontId="24" fillId="0" borderId="22" xfId="10" applyFont="1" applyBorder="1" applyAlignment="1" applyProtection="1">
      <alignment vertical="center" wrapText="1"/>
      <protection locked="0"/>
    </xf>
    <xf numFmtId="14" fontId="24" fillId="0" borderId="22" xfId="10" applyNumberFormat="1" applyFont="1" applyBorder="1" applyAlignment="1" applyProtection="1">
      <alignment vertical="center" wrapText="1"/>
      <protection locked="0"/>
    </xf>
    <xf numFmtId="0" fontId="24" fillId="0" borderId="23" xfId="10" applyFont="1" applyBorder="1" applyAlignment="1" applyProtection="1">
      <alignment horizontal="center" vertical="center"/>
      <protection locked="0"/>
    </xf>
    <xf numFmtId="0" fontId="24" fillId="0" borderId="25" xfId="10" applyFont="1" applyBorder="1" applyAlignment="1" applyProtection="1">
      <alignment vertical="center" wrapText="1"/>
      <protection locked="0"/>
    </xf>
    <xf numFmtId="0" fontId="24" fillId="3" borderId="26" xfId="10" applyFont="1" applyFill="1" applyBorder="1" applyAlignment="1" applyProtection="1">
      <alignment vertical="center"/>
      <protection locked="0"/>
    </xf>
    <xf numFmtId="0" fontId="24" fillId="3" borderId="1" xfId="10" applyFont="1" applyFill="1" applyBorder="1" applyAlignment="1" applyProtection="1">
      <alignment vertical="center" wrapText="1"/>
      <protection locked="0"/>
    </xf>
    <xf numFmtId="0" fontId="24" fillId="3" borderId="27" xfId="10" applyFont="1" applyFill="1" applyBorder="1" applyAlignment="1" applyProtection="1">
      <alignment vertical="center" wrapText="1"/>
      <protection locked="0"/>
    </xf>
    <xf numFmtId="49" fontId="24" fillId="0" borderId="1" xfId="10" applyNumberFormat="1" applyFont="1" applyBorder="1" applyAlignment="1" applyProtection="1">
      <alignment vertical="center"/>
      <protection locked="0"/>
    </xf>
    <xf numFmtId="0" fontId="24" fillId="0" borderId="27" xfId="10" applyFont="1" applyBorder="1" applyAlignment="1" applyProtection="1">
      <alignment vertical="center" wrapText="1"/>
      <protection locked="0"/>
    </xf>
    <xf numFmtId="0" fontId="24" fillId="0" borderId="4" xfId="10" applyFont="1" applyBorder="1" applyAlignment="1" applyProtection="1">
      <alignment vertical="center"/>
      <protection locked="0"/>
    </xf>
    <xf numFmtId="0" fontId="24" fillId="0" borderId="5" xfId="10" applyFont="1" applyBorder="1" applyAlignment="1" applyProtection="1">
      <alignment vertical="center" wrapText="1"/>
      <protection locked="0"/>
    </xf>
    <xf numFmtId="14" fontId="24" fillId="0" borderId="5" xfId="10" applyNumberFormat="1" applyFont="1" applyBorder="1" applyAlignment="1" applyProtection="1">
      <alignment vertical="center" wrapText="1"/>
      <protection locked="0"/>
    </xf>
    <xf numFmtId="0" fontId="24" fillId="0" borderId="27" xfId="10" applyFont="1" applyBorder="1" applyAlignment="1" applyProtection="1">
      <alignment horizontal="center" vertical="center"/>
      <protection locked="0"/>
    </xf>
    <xf numFmtId="0" fontId="24" fillId="0" borderId="28" xfId="10" applyFont="1" applyBorder="1" applyAlignment="1" applyProtection="1">
      <alignment vertical="center" wrapText="1"/>
      <protection locked="0"/>
    </xf>
    <xf numFmtId="0" fontId="24" fillId="3" borderId="29" xfId="10" applyFont="1" applyFill="1" applyBorder="1" applyAlignment="1" applyProtection="1">
      <alignment vertical="center"/>
      <protection locked="0"/>
    </xf>
    <xf numFmtId="0" fontId="24" fillId="3" borderId="5" xfId="10" applyFont="1" applyFill="1" applyBorder="1" applyAlignment="1" applyProtection="1">
      <alignment vertical="center" wrapText="1"/>
      <protection locked="0"/>
    </xf>
    <xf numFmtId="0" fontId="24" fillId="3" borderId="30" xfId="10" applyFont="1" applyFill="1" applyBorder="1" applyAlignment="1" applyProtection="1">
      <alignment vertical="center" wrapText="1"/>
      <protection locked="0"/>
    </xf>
    <xf numFmtId="49" fontId="24" fillId="0" borderId="5" xfId="10" applyNumberFormat="1" applyFont="1" applyBorder="1" applyAlignment="1" applyProtection="1">
      <alignment vertical="center"/>
      <protection locked="0"/>
    </xf>
    <xf numFmtId="0" fontId="24" fillId="0" borderId="30" xfId="10" applyFont="1" applyBorder="1" applyAlignment="1" applyProtection="1">
      <alignment vertical="center" wrapText="1"/>
      <protection locked="0"/>
    </xf>
    <xf numFmtId="0" fontId="24" fillId="0" borderId="31" xfId="10" applyFont="1" applyBorder="1" applyAlignment="1" applyProtection="1">
      <alignment horizontal="right" vertical="center"/>
      <protection locked="0"/>
    </xf>
    <xf numFmtId="0" fontId="24" fillId="0" borderId="30" xfId="10" applyFont="1" applyBorder="1" applyAlignment="1" applyProtection="1">
      <alignment horizontal="center" vertical="center"/>
      <protection locked="0"/>
    </xf>
    <xf numFmtId="0" fontId="17" fillId="0" borderId="0" xfId="10" applyFont="1" applyAlignment="1" applyProtection="1">
      <alignment horizontal="center" vertical="center"/>
      <protection locked="0"/>
    </xf>
    <xf numFmtId="0" fontId="19" fillId="3" borderId="32" xfId="10" applyFont="1" applyFill="1" applyBorder="1" applyAlignment="1" applyProtection="1">
      <alignment horizontal="center" vertical="center"/>
    </xf>
    <xf numFmtId="0" fontId="19" fillId="3" borderId="33" xfId="10" applyFont="1" applyFill="1" applyBorder="1" applyAlignment="1" applyProtection="1">
      <alignment horizontal="center" vertical="center"/>
    </xf>
    <xf numFmtId="0" fontId="19" fillId="3" borderId="34" xfId="10" applyFont="1" applyFill="1" applyBorder="1" applyAlignment="1" applyProtection="1">
      <alignment horizontal="center" vertical="center"/>
    </xf>
    <xf numFmtId="0" fontId="19" fillId="3" borderId="35" xfId="10" applyFont="1" applyFill="1" applyBorder="1" applyAlignment="1" applyProtection="1">
      <alignment horizontal="center" vertical="center"/>
    </xf>
    <xf numFmtId="0" fontId="19" fillId="3" borderId="36" xfId="10" applyFont="1" applyFill="1" applyBorder="1" applyAlignment="1" applyProtection="1">
      <alignment horizontal="center" vertical="center"/>
    </xf>
    <xf numFmtId="0" fontId="19" fillId="0" borderId="0" xfId="10" applyFont="1" applyAlignment="1" applyProtection="1">
      <alignment horizontal="center" vertical="center" wrapText="1"/>
      <protection locked="0"/>
    </xf>
    <xf numFmtId="0" fontId="19" fillId="3" borderId="37" xfId="10" applyFont="1" applyFill="1" applyBorder="1" applyAlignment="1" applyProtection="1">
      <alignment horizontal="center" vertical="center" wrapText="1"/>
    </xf>
    <xf numFmtId="0" fontId="19" fillId="3" borderId="33" xfId="10" applyFont="1" applyFill="1" applyBorder="1" applyAlignment="1" applyProtection="1">
      <alignment horizontal="center" vertical="center" wrapText="1"/>
    </xf>
    <xf numFmtId="0" fontId="19" fillId="3" borderId="36" xfId="10" applyFont="1" applyFill="1" applyBorder="1" applyAlignment="1" applyProtection="1">
      <alignment horizontal="center" vertical="center" wrapText="1"/>
    </xf>
    <xf numFmtId="0" fontId="19" fillId="3" borderId="35" xfId="10" applyFont="1" applyFill="1" applyBorder="1" applyAlignment="1" applyProtection="1">
      <alignment horizontal="center" vertical="center" wrapText="1"/>
    </xf>
    <xf numFmtId="0" fontId="19" fillId="4" borderId="33" xfId="10" applyFont="1" applyFill="1" applyBorder="1" applyAlignment="1" applyProtection="1">
      <alignment horizontal="center" vertical="center" wrapText="1"/>
    </xf>
    <xf numFmtId="0" fontId="19" fillId="4" borderId="38" xfId="10" applyFont="1" applyFill="1" applyBorder="1" applyAlignment="1" applyProtection="1">
      <alignment horizontal="center" vertical="center" wrapText="1"/>
    </xf>
    <xf numFmtId="49" fontId="19" fillId="4" borderId="36" xfId="10" applyNumberFormat="1" applyFont="1" applyFill="1" applyBorder="1" applyAlignment="1" applyProtection="1">
      <alignment horizontal="center" vertical="center" wrapText="1"/>
    </xf>
    <xf numFmtId="0" fontId="19" fillId="4" borderId="39" xfId="10" applyFont="1" applyFill="1" applyBorder="1" applyAlignment="1" applyProtection="1">
      <alignment horizontal="center" vertical="center" wrapText="1"/>
    </xf>
    <xf numFmtId="0" fontId="19" fillId="3" borderId="34" xfId="10" applyFont="1" applyFill="1" applyBorder="1" applyAlignment="1" applyProtection="1">
      <alignment horizontal="center" vertical="center" wrapText="1"/>
    </xf>
    <xf numFmtId="0" fontId="17" fillId="3" borderId="40" xfId="10" applyFont="1" applyFill="1" applyBorder="1" applyAlignment="1" applyProtection="1">
      <alignment vertical="center"/>
    </xf>
    <xf numFmtId="0" fontId="7" fillId="3" borderId="0" xfId="0" applyFont="1" applyFill="1" applyBorder="1" applyAlignment="1">
      <alignment vertical="center"/>
    </xf>
    <xf numFmtId="0" fontId="17" fillId="3" borderId="0" xfId="10" applyFont="1" applyFill="1" applyBorder="1" applyAlignment="1" applyProtection="1">
      <alignment vertical="center"/>
    </xf>
    <xf numFmtId="0" fontId="18" fillId="3" borderId="0" xfId="10" applyFont="1" applyFill="1" applyBorder="1" applyAlignment="1" applyProtection="1">
      <alignment vertical="center"/>
    </xf>
    <xf numFmtId="0" fontId="17" fillId="3" borderId="41" xfId="10" applyFont="1" applyFill="1" applyBorder="1" applyAlignment="1" applyProtection="1">
      <alignment vertical="center"/>
    </xf>
    <xf numFmtId="0" fontId="9" fillId="3" borderId="40" xfId="10" applyFont="1" applyFill="1" applyBorder="1" applyAlignment="1" applyProtection="1">
      <alignment vertical="center"/>
      <protection locked="0"/>
    </xf>
    <xf numFmtId="0" fontId="9" fillId="3" borderId="0" xfId="10" applyFont="1" applyFill="1" applyBorder="1" applyAlignment="1" applyProtection="1">
      <alignment vertical="center"/>
    </xf>
    <xf numFmtId="0" fontId="9" fillId="3" borderId="0" xfId="10" applyFont="1" applyFill="1" applyBorder="1" applyAlignment="1" applyProtection="1">
      <alignment vertical="center"/>
      <protection locked="0"/>
    </xf>
    <xf numFmtId="49" fontId="9" fillId="3" borderId="0" xfId="10" applyNumberFormat="1" applyFont="1" applyFill="1" applyBorder="1" applyAlignment="1" applyProtection="1">
      <alignment vertical="center"/>
      <protection locked="0"/>
    </xf>
    <xf numFmtId="175" fontId="9" fillId="3" borderId="0" xfId="10" applyNumberFormat="1" applyFont="1" applyFill="1" applyBorder="1" applyAlignment="1" applyProtection="1">
      <alignment vertical="center"/>
      <protection locked="0"/>
    </xf>
    <xf numFmtId="0" fontId="11" fillId="3" borderId="0" xfId="10" applyFont="1" applyFill="1" applyBorder="1" applyAlignment="1" applyProtection="1">
      <alignment horizontal="right" vertical="center"/>
      <protection locked="0"/>
    </xf>
    <xf numFmtId="0" fontId="7" fillId="3" borderId="41" xfId="14" applyFont="1" applyFill="1" applyBorder="1" applyAlignment="1" applyProtection="1">
      <alignment horizontal="left" vertical="center"/>
    </xf>
    <xf numFmtId="14" fontId="9" fillId="3" borderId="0" xfId="10" applyNumberFormat="1" applyFont="1" applyFill="1" applyBorder="1" applyAlignment="1" applyProtection="1">
      <alignment vertical="center"/>
    </xf>
    <xf numFmtId="175" fontId="9" fillId="3" borderId="0" xfId="10" applyNumberFormat="1" applyFont="1" applyFill="1" applyBorder="1" applyAlignment="1" applyProtection="1">
      <alignment vertical="center"/>
    </xf>
    <xf numFmtId="0" fontId="11" fillId="3" borderId="0" xfId="10" applyFont="1" applyFill="1" applyBorder="1" applyAlignment="1" applyProtection="1">
      <alignment horizontal="right" vertical="center"/>
    </xf>
    <xf numFmtId="0" fontId="9" fillId="3" borderId="41" xfId="10" applyFont="1" applyFill="1" applyBorder="1" applyAlignment="1" applyProtection="1">
      <alignment vertical="center"/>
    </xf>
    <xf numFmtId="14" fontId="9" fillId="0" borderId="40" xfId="10" applyNumberFormat="1" applyFont="1" applyBorder="1" applyAlignment="1" applyProtection="1">
      <alignment vertical="center"/>
      <protection locked="0"/>
    </xf>
    <xf numFmtId="0" fontId="7" fillId="3" borderId="0" xfId="0" applyFont="1" applyFill="1" applyBorder="1" applyAlignment="1" applyProtection="1">
      <alignment vertical="center"/>
    </xf>
    <xf numFmtId="0" fontId="7" fillId="3" borderId="41" xfId="0" applyFont="1" applyFill="1" applyBorder="1" applyAlignment="1" applyProtection="1">
      <alignment vertical="center"/>
    </xf>
    <xf numFmtId="0" fontId="9" fillId="3" borderId="40" xfId="10" applyFont="1" applyFill="1" applyBorder="1" applyAlignment="1" applyProtection="1">
      <alignment horizontal="right" vertical="center"/>
    </xf>
    <xf numFmtId="0" fontId="12" fillId="3" borderId="0" xfId="0" applyFont="1" applyFill="1" applyBorder="1" applyAlignment="1" applyProtection="1">
      <alignment vertical="center"/>
    </xf>
    <xf numFmtId="0" fontId="12" fillId="3" borderId="41" xfId="0" applyFont="1" applyFill="1" applyBorder="1" applyAlignment="1" applyProtection="1">
      <alignment vertical="center"/>
    </xf>
    <xf numFmtId="0" fontId="12" fillId="3" borderId="0" xfId="0" applyFont="1" applyFill="1" applyAlignment="1" applyProtection="1">
      <alignment horizontal="left" vertical="center"/>
    </xf>
    <xf numFmtId="176" fontId="24" fillId="2" borderId="5" xfId="11" applyNumberFormat="1" applyFont="1" applyFill="1" applyBorder="1" applyAlignment="1" applyProtection="1">
      <alignment horizontal="left" vertical="center" wrapText="1"/>
      <protection locked="0"/>
    </xf>
    <xf numFmtId="14" fontId="9" fillId="2" borderId="0" xfId="11" applyNumberFormat="1" applyFont="1" applyFill="1" applyBorder="1" applyAlignment="1" applyProtection="1">
      <alignment vertical="center"/>
    </xf>
    <xf numFmtId="0" fontId="9" fillId="2" borderId="0" xfId="11" applyFont="1" applyFill="1" applyBorder="1" applyAlignment="1" applyProtection="1">
      <alignment vertical="center"/>
      <protection locked="0"/>
    </xf>
    <xf numFmtId="14" fontId="9" fillId="2" borderId="0" xfId="11" applyNumberFormat="1" applyFont="1" applyFill="1" applyBorder="1" applyAlignment="1" applyProtection="1">
      <alignment horizontal="center" vertical="center"/>
    </xf>
    <xf numFmtId="14" fontId="11" fillId="2" borderId="0" xfId="11" applyNumberFormat="1" applyFont="1" applyFill="1" applyBorder="1" applyAlignment="1" applyProtection="1">
      <alignment horizontal="center" vertical="center"/>
    </xf>
    <xf numFmtId="14" fontId="11" fillId="2" borderId="0" xfId="11" applyNumberFormat="1" applyFont="1" applyFill="1" applyBorder="1" applyAlignment="1" applyProtection="1">
      <alignment vertical="center"/>
    </xf>
    <xf numFmtId="14" fontId="11" fillId="2" borderId="0" xfId="11" applyNumberFormat="1" applyFont="1" applyFill="1" applyBorder="1" applyAlignment="1" applyProtection="1">
      <alignment vertical="center" wrapText="1"/>
    </xf>
    <xf numFmtId="0" fontId="7" fillId="2" borderId="0" xfId="14" applyFont="1" applyFill="1" applyBorder="1" applyAlignment="1" applyProtection="1">
      <alignment horizontal="left" vertical="center" wrapText="1" inden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/>
    <xf numFmtId="0" fontId="12" fillId="3" borderId="1" xfId="14" applyFont="1" applyFill="1" applyBorder="1" applyAlignment="1" applyProtection="1">
      <alignment horizontal="left" vertical="center" wrapText="1" indent="1"/>
    </xf>
    <xf numFmtId="0" fontId="12" fillId="3" borderId="1" xfId="0" applyFont="1" applyFill="1" applyBorder="1" applyProtection="1">
      <protection locked="0"/>
    </xf>
    <xf numFmtId="14" fontId="11" fillId="2" borderId="0" xfId="10" applyNumberFormat="1" applyFont="1" applyFill="1" applyBorder="1" applyAlignment="1" applyProtection="1">
      <alignment vertical="center"/>
    </xf>
    <xf numFmtId="0" fontId="9" fillId="2" borderId="0" xfId="10" applyFont="1" applyFill="1" applyBorder="1" applyAlignment="1" applyProtection="1">
      <alignment horizontal="left" vertical="center"/>
    </xf>
    <xf numFmtId="0" fontId="9" fillId="2" borderId="0" xfId="10" applyFont="1" applyFill="1" applyBorder="1" applyAlignment="1" applyProtection="1">
      <alignment vertical="center"/>
    </xf>
    <xf numFmtId="0" fontId="9" fillId="2" borderId="40" xfId="10" applyFont="1" applyFill="1" applyBorder="1" applyAlignment="1" applyProtection="1">
      <alignment vertical="center"/>
      <protection locked="0"/>
    </xf>
    <xf numFmtId="0" fontId="16" fillId="3" borderId="3" xfId="1" applyFont="1" applyFill="1" applyBorder="1" applyAlignment="1" applyProtection="1">
      <alignment horizontal="center" vertical="center" wrapText="1"/>
    </xf>
    <xf numFmtId="1" fontId="16" fillId="3" borderId="3" xfId="1" applyNumberFormat="1" applyFont="1" applyFill="1" applyBorder="1" applyAlignment="1" applyProtection="1">
      <alignment horizontal="center" vertical="center" wrapText="1"/>
    </xf>
    <xf numFmtId="0" fontId="21" fillId="2" borderId="0" xfId="0" applyFont="1" applyFill="1" applyBorder="1" applyProtection="1"/>
    <xf numFmtId="0" fontId="21" fillId="2" borderId="0" xfId="0" applyFont="1" applyFill="1" applyBorder="1" applyAlignment="1" applyProtection="1">
      <alignment horizontal="center" vertical="center"/>
    </xf>
    <xf numFmtId="0" fontId="22" fillId="3" borderId="41" xfId="0" applyFont="1" applyFill="1" applyBorder="1" applyAlignment="1">
      <alignment vertical="center"/>
    </xf>
    <xf numFmtId="0" fontId="12" fillId="0" borderId="0" xfId="0" applyFont="1" applyBorder="1" applyProtection="1"/>
    <xf numFmtId="0" fontId="12" fillId="2" borderId="0" xfId="0" applyFont="1" applyFill="1" applyBorder="1" applyAlignment="1">
      <alignment horizontal="left" vertical="center"/>
    </xf>
    <xf numFmtId="2" fontId="14" fillId="0" borderId="42" xfId="1" applyNumberFormat="1" applyFont="1" applyFill="1" applyBorder="1" applyAlignment="1" applyProtection="1">
      <alignment horizontal="left" vertical="top" wrapText="1"/>
    </xf>
    <xf numFmtId="0" fontId="7" fillId="0" borderId="0" xfId="0" applyFont="1" applyAlignment="1" applyProtection="1">
      <alignment vertical="top" wrapText="1"/>
      <protection locked="0"/>
    </xf>
    <xf numFmtId="14" fontId="1" fillId="0" borderId="0" xfId="2" applyNumberFormat="1" applyFont="1" applyBorder="1" applyProtection="1">
      <protection locked="0"/>
    </xf>
    <xf numFmtId="49" fontId="27" fillId="0" borderId="1" xfId="14" applyNumberFormat="1" applyFont="1" applyFill="1" applyBorder="1" applyAlignment="1" applyProtection="1">
      <alignment horizontal="left" vertical="center" wrapText="1" indent="1"/>
    </xf>
    <xf numFmtId="178" fontId="12" fillId="2" borderId="1" xfId="14" applyNumberFormat="1" applyFont="1" applyFill="1" applyBorder="1" applyAlignment="1" applyProtection="1">
      <alignment horizontal="center" vertical="center" wrapText="1"/>
      <protection locked="0"/>
    </xf>
    <xf numFmtId="0" fontId="27" fillId="0" borderId="1" xfId="14" applyFont="1" applyFill="1" applyBorder="1" applyAlignment="1" applyProtection="1">
      <alignment horizontal="left" vertical="center" wrapText="1" indent="1"/>
    </xf>
    <xf numFmtId="4" fontId="12" fillId="2" borderId="1" xfId="14" applyNumberFormat="1" applyFont="1" applyFill="1" applyBorder="1" applyAlignment="1" applyProtection="1">
      <alignment horizontal="right" vertical="center" wrapText="1"/>
      <protection locked="0"/>
    </xf>
    <xf numFmtId="4" fontId="12" fillId="2" borderId="1" xfId="14" applyNumberFormat="1" applyFont="1" applyFill="1" applyBorder="1" applyAlignment="1" applyProtection="1">
      <alignment horizontal="right" vertical="center"/>
      <protection locked="0"/>
    </xf>
    <xf numFmtId="4" fontId="12" fillId="3" borderId="1" xfId="14" applyNumberFormat="1" applyFont="1" applyFill="1" applyBorder="1" applyAlignment="1" applyProtection="1">
      <alignment horizontal="right" vertical="center"/>
    </xf>
    <xf numFmtId="4" fontId="12" fillId="3" borderId="1" xfId="14" applyNumberFormat="1" applyFont="1" applyFill="1" applyBorder="1" applyAlignment="1" applyProtection="1">
      <alignment horizontal="right" vertical="center" wrapText="1"/>
    </xf>
    <xf numFmtId="49" fontId="9" fillId="0" borderId="1" xfId="3" applyNumberFormat="1" applyFont="1" applyBorder="1" applyAlignment="1" applyProtection="1">
      <alignment horizontal="center" vertical="center" wrapText="1"/>
      <protection locked="0"/>
    </xf>
    <xf numFmtId="49" fontId="9" fillId="0" borderId="5" xfId="3" applyNumberFormat="1" applyFont="1" applyBorder="1" applyAlignment="1" applyProtection="1">
      <alignment vertical="center" wrapText="1"/>
      <protection locked="0"/>
    </xf>
    <xf numFmtId="14" fontId="11" fillId="2" borderId="0" xfId="10" applyNumberFormat="1" applyFont="1" applyFill="1" applyBorder="1" applyAlignment="1" applyProtection="1">
      <alignment horizontal="center" vertical="center"/>
    </xf>
    <xf numFmtId="0" fontId="9" fillId="2" borderId="0" xfId="10" applyFont="1" applyFill="1" applyBorder="1" applyAlignment="1" applyProtection="1">
      <alignment horizontal="left" vertical="center" wrapText="1"/>
      <protection locked="0"/>
    </xf>
    <xf numFmtId="0" fontId="19" fillId="3" borderId="39" xfId="10" applyFont="1" applyFill="1" applyBorder="1" applyAlignment="1" applyProtection="1">
      <alignment horizontal="center" vertical="center"/>
    </xf>
    <xf numFmtId="0" fontId="19" fillId="3" borderId="32" xfId="10" applyFont="1" applyFill="1" applyBorder="1" applyAlignment="1" applyProtection="1">
      <alignment horizontal="center" vertical="center"/>
    </xf>
    <xf numFmtId="0" fontId="19" fillId="3" borderId="37" xfId="10" applyFont="1" applyFill="1" applyBorder="1" applyAlignment="1" applyProtection="1">
      <alignment horizontal="center" vertical="center"/>
    </xf>
    <xf numFmtId="14" fontId="11" fillId="2" borderId="43" xfId="10" applyNumberFormat="1" applyFont="1" applyFill="1" applyBorder="1" applyAlignment="1" applyProtection="1">
      <alignment horizontal="center" vertical="center" wrapText="1"/>
    </xf>
    <xf numFmtId="14" fontId="11" fillId="2" borderId="0" xfId="10" applyNumberFormat="1" applyFont="1" applyFill="1" applyBorder="1" applyAlignment="1" applyProtection="1">
      <alignment horizontal="center" vertical="center" wrapText="1"/>
    </xf>
    <xf numFmtId="14" fontId="11" fillId="2" borderId="0" xfId="10" applyNumberFormat="1" applyFont="1" applyFill="1" applyBorder="1" applyAlignment="1" applyProtection="1">
      <alignment horizontal="left" vertical="center" wrapText="1"/>
    </xf>
    <xf numFmtId="14" fontId="7" fillId="0" borderId="0" xfId="14" applyNumberFormat="1" applyFont="1" applyFill="1" applyBorder="1" applyAlignment="1" applyProtection="1">
      <alignment horizontal="center" vertical="center"/>
    </xf>
    <xf numFmtId="0" fontId="7" fillId="0" borderId="0" xfId="14" applyFont="1" applyFill="1" applyBorder="1" applyAlignment="1" applyProtection="1">
      <alignment horizontal="center" vertical="center"/>
    </xf>
    <xf numFmtId="0" fontId="7" fillId="3" borderId="0" xfId="14" applyFont="1" applyFill="1" applyAlignment="1" applyProtection="1">
      <alignment horizontal="center" vertical="center"/>
    </xf>
    <xf numFmtId="0" fontId="7" fillId="2" borderId="0" xfId="14" applyFont="1" applyFill="1" applyBorder="1" applyAlignment="1" applyProtection="1">
      <alignment horizontal="left" vertical="center" wrapText="1"/>
    </xf>
    <xf numFmtId="0" fontId="7" fillId="0" borderId="0" xfId="0" applyFont="1" applyAlignment="1" applyProtection="1">
      <alignment horizontal="center" vertical="center"/>
      <protection locked="0"/>
    </xf>
    <xf numFmtId="14" fontId="11" fillId="2" borderId="0" xfId="11" applyNumberFormat="1" applyFont="1" applyFill="1" applyBorder="1" applyAlignment="1" applyProtection="1">
      <alignment horizontal="center" vertical="center"/>
    </xf>
    <xf numFmtId="0" fontId="12" fillId="3" borderId="0" xfId="0" applyFont="1" applyFill="1" applyAlignment="1" applyProtection="1">
      <alignment horizontal="left" vertical="center"/>
    </xf>
    <xf numFmtId="14" fontId="11" fillId="2" borderId="0" xfId="11" applyNumberFormat="1" applyFont="1" applyFill="1" applyBorder="1" applyAlignment="1" applyProtection="1">
      <alignment horizontal="left" vertical="center" wrapText="1"/>
    </xf>
    <xf numFmtId="14" fontId="11" fillId="2" borderId="43" xfId="11" applyNumberFormat="1" applyFont="1" applyFill="1" applyBorder="1" applyAlignment="1" applyProtection="1">
      <alignment horizontal="center" vertical="center"/>
    </xf>
    <xf numFmtId="14" fontId="11" fillId="2" borderId="43" xfId="11" applyNumberFormat="1" applyFont="1" applyFill="1" applyBorder="1" applyAlignment="1" applyProtection="1">
      <alignment horizontal="center" vertical="center" wrapText="1"/>
    </xf>
    <xf numFmtId="14" fontId="11" fillId="2" borderId="0" xfId="11" applyNumberFormat="1" applyFont="1" applyFill="1" applyBorder="1" applyAlignment="1" applyProtection="1">
      <alignment horizontal="center" vertical="center" wrapText="1"/>
    </xf>
    <xf numFmtId="0" fontId="7" fillId="0" borderId="0" xfId="0" applyFont="1" applyAlignment="1" applyProtection="1">
      <alignment horizontal="left" vertical="top" wrapText="1"/>
      <protection locked="0"/>
    </xf>
    <xf numFmtId="0" fontId="7" fillId="3" borderId="0" xfId="14" applyFont="1" applyFill="1" applyAlignment="1" applyProtection="1">
      <alignment horizontal="right" vertical="center"/>
    </xf>
    <xf numFmtId="0" fontId="7" fillId="3" borderId="0" xfId="14" applyFont="1" applyFill="1" applyBorder="1" applyAlignment="1" applyProtection="1">
      <alignment horizontal="center" vertical="center"/>
    </xf>
    <xf numFmtId="0" fontId="9" fillId="3" borderId="1" xfId="3" applyFont="1" applyFill="1" applyBorder="1" applyAlignment="1" applyProtection="1">
      <alignment horizontal="center" vertical="center" wrapText="1"/>
    </xf>
    <xf numFmtId="0" fontId="7" fillId="0" borderId="6" xfId="0" applyFont="1" applyBorder="1" applyAlignment="1" applyProtection="1">
      <alignment horizontal="center"/>
      <protection locked="0"/>
    </xf>
    <xf numFmtId="14" fontId="7" fillId="0" borderId="0" xfId="14" applyNumberFormat="1" applyFont="1" applyFill="1" applyBorder="1" applyAlignment="1" applyProtection="1">
      <alignment horizontal="left" vertical="center"/>
    </xf>
    <xf numFmtId="0" fontId="7" fillId="0" borderId="0" xfId="14" applyFont="1" applyFill="1" applyBorder="1" applyAlignment="1" applyProtection="1">
      <alignment horizontal="left" vertical="center"/>
    </xf>
  </cellXfs>
  <cellStyles count="15">
    <cellStyle name="Normal" xfId="0" builtinId="0"/>
    <cellStyle name="Normal 2" xfId="1"/>
    <cellStyle name="Normal 3" xfId="2"/>
    <cellStyle name="Normal 4" xfId="3"/>
    <cellStyle name="Normal 5" xfId="4"/>
    <cellStyle name="Normal 5 2" xfId="5"/>
    <cellStyle name="Normal 5 2 2" xfId="6"/>
    <cellStyle name="Normal 5 2 2 2" xfId="7"/>
    <cellStyle name="Normal 5 2 3" xfId="8"/>
    <cellStyle name="Normal 5 2 3 2" xfId="9"/>
    <cellStyle name="Normal 5 3" xfId="10"/>
    <cellStyle name="Normal 5 3 2" xfId="11"/>
    <cellStyle name="Normal 6" xfId="12"/>
    <cellStyle name="Normal 7" xfId="13"/>
    <cellStyle name="Normal_FORMEBI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view="pageBreakPreview" zoomScale="80" zoomScaleNormal="100" zoomScaleSheetLayoutView="80" workbookViewId="0">
      <selection activeCell="A15" sqref="A15"/>
    </sheetView>
  </sheetViews>
  <sheetFormatPr defaultRowHeight="15"/>
  <cols>
    <col min="1" max="1" width="6.28515625" style="281" bestFit="1" customWidth="1"/>
    <col min="2" max="2" width="13.140625" style="281" customWidth="1"/>
    <col min="3" max="3" width="17.85546875" style="281" customWidth="1"/>
    <col min="4" max="4" width="15.140625" style="281" customWidth="1"/>
    <col min="5" max="5" width="24.5703125" style="281" customWidth="1"/>
    <col min="6" max="6" width="19.140625" style="282" customWidth="1"/>
    <col min="7" max="7" width="24.5703125" style="282" customWidth="1"/>
    <col min="8" max="8" width="19.140625" style="282" customWidth="1"/>
    <col min="9" max="9" width="16.42578125" style="281" bestFit="1" customWidth="1"/>
    <col min="10" max="10" width="17.42578125" style="281" customWidth="1"/>
    <col min="11" max="11" width="13.140625" style="281" bestFit="1" customWidth="1"/>
    <col min="12" max="12" width="15.28515625" style="281" customWidth="1"/>
    <col min="13" max="16384" width="9.140625" style="281"/>
  </cols>
  <sheetData>
    <row r="1" spans="1:12" s="292" customFormat="1">
      <c r="A1" s="359" t="s">
        <v>295</v>
      </c>
      <c r="B1" s="344"/>
      <c r="C1" s="344"/>
      <c r="D1" s="344"/>
      <c r="E1" s="345"/>
      <c r="F1" s="339"/>
      <c r="G1" s="345"/>
      <c r="H1" s="358"/>
      <c r="I1" s="344"/>
      <c r="J1" s="345"/>
      <c r="K1" s="345"/>
      <c r="L1" s="357" t="s">
        <v>97</v>
      </c>
    </row>
    <row r="2" spans="1:12" s="292" customFormat="1">
      <c r="A2" s="356" t="s">
        <v>128</v>
      </c>
      <c r="B2" s="344"/>
      <c r="C2" s="344"/>
      <c r="D2" s="344"/>
      <c r="E2" s="345"/>
      <c r="F2" s="339"/>
      <c r="G2" s="345"/>
      <c r="H2" s="355"/>
      <c r="I2" s="344"/>
      <c r="J2" s="345"/>
      <c r="K2" s="345"/>
      <c r="L2" s="354" t="s">
        <v>536</v>
      </c>
    </row>
    <row r="3" spans="1:12" s="292" customFormat="1">
      <c r="A3" s="353"/>
      <c r="B3" s="344"/>
      <c r="C3" s="352"/>
      <c r="D3" s="351"/>
      <c r="E3" s="345"/>
      <c r="F3" s="350"/>
      <c r="G3" s="345"/>
      <c r="H3" s="345"/>
      <c r="I3" s="339"/>
      <c r="J3" s="344"/>
      <c r="K3" s="344"/>
      <c r="L3" s="343"/>
    </row>
    <row r="4" spans="1:12" s="292" customFormat="1">
      <c r="A4" s="381" t="s">
        <v>262</v>
      </c>
      <c r="B4" s="339"/>
      <c r="C4" s="339"/>
      <c r="D4" s="383" t="s">
        <v>480</v>
      </c>
      <c r="E4" s="373"/>
      <c r="F4" s="291"/>
      <c r="G4" s="284"/>
      <c r="H4" s="374"/>
      <c r="I4" s="373"/>
      <c r="J4" s="375"/>
      <c r="K4" s="284"/>
      <c r="L4" s="376"/>
    </row>
    <row r="5" spans="1:12" s="292" customFormat="1" ht="15.75" thickBot="1">
      <c r="A5" s="349"/>
      <c r="B5" s="345"/>
      <c r="C5" s="348"/>
      <c r="D5" s="347"/>
      <c r="E5" s="345"/>
      <c r="F5" s="346"/>
      <c r="G5" s="346"/>
      <c r="H5" s="346"/>
      <c r="I5" s="345"/>
      <c r="J5" s="344"/>
      <c r="K5" s="344"/>
      <c r="L5" s="343"/>
    </row>
    <row r="6" spans="1:12" ht="15.75" thickBot="1">
      <c r="A6" s="342"/>
      <c r="B6" s="341"/>
      <c r="C6" s="340"/>
      <c r="D6" s="340"/>
      <c r="E6" s="340"/>
      <c r="F6" s="339"/>
      <c r="G6" s="339"/>
      <c r="H6" s="339"/>
      <c r="I6" s="398" t="s">
        <v>442</v>
      </c>
      <c r="J6" s="399"/>
      <c r="K6" s="400"/>
      <c r="L6" s="338"/>
    </row>
    <row r="7" spans="1:12" s="328" customFormat="1" ht="51.75" thickBot="1">
      <c r="A7" s="332" t="s">
        <v>64</v>
      </c>
      <c r="B7" s="331" t="s">
        <v>129</v>
      </c>
      <c r="C7" s="331" t="s">
        <v>441</v>
      </c>
      <c r="D7" s="337" t="s">
        <v>268</v>
      </c>
      <c r="E7" s="336" t="s">
        <v>440</v>
      </c>
      <c r="F7" s="335" t="s">
        <v>439</v>
      </c>
      <c r="G7" s="334" t="s">
        <v>216</v>
      </c>
      <c r="H7" s="333" t="s">
        <v>213</v>
      </c>
      <c r="I7" s="332" t="s">
        <v>438</v>
      </c>
      <c r="J7" s="331" t="s">
        <v>265</v>
      </c>
      <c r="K7" s="330" t="s">
        <v>217</v>
      </c>
      <c r="L7" s="329" t="s">
        <v>218</v>
      </c>
    </row>
    <row r="8" spans="1:12" s="322" customFormat="1" ht="15.75" thickBot="1">
      <c r="A8" s="326">
        <v>1</v>
      </c>
      <c r="B8" s="325">
        <v>2</v>
      </c>
      <c r="C8" s="327">
        <v>3</v>
      </c>
      <c r="D8" s="327">
        <v>4</v>
      </c>
      <c r="E8" s="326">
        <v>5</v>
      </c>
      <c r="F8" s="325">
        <v>6</v>
      </c>
      <c r="G8" s="327">
        <v>7</v>
      </c>
      <c r="H8" s="325">
        <v>8</v>
      </c>
      <c r="I8" s="326">
        <v>9</v>
      </c>
      <c r="J8" s="325">
        <v>10</v>
      </c>
      <c r="K8" s="324">
        <v>11</v>
      </c>
      <c r="L8" s="323">
        <v>12</v>
      </c>
    </row>
    <row r="9" spans="1:12" ht="25.5">
      <c r="A9" s="321">
        <v>1</v>
      </c>
      <c r="B9" s="312" t="s">
        <v>483</v>
      </c>
      <c r="C9" s="311" t="s">
        <v>484</v>
      </c>
      <c r="D9" s="320">
        <v>20</v>
      </c>
      <c r="E9" s="319" t="s">
        <v>485</v>
      </c>
      <c r="F9" s="308" t="s">
        <v>486</v>
      </c>
      <c r="G9" s="318" t="s">
        <v>494</v>
      </c>
      <c r="H9" s="318" t="s">
        <v>487</v>
      </c>
      <c r="I9" s="317"/>
      <c r="J9" s="316"/>
      <c r="K9" s="315"/>
      <c r="L9" s="314"/>
    </row>
    <row r="10" spans="1:12" ht="25.5">
      <c r="A10" s="313">
        <v>2</v>
      </c>
      <c r="B10" s="312" t="s">
        <v>483</v>
      </c>
      <c r="C10" s="311" t="s">
        <v>484</v>
      </c>
      <c r="D10" s="310">
        <v>200</v>
      </c>
      <c r="E10" s="309" t="s">
        <v>488</v>
      </c>
      <c r="F10" s="308" t="s">
        <v>489</v>
      </c>
      <c r="G10" s="308" t="s">
        <v>495</v>
      </c>
      <c r="H10" s="308" t="s">
        <v>487</v>
      </c>
      <c r="I10" s="307"/>
      <c r="J10" s="306"/>
      <c r="K10" s="305"/>
      <c r="L10" s="304"/>
    </row>
    <row r="11" spans="1:12" ht="25.5">
      <c r="A11" s="313">
        <v>3</v>
      </c>
      <c r="B11" s="312" t="s">
        <v>483</v>
      </c>
      <c r="C11" s="311" t="s">
        <v>484</v>
      </c>
      <c r="D11" s="310">
        <v>200</v>
      </c>
      <c r="E11" s="309" t="s">
        <v>490</v>
      </c>
      <c r="F11" s="346" t="s">
        <v>491</v>
      </c>
      <c r="G11" s="308" t="s">
        <v>493</v>
      </c>
      <c r="H11" s="308" t="s">
        <v>487</v>
      </c>
      <c r="I11" s="307"/>
      <c r="J11" s="306"/>
      <c r="K11" s="305"/>
      <c r="L11" s="304"/>
    </row>
    <row r="12" spans="1:12" ht="25.5">
      <c r="A12" s="313">
        <v>4</v>
      </c>
      <c r="B12" s="312" t="s">
        <v>483</v>
      </c>
      <c r="C12" s="311" t="s">
        <v>484</v>
      </c>
      <c r="D12" s="310">
        <v>200</v>
      </c>
      <c r="E12" s="309" t="s">
        <v>499</v>
      </c>
      <c r="F12" s="308" t="s">
        <v>492</v>
      </c>
      <c r="G12" s="308" t="s">
        <v>493</v>
      </c>
      <c r="H12" s="308" t="s">
        <v>487</v>
      </c>
      <c r="I12" s="307"/>
      <c r="J12" s="306"/>
      <c r="K12" s="305"/>
      <c r="L12" s="304"/>
    </row>
    <row r="13" spans="1:12" ht="25.5">
      <c r="A13" s="313">
        <v>5</v>
      </c>
      <c r="B13" s="312" t="s">
        <v>483</v>
      </c>
      <c r="C13" s="311" t="s">
        <v>484</v>
      </c>
      <c r="D13" s="310">
        <v>200</v>
      </c>
      <c r="E13" s="309" t="s">
        <v>542</v>
      </c>
      <c r="F13" s="308" t="s">
        <v>496</v>
      </c>
      <c r="G13" s="308" t="s">
        <v>493</v>
      </c>
      <c r="H13" s="308" t="s">
        <v>487</v>
      </c>
      <c r="I13" s="307"/>
      <c r="J13" s="306"/>
      <c r="K13" s="305"/>
      <c r="L13" s="304"/>
    </row>
    <row r="14" spans="1:12" ht="25.5">
      <c r="A14" s="313">
        <v>6</v>
      </c>
      <c r="B14" s="312" t="s">
        <v>483</v>
      </c>
      <c r="C14" s="311" t="s">
        <v>484</v>
      </c>
      <c r="D14" s="310">
        <v>200</v>
      </c>
      <c r="E14" s="309" t="s">
        <v>497</v>
      </c>
      <c r="F14" s="308" t="s">
        <v>498</v>
      </c>
      <c r="G14" s="308" t="s">
        <v>493</v>
      </c>
      <c r="H14" s="308" t="s">
        <v>487</v>
      </c>
      <c r="I14" s="307"/>
      <c r="J14" s="306"/>
      <c r="K14" s="305"/>
      <c r="L14" s="304"/>
    </row>
    <row r="15" spans="1:12" ht="25.5">
      <c r="A15" s="313">
        <v>7</v>
      </c>
      <c r="B15" s="312" t="s">
        <v>500</v>
      </c>
      <c r="C15" s="311" t="s">
        <v>484</v>
      </c>
      <c r="D15" s="310">
        <v>100</v>
      </c>
      <c r="E15" s="309" t="s">
        <v>501</v>
      </c>
      <c r="F15" s="308" t="s">
        <v>502</v>
      </c>
      <c r="G15" s="308" t="s">
        <v>503</v>
      </c>
      <c r="H15" s="308" t="s">
        <v>487</v>
      </c>
      <c r="I15" s="307"/>
      <c r="J15" s="306"/>
      <c r="K15" s="305"/>
      <c r="L15" s="304"/>
    </row>
    <row r="16" spans="1:12" ht="25.5">
      <c r="A16" s="313">
        <v>8</v>
      </c>
      <c r="B16" s="312" t="s">
        <v>504</v>
      </c>
      <c r="C16" s="311" t="s">
        <v>484</v>
      </c>
      <c r="D16" s="310">
        <v>70</v>
      </c>
      <c r="E16" s="309" t="s">
        <v>505</v>
      </c>
      <c r="F16" s="308" t="s">
        <v>506</v>
      </c>
      <c r="G16" s="308" t="s">
        <v>507</v>
      </c>
      <c r="H16" s="308" t="s">
        <v>487</v>
      </c>
      <c r="I16" s="307"/>
      <c r="J16" s="306"/>
      <c r="K16" s="305"/>
      <c r="L16" s="304"/>
    </row>
    <row r="17" spans="1:12" ht="25.5">
      <c r="A17" s="313">
        <v>9</v>
      </c>
      <c r="B17" s="312" t="s">
        <v>508</v>
      </c>
      <c r="C17" s="311" t="s">
        <v>484</v>
      </c>
      <c r="D17" s="310">
        <v>50</v>
      </c>
      <c r="E17" s="309" t="s">
        <v>509</v>
      </c>
      <c r="F17" s="308" t="s">
        <v>510</v>
      </c>
      <c r="G17" s="308" t="s">
        <v>511</v>
      </c>
      <c r="H17" s="308" t="s">
        <v>512</v>
      </c>
      <c r="I17" s="307"/>
      <c r="J17" s="306"/>
      <c r="K17" s="305"/>
      <c r="L17" s="304"/>
    </row>
    <row r="18" spans="1:12" ht="25.5">
      <c r="A18" s="313">
        <v>10</v>
      </c>
      <c r="B18" s="312" t="s">
        <v>513</v>
      </c>
      <c r="C18" s="311" t="s">
        <v>484</v>
      </c>
      <c r="D18" s="310">
        <v>6028</v>
      </c>
      <c r="E18" s="309" t="s">
        <v>514</v>
      </c>
      <c r="F18" s="308" t="s">
        <v>515</v>
      </c>
      <c r="G18" s="308" t="s">
        <v>516</v>
      </c>
      <c r="H18" s="308" t="s">
        <v>487</v>
      </c>
      <c r="I18" s="307"/>
      <c r="J18" s="306"/>
      <c r="K18" s="305"/>
      <c r="L18" s="304"/>
    </row>
    <row r="19" spans="1:12" ht="25.5">
      <c r="A19" s="313">
        <v>11</v>
      </c>
      <c r="B19" s="312" t="s">
        <v>517</v>
      </c>
      <c r="C19" s="311" t="s">
        <v>484</v>
      </c>
      <c r="D19" s="310">
        <v>1501</v>
      </c>
      <c r="E19" s="309" t="s">
        <v>518</v>
      </c>
      <c r="F19" s="308" t="s">
        <v>519</v>
      </c>
      <c r="G19" s="308" t="s">
        <v>520</v>
      </c>
      <c r="H19" s="308" t="s">
        <v>487</v>
      </c>
      <c r="I19" s="307"/>
      <c r="J19" s="306"/>
      <c r="K19" s="305"/>
      <c r="L19" s="304"/>
    </row>
    <row r="20" spans="1:12">
      <c r="A20" s="313">
        <v>12</v>
      </c>
      <c r="B20" s="312"/>
      <c r="C20" s="311"/>
      <c r="D20" s="310"/>
      <c r="E20" s="309"/>
      <c r="F20" s="308"/>
      <c r="G20" s="308"/>
      <c r="H20" s="308"/>
      <c r="I20" s="307"/>
      <c r="J20" s="306"/>
      <c r="K20" s="305"/>
      <c r="L20" s="304"/>
    </row>
    <row r="21" spans="1:12">
      <c r="A21" s="313">
        <v>13</v>
      </c>
      <c r="B21" s="312"/>
      <c r="C21" s="311"/>
      <c r="D21" s="310"/>
      <c r="E21" s="309"/>
      <c r="F21" s="308"/>
      <c r="G21" s="308"/>
      <c r="H21" s="308"/>
      <c r="I21" s="307"/>
      <c r="J21" s="306"/>
      <c r="K21" s="305"/>
      <c r="L21" s="304"/>
    </row>
    <row r="22" spans="1:12">
      <c r="A22" s="313">
        <v>14</v>
      </c>
      <c r="B22" s="312"/>
      <c r="C22" s="311"/>
      <c r="D22" s="310"/>
      <c r="E22" s="309"/>
      <c r="F22" s="308"/>
      <c r="G22" s="308"/>
      <c r="H22" s="308"/>
      <c r="I22" s="307"/>
      <c r="J22" s="306"/>
      <c r="K22" s="305"/>
      <c r="L22" s="304"/>
    </row>
    <row r="23" spans="1:12">
      <c r="A23" s="313">
        <v>15</v>
      </c>
      <c r="B23" s="312"/>
      <c r="C23" s="311"/>
      <c r="D23" s="310"/>
      <c r="E23" s="309"/>
      <c r="F23" s="308"/>
      <c r="G23" s="308"/>
      <c r="H23" s="308"/>
      <c r="I23" s="307"/>
      <c r="J23" s="306"/>
      <c r="K23" s="305"/>
      <c r="L23" s="304"/>
    </row>
    <row r="24" spans="1:12">
      <c r="A24" s="313">
        <v>16</v>
      </c>
      <c r="B24" s="312"/>
      <c r="C24" s="311"/>
      <c r="D24" s="310"/>
      <c r="E24" s="309"/>
      <c r="F24" s="308"/>
      <c r="G24" s="308"/>
      <c r="H24" s="308"/>
      <c r="I24" s="307"/>
      <c r="J24" s="306"/>
      <c r="K24" s="305"/>
      <c r="L24" s="304"/>
    </row>
    <row r="25" spans="1:12">
      <c r="A25" s="313">
        <v>17</v>
      </c>
      <c r="B25" s="312"/>
      <c r="C25" s="311"/>
      <c r="D25" s="310"/>
      <c r="E25" s="309"/>
      <c r="F25" s="308"/>
      <c r="G25" s="308"/>
      <c r="H25" s="308"/>
      <c r="I25" s="307"/>
      <c r="J25" s="306"/>
      <c r="K25" s="305"/>
      <c r="L25" s="304"/>
    </row>
    <row r="26" spans="1:12">
      <c r="A26" s="313">
        <v>18</v>
      </c>
      <c r="B26" s="312"/>
      <c r="C26" s="311"/>
      <c r="D26" s="310"/>
      <c r="E26" s="309"/>
      <c r="F26" s="308"/>
      <c r="G26" s="308"/>
      <c r="H26" s="308"/>
      <c r="I26" s="307"/>
      <c r="J26" s="306"/>
      <c r="K26" s="305"/>
      <c r="L26" s="304"/>
    </row>
    <row r="27" spans="1:12">
      <c r="A27" s="313">
        <v>19</v>
      </c>
      <c r="B27" s="312"/>
      <c r="C27" s="311"/>
      <c r="D27" s="310"/>
      <c r="E27" s="309"/>
      <c r="F27" s="308"/>
      <c r="G27" s="308"/>
      <c r="H27" s="308"/>
      <c r="I27" s="307"/>
      <c r="J27" s="306"/>
      <c r="K27" s="305"/>
      <c r="L27" s="304"/>
    </row>
    <row r="28" spans="1:12" ht="15.75" thickBot="1">
      <c r="A28" s="303" t="s">
        <v>264</v>
      </c>
      <c r="B28" s="302"/>
      <c r="C28" s="301"/>
      <c r="D28" s="300"/>
      <c r="E28" s="299"/>
      <c r="F28" s="298"/>
      <c r="G28" s="298"/>
      <c r="H28" s="298"/>
      <c r="I28" s="297"/>
      <c r="J28" s="296"/>
      <c r="K28" s="295"/>
      <c r="L28" s="294"/>
    </row>
    <row r="29" spans="1:12">
      <c r="A29" s="284"/>
      <c r="B29" s="285"/>
      <c r="C29" s="284"/>
      <c r="D29" s="285"/>
      <c r="E29" s="284"/>
      <c r="F29" s="285"/>
      <c r="G29" s="284"/>
      <c r="H29" s="285"/>
      <c r="I29" s="284"/>
      <c r="J29" s="285"/>
      <c r="K29" s="284"/>
      <c r="L29" s="285"/>
    </row>
    <row r="30" spans="1:12">
      <c r="A30" s="284"/>
      <c r="B30" s="291"/>
      <c r="C30" s="284"/>
      <c r="D30" s="291"/>
      <c r="E30" s="284"/>
      <c r="F30" s="291"/>
      <c r="G30" s="284"/>
      <c r="H30" s="291"/>
      <c r="I30" s="284"/>
      <c r="J30" s="291"/>
      <c r="K30" s="284"/>
      <c r="L30" s="291"/>
    </row>
    <row r="31" spans="1:12" s="292" customFormat="1">
      <c r="A31" s="397" t="s">
        <v>409</v>
      </c>
      <c r="B31" s="397"/>
      <c r="C31" s="397"/>
      <c r="D31" s="397"/>
      <c r="E31" s="397"/>
      <c r="F31" s="397"/>
      <c r="G31" s="397"/>
      <c r="H31" s="397"/>
      <c r="I31" s="397"/>
      <c r="J31" s="397"/>
      <c r="K31" s="397"/>
      <c r="L31" s="397"/>
    </row>
    <row r="32" spans="1:12" s="293" customFormat="1" ht="12.75">
      <c r="A32" s="397" t="s">
        <v>437</v>
      </c>
      <c r="B32" s="397"/>
      <c r="C32" s="397"/>
      <c r="D32" s="397"/>
      <c r="E32" s="397"/>
      <c r="F32" s="397"/>
      <c r="G32" s="397"/>
      <c r="H32" s="397"/>
      <c r="I32" s="397"/>
      <c r="J32" s="397"/>
      <c r="K32" s="397"/>
      <c r="L32" s="397"/>
    </row>
    <row r="33" spans="1:12" s="293" customFormat="1" ht="12.75">
      <c r="A33" s="397"/>
      <c r="B33" s="397"/>
      <c r="C33" s="397"/>
      <c r="D33" s="397"/>
      <c r="E33" s="397"/>
      <c r="F33" s="397"/>
      <c r="G33" s="397"/>
      <c r="H33" s="397"/>
      <c r="I33" s="397"/>
      <c r="J33" s="397"/>
      <c r="K33" s="397"/>
      <c r="L33" s="397"/>
    </row>
    <row r="34" spans="1:12" s="292" customFormat="1">
      <c r="A34" s="397" t="s">
        <v>436</v>
      </c>
      <c r="B34" s="397"/>
      <c r="C34" s="397"/>
      <c r="D34" s="397"/>
      <c r="E34" s="397"/>
      <c r="F34" s="397"/>
      <c r="G34" s="397"/>
      <c r="H34" s="397"/>
      <c r="I34" s="397"/>
      <c r="J34" s="397"/>
      <c r="K34" s="397"/>
      <c r="L34" s="397"/>
    </row>
    <row r="35" spans="1:12" s="292" customFormat="1">
      <c r="A35" s="397"/>
      <c r="B35" s="397"/>
      <c r="C35" s="397"/>
      <c r="D35" s="397"/>
      <c r="E35" s="397"/>
      <c r="F35" s="397"/>
      <c r="G35" s="397"/>
      <c r="H35" s="397"/>
      <c r="I35" s="397"/>
      <c r="J35" s="397"/>
      <c r="K35" s="397"/>
      <c r="L35" s="397"/>
    </row>
    <row r="36" spans="1:12" s="292" customFormat="1">
      <c r="A36" s="397" t="s">
        <v>435</v>
      </c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</row>
    <row r="37" spans="1:12" s="292" customFormat="1">
      <c r="A37" s="284"/>
      <c r="B37" s="285"/>
      <c r="C37" s="284"/>
      <c r="D37" s="285"/>
      <c r="E37" s="284"/>
      <c r="F37" s="285"/>
      <c r="G37" s="284"/>
      <c r="H37" s="285"/>
      <c r="I37" s="284"/>
      <c r="J37" s="285"/>
      <c r="K37" s="284"/>
      <c r="L37" s="285"/>
    </row>
    <row r="38" spans="1:12" s="292" customFormat="1">
      <c r="A38" s="284"/>
      <c r="B38" s="291"/>
      <c r="C38" s="284"/>
      <c r="D38" s="291"/>
      <c r="E38" s="284"/>
      <c r="F38" s="291"/>
      <c r="G38" s="284"/>
      <c r="H38" s="291"/>
      <c r="I38" s="284"/>
      <c r="J38" s="291"/>
      <c r="K38" s="284"/>
      <c r="L38" s="291"/>
    </row>
    <row r="39" spans="1:12" s="292" customFormat="1">
      <c r="A39" s="284"/>
      <c r="B39" s="285"/>
      <c r="C39" s="284"/>
      <c r="D39" s="285"/>
      <c r="E39" s="284"/>
      <c r="F39" s="285"/>
      <c r="G39" s="284"/>
      <c r="H39" s="285"/>
      <c r="I39" s="284"/>
      <c r="J39" s="285"/>
      <c r="K39" s="284"/>
      <c r="L39" s="285"/>
    </row>
    <row r="40" spans="1:12">
      <c r="A40" s="284"/>
      <c r="B40" s="291"/>
      <c r="C40" s="284"/>
      <c r="D40" s="291"/>
      <c r="E40" s="284"/>
      <c r="F40" s="291"/>
      <c r="G40" s="284"/>
      <c r="H40" s="291"/>
      <c r="I40" s="284"/>
      <c r="J40" s="291"/>
      <c r="K40" s="284"/>
      <c r="L40" s="291"/>
    </row>
    <row r="41" spans="1:12" s="286" customFormat="1">
      <c r="A41" s="403" t="s">
        <v>96</v>
      </c>
      <c r="B41" s="403"/>
      <c r="C41" s="285"/>
      <c r="D41" s="284"/>
      <c r="E41" s="285"/>
      <c r="F41" s="285"/>
      <c r="G41" s="284"/>
      <c r="H41" s="285"/>
      <c r="I41" s="285"/>
      <c r="J41" s="284"/>
      <c r="K41" s="285"/>
      <c r="L41" s="284"/>
    </row>
    <row r="42" spans="1:12" s="286" customFormat="1">
      <c r="A42" s="285"/>
      <c r="B42" s="284"/>
      <c r="C42" s="289"/>
      <c r="D42" s="290"/>
      <c r="E42" s="289"/>
      <c r="F42" s="285"/>
      <c r="G42" s="284"/>
      <c r="H42" s="288"/>
      <c r="I42" s="285"/>
      <c r="J42" s="284"/>
      <c r="K42" s="285"/>
      <c r="L42" s="284"/>
    </row>
    <row r="43" spans="1:12" s="286" customFormat="1" ht="15" customHeight="1">
      <c r="A43" s="285"/>
      <c r="B43" s="284"/>
      <c r="C43" s="396" t="s">
        <v>256</v>
      </c>
      <c r="D43" s="396"/>
      <c r="E43" s="396"/>
      <c r="F43" s="285"/>
      <c r="G43" s="284"/>
      <c r="H43" s="401" t="s">
        <v>434</v>
      </c>
      <c r="I43" s="287"/>
      <c r="J43" s="284"/>
      <c r="K43" s="285"/>
      <c r="L43" s="284"/>
    </row>
    <row r="44" spans="1:12" s="286" customFormat="1">
      <c r="A44" s="285"/>
      <c r="B44" s="284"/>
      <c r="C44" s="285"/>
      <c r="D44" s="284"/>
      <c r="E44" s="285"/>
      <c r="F44" s="285"/>
      <c r="G44" s="284"/>
      <c r="H44" s="402"/>
      <c r="I44" s="287"/>
      <c r="J44" s="284"/>
      <c r="K44" s="285"/>
      <c r="L44" s="284"/>
    </row>
    <row r="45" spans="1:12" s="283" customFormat="1">
      <c r="A45" s="285"/>
      <c r="B45" s="284"/>
      <c r="C45" s="396" t="s">
        <v>127</v>
      </c>
      <c r="D45" s="396"/>
      <c r="E45" s="396"/>
      <c r="F45" s="285"/>
      <c r="G45" s="284"/>
      <c r="H45" s="285"/>
      <c r="I45" s="285"/>
      <c r="J45" s="284"/>
      <c r="K45" s="285"/>
      <c r="L45" s="284"/>
    </row>
    <row r="46" spans="1:12" s="283" customFormat="1">
      <c r="E46" s="281"/>
    </row>
    <row r="47" spans="1:12" s="283" customFormat="1">
      <c r="E47" s="281"/>
    </row>
    <row r="48" spans="1:12" s="283" customFormat="1">
      <c r="E48" s="281"/>
    </row>
    <row r="49" spans="5:5" s="283" customFormat="1">
      <c r="E49" s="281"/>
    </row>
    <row r="50" spans="5:5" s="283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phoneticPr fontId="26" type="noConversion"/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68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topLeftCell="C1" zoomScale="80" zoomScaleSheetLayoutView="80" workbookViewId="0">
      <selection activeCell="K3" sqref="K3:L3"/>
    </sheetView>
  </sheetViews>
  <sheetFormatPr defaultRowHeight="12.75"/>
  <cols>
    <col min="1" max="1" width="5.42578125" style="187" customWidth="1"/>
    <col min="2" max="2" width="27.5703125" style="187" customWidth="1"/>
    <col min="3" max="3" width="19.28515625" style="187" customWidth="1"/>
    <col min="4" max="4" width="16.85546875" style="187" customWidth="1"/>
    <col min="5" max="5" width="13.140625" style="187" customWidth="1"/>
    <col min="6" max="6" width="17" style="187" customWidth="1"/>
    <col min="7" max="7" width="13.7109375" style="187" customWidth="1"/>
    <col min="8" max="8" width="19.42578125" style="187" bestFit="1" customWidth="1"/>
    <col min="9" max="9" width="18.5703125" style="187" bestFit="1" customWidth="1"/>
    <col min="10" max="10" width="16.7109375" style="187" customWidth="1"/>
    <col min="11" max="11" width="17.7109375" style="187" customWidth="1"/>
    <col min="12" max="12" width="12.85546875" style="187" customWidth="1"/>
    <col min="13" max="16384" width="9.140625" style="187"/>
  </cols>
  <sheetData>
    <row r="2" spans="1:12" ht="15">
      <c r="A2" s="410" t="s">
        <v>449</v>
      </c>
      <c r="B2" s="410"/>
      <c r="C2" s="410"/>
      <c r="D2" s="410"/>
      <c r="E2" s="360"/>
      <c r="F2" s="80"/>
      <c r="G2" s="80"/>
      <c r="H2" s="80"/>
      <c r="I2" s="80"/>
      <c r="J2" s="78"/>
      <c r="K2" s="167"/>
      <c r="L2" s="167" t="s">
        <v>97</v>
      </c>
    </row>
    <row r="3" spans="1:12" ht="15">
      <c r="A3" s="79" t="s">
        <v>128</v>
      </c>
      <c r="B3" s="77"/>
      <c r="C3" s="80"/>
      <c r="D3" s="80"/>
      <c r="E3" s="80"/>
      <c r="F3" s="80"/>
      <c r="G3" s="80"/>
      <c r="H3" s="80"/>
      <c r="I3" s="80"/>
      <c r="J3" s="78"/>
      <c r="K3" s="404" t="s">
        <v>536</v>
      </c>
      <c r="L3" s="405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78"/>
      <c r="K4" s="78"/>
      <c r="L4" s="78"/>
    </row>
    <row r="5" spans="1:12" ht="15">
      <c r="A5" s="80" t="s">
        <v>262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 t="str">
        <f>'ფორმა N1'!D4</f>
        <v>მპგ ქართული იდეა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103"/>
      <c r="B8" s="103"/>
      <c r="C8" s="103"/>
      <c r="D8" s="103"/>
      <c r="E8" s="103"/>
      <c r="F8" s="103"/>
      <c r="G8" s="103"/>
      <c r="H8" s="103"/>
      <c r="I8" s="103"/>
      <c r="J8" s="81"/>
      <c r="K8" s="81"/>
      <c r="L8" s="81"/>
    </row>
    <row r="9" spans="1:12" ht="45">
      <c r="A9" s="93" t="s">
        <v>64</v>
      </c>
      <c r="B9" s="93" t="s">
        <v>450</v>
      </c>
      <c r="C9" s="93" t="s">
        <v>451</v>
      </c>
      <c r="D9" s="93" t="s">
        <v>452</v>
      </c>
      <c r="E9" s="93" t="s">
        <v>453</v>
      </c>
      <c r="F9" s="93" t="s">
        <v>454</v>
      </c>
      <c r="G9" s="93" t="s">
        <v>455</v>
      </c>
      <c r="H9" s="93" t="s">
        <v>456</v>
      </c>
      <c r="I9" s="93" t="s">
        <v>457</v>
      </c>
      <c r="J9" s="93" t="s">
        <v>458</v>
      </c>
      <c r="K9" s="93" t="s">
        <v>459</v>
      </c>
      <c r="L9" s="93" t="s">
        <v>306</v>
      </c>
    </row>
    <row r="10" spans="1:12" ht="45">
      <c r="A10" s="101">
        <v>1</v>
      </c>
      <c r="B10" s="361" t="s">
        <v>343</v>
      </c>
      <c r="C10" s="101" t="s">
        <v>522</v>
      </c>
      <c r="D10" s="101">
        <v>405071256</v>
      </c>
      <c r="E10" s="101" t="s">
        <v>524</v>
      </c>
      <c r="F10" s="101" t="s">
        <v>523</v>
      </c>
      <c r="G10" s="101"/>
      <c r="H10" s="101" t="s">
        <v>526</v>
      </c>
      <c r="I10" s="101" t="s">
        <v>525</v>
      </c>
      <c r="J10" s="4">
        <v>48</v>
      </c>
      <c r="K10" s="4">
        <v>3360</v>
      </c>
      <c r="L10" s="101"/>
    </row>
    <row r="11" spans="1:12" ht="45">
      <c r="A11" s="101">
        <v>2</v>
      </c>
      <c r="B11" s="361" t="s">
        <v>343</v>
      </c>
      <c r="C11" s="101" t="s">
        <v>522</v>
      </c>
      <c r="D11" s="101">
        <v>405071256</v>
      </c>
      <c r="E11" s="101" t="s">
        <v>524</v>
      </c>
      <c r="F11" s="101" t="s">
        <v>523</v>
      </c>
      <c r="G11" s="101"/>
      <c r="H11" s="101" t="s">
        <v>526</v>
      </c>
      <c r="I11" s="101" t="s">
        <v>525</v>
      </c>
      <c r="J11" s="4">
        <v>55</v>
      </c>
      <c r="K11" s="4">
        <v>2302.1999999999998</v>
      </c>
      <c r="L11" s="101"/>
    </row>
    <row r="12" spans="1:12" ht="45">
      <c r="A12" s="101">
        <v>3</v>
      </c>
      <c r="B12" s="361" t="s">
        <v>527</v>
      </c>
      <c r="C12" s="101" t="s">
        <v>522</v>
      </c>
      <c r="D12" s="101">
        <v>405071256</v>
      </c>
      <c r="E12" s="101" t="s">
        <v>524</v>
      </c>
      <c r="F12" s="101" t="s">
        <v>523</v>
      </c>
      <c r="G12" s="90"/>
      <c r="H12" s="101" t="s">
        <v>524</v>
      </c>
      <c r="I12" s="389" t="s">
        <v>528</v>
      </c>
      <c r="J12" s="4">
        <v>80</v>
      </c>
      <c r="K12" s="4">
        <v>1600</v>
      </c>
      <c r="L12" s="90"/>
    </row>
    <row r="13" spans="1:12" ht="54" customHeight="1">
      <c r="A13" s="101">
        <v>4</v>
      </c>
      <c r="B13" s="361" t="s">
        <v>521</v>
      </c>
      <c r="C13" s="389" t="s">
        <v>529</v>
      </c>
      <c r="D13" s="387" t="s">
        <v>530</v>
      </c>
      <c r="E13" s="101" t="s">
        <v>524</v>
      </c>
      <c r="F13" s="389">
        <v>15000</v>
      </c>
      <c r="G13" s="90"/>
      <c r="H13" s="101" t="s">
        <v>524</v>
      </c>
      <c r="I13" s="389" t="s">
        <v>528</v>
      </c>
      <c r="J13" s="388">
        <v>0.1</v>
      </c>
      <c r="K13" s="4">
        <v>1500</v>
      </c>
      <c r="L13" s="90" t="s">
        <v>531</v>
      </c>
    </row>
    <row r="14" spans="1:12" ht="15">
      <c r="A14" s="101">
        <v>5</v>
      </c>
      <c r="B14" s="361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>
      <c r="A15" s="101">
        <v>6</v>
      </c>
      <c r="B15" s="361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>
      <c r="A16" s="101">
        <v>7</v>
      </c>
      <c r="B16" s="361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>
      <c r="A17" s="101">
        <v>8</v>
      </c>
      <c r="B17" s="361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>
      <c r="A18" s="101">
        <v>9</v>
      </c>
      <c r="B18" s="361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>
      <c r="A19" s="101">
        <v>10</v>
      </c>
      <c r="B19" s="361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>
      <c r="A20" s="101">
        <v>11</v>
      </c>
      <c r="B20" s="361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>
      <c r="A21" s="101">
        <v>12</v>
      </c>
      <c r="B21" s="361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>
      <c r="A22" s="101">
        <v>13</v>
      </c>
      <c r="B22" s="361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>
      <c r="A23" s="101">
        <v>14</v>
      </c>
      <c r="B23" s="361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>
      <c r="A24" s="101">
        <v>15</v>
      </c>
      <c r="B24" s="361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>
      <c r="A25" s="101">
        <v>16</v>
      </c>
      <c r="B25" s="361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>
      <c r="A26" s="101">
        <v>17</v>
      </c>
      <c r="B26" s="361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>
      <c r="A27" s="101">
        <v>18</v>
      </c>
      <c r="B27" s="361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>
      <c r="A28" s="101">
        <v>19</v>
      </c>
      <c r="B28" s="361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>
      <c r="A29" s="101">
        <v>20</v>
      </c>
      <c r="B29" s="361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>
      <c r="A30" s="101">
        <v>21</v>
      </c>
      <c r="B30" s="361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>
      <c r="A31" s="101">
        <v>22</v>
      </c>
      <c r="B31" s="361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>
      <c r="A32" s="101">
        <v>23</v>
      </c>
      <c r="B32" s="361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>
      <c r="A33" s="101">
        <v>24</v>
      </c>
      <c r="B33" s="361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>
      <c r="A34" s="90" t="s">
        <v>264</v>
      </c>
      <c r="B34" s="361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>
      <c r="A35" s="90"/>
      <c r="B35" s="361"/>
      <c r="C35" s="102"/>
      <c r="D35" s="102"/>
      <c r="E35" s="102"/>
      <c r="F35" s="102"/>
      <c r="G35" s="90"/>
      <c r="H35" s="90"/>
      <c r="I35" s="90"/>
      <c r="J35" s="90" t="s">
        <v>460</v>
      </c>
      <c r="K35" s="89">
        <f>SUM(K10:K34)</f>
        <v>8762.2000000000007</v>
      </c>
      <c r="L35" s="90"/>
    </row>
    <row r="36" spans="1:12" ht="15">
      <c r="A36" s="225"/>
      <c r="B36" s="225"/>
      <c r="C36" s="225"/>
      <c r="D36" s="225"/>
      <c r="E36" s="225"/>
      <c r="F36" s="225"/>
      <c r="G36" s="225"/>
      <c r="H36" s="225"/>
      <c r="I36" s="225"/>
      <c r="J36" s="225"/>
      <c r="K36" s="99"/>
    </row>
    <row r="37" spans="1:12" ht="15">
      <c r="A37" s="226" t="s">
        <v>461</v>
      </c>
      <c r="B37" s="226"/>
      <c r="C37" s="225"/>
      <c r="D37" s="225"/>
      <c r="E37" s="225"/>
      <c r="F37" s="225"/>
      <c r="G37" s="225"/>
      <c r="H37" s="225"/>
      <c r="I37" s="225"/>
      <c r="J37" s="225"/>
      <c r="K37" s="99"/>
    </row>
    <row r="38" spans="1:12" ht="15">
      <c r="A38" s="226" t="s">
        <v>462</v>
      </c>
      <c r="B38" s="226"/>
      <c r="C38" s="225"/>
      <c r="D38" s="225"/>
      <c r="E38" s="225"/>
      <c r="F38" s="225"/>
      <c r="G38" s="225"/>
      <c r="H38" s="225"/>
      <c r="I38" s="225"/>
      <c r="J38" s="225"/>
      <c r="K38" s="99"/>
    </row>
    <row r="39" spans="1:12" ht="15">
      <c r="A39" s="216" t="s">
        <v>463</v>
      </c>
      <c r="B39" s="226"/>
      <c r="C39" s="99"/>
      <c r="D39" s="99"/>
      <c r="E39" s="99"/>
      <c r="F39" s="99"/>
      <c r="G39" s="99"/>
      <c r="H39" s="99"/>
      <c r="I39" s="99"/>
      <c r="J39" s="99"/>
      <c r="K39" s="99"/>
    </row>
    <row r="40" spans="1:12" ht="15">
      <c r="A40" s="216" t="s">
        <v>464</v>
      </c>
      <c r="B40" s="226"/>
      <c r="C40" s="99"/>
      <c r="D40" s="99"/>
      <c r="E40" s="99"/>
      <c r="F40" s="99"/>
      <c r="G40" s="99"/>
      <c r="H40" s="99"/>
      <c r="I40" s="99"/>
      <c r="J40" s="99"/>
      <c r="K40" s="99"/>
    </row>
    <row r="41" spans="1:12" ht="15" customHeight="1">
      <c r="A41" s="415" t="s">
        <v>479</v>
      </c>
      <c r="B41" s="415"/>
      <c r="C41" s="415"/>
      <c r="D41" s="415"/>
      <c r="E41" s="415"/>
      <c r="F41" s="415"/>
      <c r="G41" s="415"/>
      <c r="H41" s="415"/>
      <c r="I41" s="415"/>
      <c r="J41" s="415"/>
      <c r="K41" s="415"/>
    </row>
    <row r="42" spans="1:12" ht="15" customHeight="1">
      <c r="A42" s="415"/>
      <c r="B42" s="415"/>
      <c r="C42" s="415"/>
      <c r="D42" s="415"/>
      <c r="E42" s="415"/>
      <c r="F42" s="415"/>
      <c r="G42" s="415"/>
      <c r="H42" s="415"/>
      <c r="I42" s="415"/>
      <c r="J42" s="415"/>
      <c r="K42" s="415"/>
    </row>
    <row r="43" spans="1:12" ht="12.75" customHeight="1">
      <c r="A43" s="385"/>
      <c r="B43" s="385"/>
      <c r="C43" s="385"/>
      <c r="D43" s="385"/>
      <c r="E43" s="385"/>
      <c r="F43" s="385"/>
      <c r="G43" s="385"/>
      <c r="H43" s="385"/>
      <c r="I43" s="385"/>
      <c r="J43" s="385"/>
      <c r="K43" s="385"/>
    </row>
    <row r="44" spans="1:12" ht="15">
      <c r="A44" s="411" t="s">
        <v>96</v>
      </c>
      <c r="B44" s="411"/>
      <c r="C44" s="362"/>
      <c r="D44" s="363"/>
      <c r="E44" s="363"/>
      <c r="F44" s="362"/>
      <c r="G44" s="362"/>
      <c r="H44" s="362"/>
      <c r="I44" s="362"/>
      <c r="J44" s="362"/>
      <c r="K44" s="99"/>
    </row>
    <row r="45" spans="1:12" ht="15">
      <c r="A45" s="362"/>
      <c r="B45" s="363"/>
      <c r="C45" s="362"/>
      <c r="D45" s="363"/>
      <c r="E45" s="363"/>
      <c r="F45" s="362"/>
      <c r="G45" s="362"/>
      <c r="H45" s="362"/>
      <c r="I45" s="362"/>
      <c r="J45" s="364"/>
      <c r="K45" s="99"/>
    </row>
    <row r="46" spans="1:12" ht="15" customHeight="1">
      <c r="A46" s="362"/>
      <c r="B46" s="363"/>
      <c r="C46" s="412" t="s">
        <v>256</v>
      </c>
      <c r="D46" s="412"/>
      <c r="E46" s="365"/>
      <c r="F46" s="366"/>
      <c r="G46" s="413" t="s">
        <v>465</v>
      </c>
      <c r="H46" s="413"/>
      <c r="I46" s="413"/>
      <c r="J46" s="367"/>
      <c r="K46" s="99"/>
    </row>
    <row r="47" spans="1:12" ht="15">
      <c r="A47" s="362"/>
      <c r="B47" s="363"/>
      <c r="C47" s="362"/>
      <c r="D47" s="363"/>
      <c r="E47" s="363"/>
      <c r="F47" s="362"/>
      <c r="G47" s="414"/>
      <c r="H47" s="414"/>
      <c r="I47" s="414"/>
      <c r="J47" s="367"/>
      <c r="K47" s="99"/>
    </row>
    <row r="48" spans="1:12" ht="15">
      <c r="A48" s="362"/>
      <c r="B48" s="363"/>
      <c r="C48" s="409" t="s">
        <v>127</v>
      </c>
      <c r="D48" s="409"/>
      <c r="E48" s="365"/>
      <c r="F48" s="366"/>
      <c r="G48" s="362"/>
      <c r="H48" s="362"/>
      <c r="I48" s="362"/>
      <c r="J48" s="362"/>
      <c r="K48" s="99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phoneticPr fontId="26" type="noConversion"/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Normal="100" zoomScaleSheetLayoutView="80" workbookViewId="0">
      <selection activeCell="D2" sqref="D2:E2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7" t="s">
        <v>212</v>
      </c>
      <c r="B1" s="124"/>
      <c r="C1" s="416" t="s">
        <v>186</v>
      </c>
      <c r="D1" s="416"/>
      <c r="E1" s="108"/>
    </row>
    <row r="2" spans="1:5">
      <c r="A2" s="79" t="s">
        <v>128</v>
      </c>
      <c r="B2" s="124"/>
      <c r="C2" s="80"/>
      <c r="D2" s="404" t="s">
        <v>536</v>
      </c>
      <c r="E2" s="405"/>
    </row>
    <row r="3" spans="1:5">
      <c r="A3" s="119"/>
      <c r="B3" s="124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>
      <c r="A5" s="122" t="str">
        <f>'ფორმა N1'!D4</f>
        <v>მპგ ქართული იდეა</v>
      </c>
      <c r="B5" s="123"/>
      <c r="C5" s="123"/>
      <c r="D5" s="60"/>
      <c r="E5" s="111"/>
    </row>
    <row r="6" spans="1:5">
      <c r="A6" s="80"/>
      <c r="B6" s="79"/>
      <c r="C6" s="79"/>
      <c r="D6" s="79"/>
      <c r="E6" s="111"/>
    </row>
    <row r="7" spans="1:5">
      <c r="A7" s="118"/>
      <c r="B7" s="125"/>
      <c r="C7" s="126"/>
      <c r="D7" s="126"/>
      <c r="E7" s="108"/>
    </row>
    <row r="8" spans="1:5" ht="45">
      <c r="A8" s="127" t="s">
        <v>101</v>
      </c>
      <c r="B8" s="127" t="s">
        <v>178</v>
      </c>
      <c r="C8" s="127" t="s">
        <v>291</v>
      </c>
      <c r="D8" s="127" t="s">
        <v>245</v>
      </c>
      <c r="E8" s="108"/>
    </row>
    <row r="9" spans="1:5">
      <c r="A9" s="50"/>
      <c r="B9" s="51"/>
      <c r="C9" s="161"/>
      <c r="D9" s="161"/>
      <c r="E9" s="108"/>
    </row>
    <row r="10" spans="1:5">
      <c r="A10" s="52" t="s">
        <v>179</v>
      </c>
      <c r="B10" s="53"/>
      <c r="C10" s="128">
        <f>SUM(C11,C34)</f>
        <v>0.32</v>
      </c>
      <c r="D10" s="128">
        <f>SUM(D11,D34)</f>
        <v>1.34</v>
      </c>
      <c r="E10" s="108"/>
    </row>
    <row r="11" spans="1:5">
      <c r="A11" s="54" t="s">
        <v>180</v>
      </c>
      <c r="B11" s="55"/>
      <c r="C11" s="88">
        <f>SUM(C12:C32)</f>
        <v>0.32</v>
      </c>
      <c r="D11" s="88">
        <f>SUM(D12:D32)</f>
        <v>1.34</v>
      </c>
      <c r="E11" s="108"/>
    </row>
    <row r="12" spans="1:5">
      <c r="A12" s="58">
        <v>1110</v>
      </c>
      <c r="B12" s="57" t="s">
        <v>130</v>
      </c>
      <c r="C12" s="8"/>
      <c r="D12" s="8"/>
      <c r="E12" s="108"/>
    </row>
    <row r="13" spans="1:5">
      <c r="A13" s="58">
        <v>1120</v>
      </c>
      <c r="B13" s="57" t="s">
        <v>131</v>
      </c>
      <c r="C13" s="8"/>
      <c r="D13" s="8"/>
      <c r="E13" s="108"/>
    </row>
    <row r="14" spans="1:5">
      <c r="A14" s="58">
        <v>1211</v>
      </c>
      <c r="B14" s="57" t="s">
        <v>132</v>
      </c>
      <c r="C14" s="8">
        <v>0.32</v>
      </c>
      <c r="D14" s="8">
        <v>1.34</v>
      </c>
      <c r="E14" s="108"/>
    </row>
    <row r="15" spans="1:5">
      <c r="A15" s="58">
        <v>1212</v>
      </c>
      <c r="B15" s="57" t="s">
        <v>133</v>
      </c>
      <c r="C15" s="8"/>
      <c r="D15" s="8"/>
      <c r="E15" s="108"/>
    </row>
    <row r="16" spans="1:5">
      <c r="A16" s="58">
        <v>1213</v>
      </c>
      <c r="B16" s="57" t="s">
        <v>134</v>
      </c>
      <c r="C16" s="8"/>
      <c r="D16" s="8"/>
      <c r="E16" s="108"/>
    </row>
    <row r="17" spans="1:5">
      <c r="A17" s="58">
        <v>1214</v>
      </c>
      <c r="B17" s="57" t="s">
        <v>135</v>
      </c>
      <c r="C17" s="8"/>
      <c r="D17" s="8"/>
      <c r="E17" s="108"/>
    </row>
    <row r="18" spans="1:5">
      <c r="A18" s="58">
        <v>1215</v>
      </c>
      <c r="B18" s="57" t="s">
        <v>136</v>
      </c>
      <c r="C18" s="8"/>
      <c r="D18" s="8"/>
      <c r="E18" s="108"/>
    </row>
    <row r="19" spans="1:5">
      <c r="A19" s="58">
        <v>1300</v>
      </c>
      <c r="B19" s="57" t="s">
        <v>137</v>
      </c>
      <c r="C19" s="8"/>
      <c r="D19" s="8"/>
      <c r="E19" s="108"/>
    </row>
    <row r="20" spans="1:5">
      <c r="A20" s="58">
        <v>1410</v>
      </c>
      <c r="B20" s="57" t="s">
        <v>138</v>
      </c>
      <c r="C20" s="8"/>
      <c r="D20" s="8"/>
      <c r="E20" s="108"/>
    </row>
    <row r="21" spans="1:5">
      <c r="A21" s="58">
        <v>1421</v>
      </c>
      <c r="B21" s="57" t="s">
        <v>139</v>
      </c>
      <c r="C21" s="8"/>
      <c r="D21" s="8"/>
      <c r="E21" s="108"/>
    </row>
    <row r="22" spans="1:5">
      <c r="A22" s="58">
        <v>1422</v>
      </c>
      <c r="B22" s="57" t="s">
        <v>140</v>
      </c>
      <c r="C22" s="8"/>
      <c r="D22" s="8"/>
      <c r="E22" s="108"/>
    </row>
    <row r="23" spans="1:5">
      <c r="A23" s="58">
        <v>1423</v>
      </c>
      <c r="B23" s="57" t="s">
        <v>141</v>
      </c>
      <c r="C23" s="8"/>
      <c r="D23" s="8"/>
      <c r="E23" s="108"/>
    </row>
    <row r="24" spans="1:5">
      <c r="A24" s="58">
        <v>1431</v>
      </c>
      <c r="B24" s="57" t="s">
        <v>142</v>
      </c>
      <c r="C24" s="8"/>
      <c r="D24" s="8"/>
      <c r="E24" s="108"/>
    </row>
    <row r="25" spans="1:5">
      <c r="A25" s="58">
        <v>1432</v>
      </c>
      <c r="B25" s="57" t="s">
        <v>143</v>
      </c>
      <c r="C25" s="8"/>
      <c r="D25" s="8"/>
      <c r="E25" s="108"/>
    </row>
    <row r="26" spans="1:5">
      <c r="A26" s="58">
        <v>1433</v>
      </c>
      <c r="B26" s="57" t="s">
        <v>144</v>
      </c>
      <c r="C26" s="8"/>
      <c r="D26" s="8"/>
      <c r="E26" s="108"/>
    </row>
    <row r="27" spans="1:5">
      <c r="A27" s="58">
        <v>1441</v>
      </c>
      <c r="B27" s="57" t="s">
        <v>145</v>
      </c>
      <c r="C27" s="8"/>
      <c r="D27" s="8"/>
      <c r="E27" s="108"/>
    </row>
    <row r="28" spans="1:5">
      <c r="A28" s="58">
        <v>1442</v>
      </c>
      <c r="B28" s="57" t="s">
        <v>146</v>
      </c>
      <c r="C28" s="8"/>
      <c r="D28" s="8"/>
      <c r="E28" s="108"/>
    </row>
    <row r="29" spans="1:5">
      <c r="A29" s="58">
        <v>1443</v>
      </c>
      <c r="B29" s="57" t="s">
        <v>147</v>
      </c>
      <c r="C29" s="8"/>
      <c r="D29" s="8"/>
      <c r="E29" s="108"/>
    </row>
    <row r="30" spans="1:5">
      <c r="A30" s="58">
        <v>1444</v>
      </c>
      <c r="B30" s="57" t="s">
        <v>148</v>
      </c>
      <c r="C30" s="8"/>
      <c r="D30" s="8"/>
      <c r="E30" s="108"/>
    </row>
    <row r="31" spans="1:5">
      <c r="A31" s="58">
        <v>1445</v>
      </c>
      <c r="B31" s="57" t="s">
        <v>149</v>
      </c>
      <c r="C31" s="8"/>
      <c r="D31" s="8"/>
      <c r="E31" s="108"/>
    </row>
    <row r="32" spans="1:5">
      <c r="A32" s="58">
        <v>1446</v>
      </c>
      <c r="B32" s="57" t="s">
        <v>150</v>
      </c>
      <c r="C32" s="8"/>
      <c r="D32" s="8"/>
      <c r="E32" s="108"/>
    </row>
    <row r="33" spans="1:5">
      <c r="A33" s="31"/>
      <c r="E33" s="108"/>
    </row>
    <row r="34" spans="1:5">
      <c r="A34" s="59" t="s">
        <v>181</v>
      </c>
      <c r="B34" s="57"/>
      <c r="C34" s="88">
        <f>SUM(C35:C42)</f>
        <v>0</v>
      </c>
      <c r="D34" s="88">
        <f>SUM(D35:D42)</f>
        <v>0</v>
      </c>
      <c r="E34" s="108"/>
    </row>
    <row r="35" spans="1:5">
      <c r="A35" s="58">
        <v>2110</v>
      </c>
      <c r="B35" s="57" t="s">
        <v>89</v>
      </c>
      <c r="C35" s="8"/>
      <c r="D35" s="8"/>
      <c r="E35" s="108"/>
    </row>
    <row r="36" spans="1:5">
      <c r="A36" s="58">
        <v>2120</v>
      </c>
      <c r="B36" s="57" t="s">
        <v>151</v>
      </c>
      <c r="C36" s="8"/>
      <c r="D36" s="8"/>
      <c r="E36" s="108"/>
    </row>
    <row r="37" spans="1:5">
      <c r="A37" s="58">
        <v>2130</v>
      </c>
      <c r="B37" s="57" t="s">
        <v>90</v>
      </c>
      <c r="C37" s="8"/>
      <c r="D37" s="8"/>
      <c r="E37" s="108"/>
    </row>
    <row r="38" spans="1:5">
      <c r="A38" s="58">
        <v>2140</v>
      </c>
      <c r="B38" s="57" t="s">
        <v>389</v>
      </c>
      <c r="C38" s="8"/>
      <c r="D38" s="8"/>
      <c r="E38" s="108"/>
    </row>
    <row r="39" spans="1:5">
      <c r="A39" s="58">
        <v>2150</v>
      </c>
      <c r="B39" s="57" t="s">
        <v>392</v>
      </c>
      <c r="C39" s="8"/>
      <c r="D39" s="8"/>
      <c r="E39" s="108"/>
    </row>
    <row r="40" spans="1:5">
      <c r="A40" s="58">
        <v>2220</v>
      </c>
      <c r="B40" s="57" t="s">
        <v>91</v>
      </c>
      <c r="C40" s="8"/>
      <c r="D40" s="8"/>
      <c r="E40" s="108"/>
    </row>
    <row r="41" spans="1:5">
      <c r="A41" s="58">
        <v>2300</v>
      </c>
      <c r="B41" s="57" t="s">
        <v>152</v>
      </c>
      <c r="C41" s="8"/>
      <c r="D41" s="8"/>
      <c r="E41" s="108"/>
    </row>
    <row r="42" spans="1:5">
      <c r="A42" s="58">
        <v>2400</v>
      </c>
      <c r="B42" s="57" t="s">
        <v>153</v>
      </c>
      <c r="C42" s="8"/>
      <c r="D42" s="8"/>
      <c r="E42" s="108"/>
    </row>
    <row r="43" spans="1:5">
      <c r="A43" s="32"/>
      <c r="E43" s="108"/>
    </row>
    <row r="44" spans="1:5">
      <c r="A44" s="56" t="s">
        <v>185</v>
      </c>
      <c r="B44" s="57"/>
      <c r="C44" s="88">
        <f>SUM(C45,C64)</f>
        <v>0.32</v>
      </c>
      <c r="D44" s="88">
        <f>SUM(D45,D64)</f>
        <v>1.34</v>
      </c>
      <c r="E44" s="108"/>
    </row>
    <row r="45" spans="1:5">
      <c r="A45" s="59" t="s">
        <v>182</v>
      </c>
      <c r="B45" s="57"/>
      <c r="C45" s="88">
        <f>SUM(C46:C61)</f>
        <v>0</v>
      </c>
      <c r="D45" s="88">
        <f>SUM(D46:D61)</f>
        <v>0</v>
      </c>
      <c r="E45" s="108"/>
    </row>
    <row r="46" spans="1:5">
      <c r="A46" s="58">
        <v>3100</v>
      </c>
      <c r="B46" s="57" t="s">
        <v>154</v>
      </c>
      <c r="C46" s="8"/>
      <c r="D46" s="8"/>
      <c r="E46" s="108"/>
    </row>
    <row r="47" spans="1:5">
      <c r="A47" s="58">
        <v>3210</v>
      </c>
      <c r="B47" s="57" t="s">
        <v>155</v>
      </c>
      <c r="C47" s="8"/>
      <c r="D47" s="8"/>
      <c r="E47" s="108"/>
    </row>
    <row r="48" spans="1:5">
      <c r="A48" s="58">
        <v>3221</v>
      </c>
      <c r="B48" s="57" t="s">
        <v>156</v>
      </c>
      <c r="C48" s="8"/>
      <c r="D48" s="8"/>
      <c r="E48" s="108"/>
    </row>
    <row r="49" spans="1:5">
      <c r="A49" s="58">
        <v>3222</v>
      </c>
      <c r="B49" s="57" t="s">
        <v>157</v>
      </c>
      <c r="C49" s="8"/>
      <c r="D49" s="8"/>
      <c r="E49" s="108"/>
    </row>
    <row r="50" spans="1:5">
      <c r="A50" s="58">
        <v>3223</v>
      </c>
      <c r="B50" s="57" t="s">
        <v>158</v>
      </c>
      <c r="C50" s="8"/>
      <c r="D50" s="8"/>
      <c r="E50" s="108"/>
    </row>
    <row r="51" spans="1:5">
      <c r="A51" s="58">
        <v>3224</v>
      </c>
      <c r="B51" s="57" t="s">
        <v>159</v>
      </c>
      <c r="C51" s="8"/>
      <c r="D51" s="8"/>
      <c r="E51" s="108"/>
    </row>
    <row r="52" spans="1:5">
      <c r="A52" s="58">
        <v>3231</v>
      </c>
      <c r="B52" s="57" t="s">
        <v>160</v>
      </c>
      <c r="C52" s="8"/>
      <c r="D52" s="8"/>
      <c r="E52" s="108"/>
    </row>
    <row r="53" spans="1:5">
      <c r="A53" s="58">
        <v>3232</v>
      </c>
      <c r="B53" s="57" t="s">
        <v>161</v>
      </c>
      <c r="C53" s="8"/>
      <c r="D53" s="8"/>
      <c r="E53" s="108"/>
    </row>
    <row r="54" spans="1:5">
      <c r="A54" s="58">
        <v>3234</v>
      </c>
      <c r="B54" s="57" t="s">
        <v>162</v>
      </c>
      <c r="C54" s="8"/>
      <c r="D54" s="8"/>
      <c r="E54" s="108"/>
    </row>
    <row r="55" spans="1:5" ht="30">
      <c r="A55" s="58">
        <v>3236</v>
      </c>
      <c r="B55" s="57" t="s">
        <v>177</v>
      </c>
      <c r="C55" s="8"/>
      <c r="D55" s="8"/>
      <c r="E55" s="108"/>
    </row>
    <row r="56" spans="1:5" ht="45">
      <c r="A56" s="58">
        <v>3237</v>
      </c>
      <c r="B56" s="57" t="s">
        <v>163</v>
      </c>
      <c r="C56" s="8"/>
      <c r="D56" s="8"/>
      <c r="E56" s="108"/>
    </row>
    <row r="57" spans="1:5">
      <c r="A57" s="58">
        <v>3241</v>
      </c>
      <c r="B57" s="57" t="s">
        <v>164</v>
      </c>
      <c r="C57" s="8"/>
      <c r="D57" s="8"/>
      <c r="E57" s="108"/>
    </row>
    <row r="58" spans="1:5">
      <c r="A58" s="58">
        <v>3242</v>
      </c>
      <c r="B58" s="57" t="s">
        <v>165</v>
      </c>
      <c r="C58" s="8"/>
      <c r="D58" s="8"/>
      <c r="E58" s="108"/>
    </row>
    <row r="59" spans="1:5">
      <c r="A59" s="58">
        <v>3243</v>
      </c>
      <c r="B59" s="57" t="s">
        <v>166</v>
      </c>
      <c r="C59" s="8"/>
      <c r="D59" s="8"/>
      <c r="E59" s="108"/>
    </row>
    <row r="60" spans="1:5">
      <c r="A60" s="58">
        <v>3245</v>
      </c>
      <c r="B60" s="57" t="s">
        <v>167</v>
      </c>
      <c r="C60" s="8"/>
      <c r="D60" s="8"/>
      <c r="E60" s="108"/>
    </row>
    <row r="61" spans="1:5">
      <c r="A61" s="58">
        <v>3246</v>
      </c>
      <c r="B61" s="57" t="s">
        <v>168</v>
      </c>
      <c r="C61" s="8"/>
      <c r="D61" s="8"/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183</v>
      </c>
      <c r="B64" s="57"/>
      <c r="C64" s="88">
        <f>SUM(C65:C67)</f>
        <v>0.32</v>
      </c>
      <c r="D64" s="88">
        <f>SUM(D65:D67)</f>
        <v>1.34</v>
      </c>
      <c r="E64" s="108"/>
    </row>
    <row r="65" spans="1:5">
      <c r="A65" s="58">
        <v>5100</v>
      </c>
      <c r="B65" s="57" t="s">
        <v>243</v>
      </c>
      <c r="C65" s="8"/>
      <c r="D65" s="8"/>
      <c r="E65" s="108"/>
    </row>
    <row r="66" spans="1:5">
      <c r="A66" s="58">
        <v>5220</v>
      </c>
      <c r="B66" s="57" t="s">
        <v>412</v>
      </c>
      <c r="C66" s="8">
        <v>0.32</v>
      </c>
      <c r="D66" s="8">
        <v>1.34</v>
      </c>
      <c r="E66" s="108"/>
    </row>
    <row r="67" spans="1:5">
      <c r="A67" s="58">
        <v>5230</v>
      </c>
      <c r="B67" s="57" t="s">
        <v>413</v>
      </c>
      <c r="C67" s="8"/>
      <c r="D67" s="8"/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184</v>
      </c>
      <c r="B70" s="57"/>
      <c r="C70" s="8"/>
      <c r="D70" s="8"/>
      <c r="E70" s="108"/>
    </row>
    <row r="71" spans="1:5" ht="30">
      <c r="A71" s="58">
        <v>1</v>
      </c>
      <c r="B71" s="57" t="s">
        <v>169</v>
      </c>
      <c r="C71" s="8"/>
      <c r="D71" s="8"/>
      <c r="E71" s="108"/>
    </row>
    <row r="72" spans="1:5">
      <c r="A72" s="58">
        <v>2</v>
      </c>
      <c r="B72" s="57" t="s">
        <v>170</v>
      </c>
      <c r="C72" s="8"/>
      <c r="D72" s="8"/>
      <c r="E72" s="108"/>
    </row>
    <row r="73" spans="1:5">
      <c r="A73" s="58">
        <v>3</v>
      </c>
      <c r="B73" s="57" t="s">
        <v>171</v>
      </c>
      <c r="C73" s="8"/>
      <c r="D73" s="8"/>
      <c r="E73" s="108"/>
    </row>
    <row r="74" spans="1:5">
      <c r="A74" s="58">
        <v>4</v>
      </c>
      <c r="B74" s="57" t="s">
        <v>348</v>
      </c>
      <c r="C74" s="8"/>
      <c r="D74" s="8"/>
      <c r="E74" s="108"/>
    </row>
    <row r="75" spans="1:5">
      <c r="A75" s="58">
        <v>5</v>
      </c>
      <c r="B75" s="57" t="s">
        <v>172</v>
      </c>
      <c r="C75" s="8"/>
      <c r="D75" s="8"/>
      <c r="E75" s="108"/>
    </row>
    <row r="76" spans="1:5">
      <c r="A76" s="58">
        <v>6</v>
      </c>
      <c r="B76" s="57" t="s">
        <v>173</v>
      </c>
      <c r="C76" s="8"/>
      <c r="D76" s="8"/>
      <c r="E76" s="108"/>
    </row>
    <row r="77" spans="1:5">
      <c r="A77" s="58">
        <v>7</v>
      </c>
      <c r="B77" s="57" t="s">
        <v>174</v>
      </c>
      <c r="C77" s="8"/>
      <c r="D77" s="8"/>
      <c r="E77" s="108"/>
    </row>
    <row r="78" spans="1:5">
      <c r="A78" s="58">
        <v>8</v>
      </c>
      <c r="B78" s="57" t="s">
        <v>175</v>
      </c>
      <c r="C78" s="8"/>
      <c r="D78" s="8"/>
      <c r="E78" s="108"/>
    </row>
    <row r="79" spans="1:5">
      <c r="A79" s="58">
        <v>9</v>
      </c>
      <c r="B79" s="57" t="s">
        <v>176</v>
      </c>
      <c r="C79" s="8"/>
      <c r="D79" s="8"/>
      <c r="E79" s="108"/>
    </row>
    <row r="83" spans="1:9">
      <c r="A83" s="2"/>
      <c r="B83" s="2"/>
    </row>
    <row r="84" spans="1:9">
      <c r="A84" s="72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2" t="s">
        <v>420</v>
      </c>
      <c r="D87" s="12"/>
      <c r="E87"/>
      <c r="F87"/>
      <c r="G87"/>
      <c r="H87"/>
      <c r="I87"/>
    </row>
    <row r="88" spans="1:9">
      <c r="A88"/>
      <c r="B88" s="2" t="s">
        <v>421</v>
      </c>
      <c r="D88" s="12"/>
      <c r="E88"/>
      <c r="F88"/>
      <c r="G88"/>
      <c r="H88"/>
      <c r="I88"/>
    </row>
    <row r="89" spans="1:9" customFormat="1" ht="12.75">
      <c r="B89" s="68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honeticPr fontId="26" type="noConversion"/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7" t="s">
        <v>426</v>
      </c>
      <c r="B1" s="79"/>
      <c r="C1" s="79"/>
      <c r="D1" s="79"/>
      <c r="E1" s="79"/>
      <c r="F1" s="79"/>
      <c r="G1" s="79"/>
      <c r="H1" s="79"/>
      <c r="I1" s="406" t="s">
        <v>97</v>
      </c>
      <c r="J1" s="406"/>
      <c r="K1" s="108"/>
    </row>
    <row r="2" spans="1:11">
      <c r="A2" s="79" t="s">
        <v>128</v>
      </c>
      <c r="B2" s="79"/>
      <c r="C2" s="79"/>
      <c r="D2" s="79"/>
      <c r="E2" s="79"/>
      <c r="F2" s="79"/>
      <c r="G2" s="79"/>
      <c r="H2" s="79"/>
      <c r="I2" s="404" t="s">
        <v>536</v>
      </c>
      <c r="J2" s="405"/>
      <c r="K2" s="108"/>
    </row>
    <row r="3" spans="1:11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>
      <c r="A5" s="220" t="str">
        <f>'ფორმა N1'!D4</f>
        <v>მპგ ქართული იდეა</v>
      </c>
      <c r="B5" s="379"/>
      <c r="C5" s="379"/>
      <c r="D5" s="379"/>
      <c r="E5" s="379"/>
      <c r="F5" s="380"/>
      <c r="G5" s="379"/>
      <c r="H5" s="379"/>
      <c r="I5" s="379"/>
      <c r="J5" s="379"/>
      <c r="K5" s="108"/>
    </row>
    <row r="6" spans="1:11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>
      <c r="A8" s="132" t="s">
        <v>64</v>
      </c>
      <c r="B8" s="132" t="s">
        <v>99</v>
      </c>
      <c r="C8" s="133" t="s">
        <v>101</v>
      </c>
      <c r="D8" s="133" t="s">
        <v>263</v>
      </c>
      <c r="E8" s="133" t="s">
        <v>100</v>
      </c>
      <c r="F8" s="131" t="s">
        <v>244</v>
      </c>
      <c r="G8" s="131" t="s">
        <v>282</v>
      </c>
      <c r="H8" s="131" t="s">
        <v>283</v>
      </c>
      <c r="I8" s="131" t="s">
        <v>245</v>
      </c>
      <c r="J8" s="134" t="s">
        <v>102</v>
      </c>
      <c r="K8" s="108"/>
    </row>
    <row r="9" spans="1:11" s="27" customFormat="1">
      <c r="A9" s="165">
        <v>1</v>
      </c>
      <c r="B9" s="165">
        <v>2</v>
      </c>
      <c r="C9" s="166">
        <v>3</v>
      </c>
      <c r="D9" s="166">
        <v>4</v>
      </c>
      <c r="E9" s="166">
        <v>5</v>
      </c>
      <c r="F9" s="166">
        <v>6</v>
      </c>
      <c r="G9" s="166">
        <v>7</v>
      </c>
      <c r="H9" s="166">
        <v>8</v>
      </c>
      <c r="I9" s="166">
        <v>9</v>
      </c>
      <c r="J9" s="166">
        <v>10</v>
      </c>
      <c r="K9" s="108"/>
    </row>
    <row r="10" spans="1:11" s="27" customFormat="1" ht="30">
      <c r="A10" s="162">
        <v>1</v>
      </c>
      <c r="B10" s="64" t="s">
        <v>481</v>
      </c>
      <c r="C10" s="163" t="s">
        <v>482</v>
      </c>
      <c r="D10" s="164" t="s">
        <v>209</v>
      </c>
      <c r="E10" s="160"/>
      <c r="F10" s="28">
        <v>0</v>
      </c>
      <c r="G10" s="28">
        <v>0</v>
      </c>
      <c r="H10" s="28">
        <v>0</v>
      </c>
      <c r="I10" s="28">
        <v>0</v>
      </c>
      <c r="J10" s="28"/>
      <c r="K10" s="108"/>
    </row>
    <row r="11" spans="1:11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>
      <c r="A15" s="107"/>
      <c r="B15" s="230" t="s">
        <v>96</v>
      </c>
      <c r="C15" s="107"/>
      <c r="D15" s="107"/>
      <c r="E15" s="107"/>
      <c r="F15" s="231"/>
      <c r="G15" s="107"/>
      <c r="H15" s="107"/>
      <c r="I15" s="107"/>
      <c r="J15" s="107"/>
    </row>
    <row r="16" spans="1:11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>
      <c r="A17" s="107"/>
      <c r="B17" s="107"/>
      <c r="C17" s="279"/>
      <c r="D17" s="107"/>
      <c r="E17" s="107"/>
      <c r="F17" s="279"/>
      <c r="G17" s="280"/>
      <c r="H17" s="280"/>
      <c r="I17" s="104"/>
      <c r="J17" s="104"/>
    </row>
    <row r="18" spans="1:10">
      <c r="A18" s="104"/>
      <c r="B18" s="107"/>
      <c r="C18" s="232" t="s">
        <v>256</v>
      </c>
      <c r="D18" s="232"/>
      <c r="E18" s="107"/>
      <c r="F18" s="107" t="s">
        <v>261</v>
      </c>
      <c r="G18" s="104"/>
      <c r="H18" s="104"/>
      <c r="I18" s="104"/>
      <c r="J18" s="104"/>
    </row>
    <row r="19" spans="1:10">
      <c r="A19" s="104"/>
      <c r="B19" s="107"/>
      <c r="C19" s="233" t="s">
        <v>127</v>
      </c>
      <c r="D19" s="107"/>
      <c r="E19" s="107"/>
      <c r="F19" s="107" t="s">
        <v>257</v>
      </c>
      <c r="G19" s="104"/>
      <c r="H19" s="104"/>
      <c r="I19" s="104"/>
      <c r="J19" s="104"/>
    </row>
    <row r="20" spans="1:10" customFormat="1">
      <c r="A20" s="104"/>
      <c r="B20" s="107"/>
      <c r="C20" s="107"/>
      <c r="D20" s="233"/>
      <c r="E20" s="104"/>
      <c r="F20" s="104"/>
      <c r="G20" s="104"/>
      <c r="H20" s="104"/>
      <c r="I20" s="104"/>
      <c r="J20" s="104"/>
    </row>
    <row r="21" spans="1:10" customFormat="1" ht="12.75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phoneticPr fontId="26" type="noConversion"/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2" sqref="G2:H2"/>
    </sheetView>
  </sheetViews>
  <sheetFormatPr defaultRowHeight="15"/>
  <cols>
    <col min="1" max="1" width="12" style="99" customWidth="1"/>
    <col min="2" max="2" width="13.28515625" style="99" customWidth="1"/>
    <col min="3" max="3" width="21.42578125" style="99" customWidth="1"/>
    <col min="4" max="4" width="17.85546875" style="99" customWidth="1"/>
    <col min="5" max="5" width="12.7109375" style="99" customWidth="1"/>
    <col min="6" max="6" width="36.85546875" style="99" customWidth="1"/>
    <col min="7" max="7" width="22.28515625" style="99" customWidth="1"/>
    <col min="8" max="8" width="0.5703125" style="99" customWidth="1"/>
    <col min="9" max="16384" width="9.140625" style="99"/>
  </cols>
  <sheetData>
    <row r="1" spans="1:8">
      <c r="A1" s="77" t="s">
        <v>351</v>
      </c>
      <c r="B1" s="79"/>
      <c r="C1" s="79"/>
      <c r="D1" s="79"/>
      <c r="E1" s="79"/>
      <c r="F1" s="79"/>
      <c r="G1" s="167" t="s">
        <v>97</v>
      </c>
      <c r="H1" s="168"/>
    </row>
    <row r="2" spans="1:8">
      <c r="A2" s="79" t="s">
        <v>128</v>
      </c>
      <c r="B2" s="79"/>
      <c r="C2" s="79"/>
      <c r="D2" s="79"/>
      <c r="E2" s="79"/>
      <c r="F2" s="79"/>
      <c r="G2" s="404" t="s">
        <v>536</v>
      </c>
      <c r="H2" s="405"/>
    </row>
    <row r="3" spans="1:8">
      <c r="A3" s="79"/>
      <c r="B3" s="79"/>
      <c r="C3" s="79"/>
      <c r="D3" s="79"/>
      <c r="E3" s="79"/>
      <c r="F3" s="79"/>
      <c r="G3" s="105"/>
      <c r="H3" s="168"/>
    </row>
    <row r="4" spans="1:8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>
      <c r="A5" s="220" t="str">
        <f>'ფორმა N1'!D4</f>
        <v>მპგ ქართული იდეა</v>
      </c>
      <c r="B5" s="220"/>
      <c r="C5" s="220"/>
      <c r="D5" s="220"/>
      <c r="E5" s="220"/>
      <c r="F5" s="220"/>
      <c r="G5" s="220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69" t="s">
        <v>301</v>
      </c>
      <c r="B8" s="169" t="s">
        <v>129</v>
      </c>
      <c r="C8" s="170" t="s">
        <v>349</v>
      </c>
      <c r="D8" s="170" t="s">
        <v>350</v>
      </c>
      <c r="E8" s="170" t="s">
        <v>263</v>
      </c>
      <c r="F8" s="169" t="s">
        <v>308</v>
      </c>
      <c r="G8" s="170" t="s">
        <v>302</v>
      </c>
      <c r="H8" s="108"/>
    </row>
    <row r="9" spans="1:8">
      <c r="A9" s="171" t="s">
        <v>303</v>
      </c>
      <c r="B9" s="172"/>
      <c r="C9" s="173"/>
      <c r="D9" s="174"/>
      <c r="E9" s="174"/>
      <c r="F9" s="174"/>
      <c r="G9" s="175"/>
      <c r="H9" s="108"/>
    </row>
    <row r="10" spans="1:8" ht="15.75">
      <c r="A10" s="172">
        <v>1</v>
      </c>
      <c r="B10" s="160"/>
      <c r="C10" s="176"/>
      <c r="D10" s="177"/>
      <c r="E10" s="177"/>
      <c r="F10" s="177"/>
      <c r="G10" s="178" t="str">
        <f>IF(ISBLANK(B10),"",G9+C10-D10)</f>
        <v/>
      </c>
      <c r="H10" s="108"/>
    </row>
    <row r="11" spans="1:8" ht="15.75">
      <c r="A11" s="172">
        <v>2</v>
      </c>
      <c r="B11" s="160"/>
      <c r="C11" s="176"/>
      <c r="D11" s="177"/>
      <c r="E11" s="177"/>
      <c r="F11" s="177"/>
      <c r="G11" s="178" t="str">
        <f t="shared" ref="G11:G38" si="0">IF(ISBLANK(B11),"",G10+C11-D11)</f>
        <v/>
      </c>
      <c r="H11" s="108"/>
    </row>
    <row r="12" spans="1:8" ht="15.75">
      <c r="A12" s="172">
        <v>3</v>
      </c>
      <c r="B12" s="160"/>
      <c r="C12" s="176"/>
      <c r="D12" s="177"/>
      <c r="E12" s="177"/>
      <c r="F12" s="177"/>
      <c r="G12" s="178" t="str">
        <f t="shared" si="0"/>
        <v/>
      </c>
      <c r="H12" s="108"/>
    </row>
    <row r="13" spans="1:8" ht="15.75">
      <c r="A13" s="172">
        <v>4</v>
      </c>
      <c r="B13" s="160"/>
      <c r="C13" s="176"/>
      <c r="D13" s="177"/>
      <c r="E13" s="177"/>
      <c r="F13" s="177"/>
      <c r="G13" s="178" t="str">
        <f t="shared" si="0"/>
        <v/>
      </c>
      <c r="H13" s="108"/>
    </row>
    <row r="14" spans="1:8" ht="15.75">
      <c r="A14" s="172">
        <v>5</v>
      </c>
      <c r="B14" s="160"/>
      <c r="C14" s="176"/>
      <c r="D14" s="177"/>
      <c r="E14" s="177"/>
      <c r="F14" s="177"/>
      <c r="G14" s="178" t="str">
        <f t="shared" si="0"/>
        <v/>
      </c>
      <c r="H14" s="108"/>
    </row>
    <row r="15" spans="1:8" ht="15.75">
      <c r="A15" s="172">
        <v>6</v>
      </c>
      <c r="B15" s="160"/>
      <c r="C15" s="176"/>
      <c r="D15" s="177"/>
      <c r="E15" s="177"/>
      <c r="F15" s="177"/>
      <c r="G15" s="178" t="str">
        <f t="shared" si="0"/>
        <v/>
      </c>
      <c r="H15" s="108"/>
    </row>
    <row r="16" spans="1:8" ht="15.75">
      <c r="A16" s="172">
        <v>7</v>
      </c>
      <c r="B16" s="160"/>
      <c r="C16" s="176"/>
      <c r="D16" s="177"/>
      <c r="E16" s="177"/>
      <c r="F16" s="177"/>
      <c r="G16" s="178" t="str">
        <f t="shared" si="0"/>
        <v/>
      </c>
      <c r="H16" s="108"/>
    </row>
    <row r="17" spans="1:8" ht="15.75">
      <c r="A17" s="172">
        <v>8</v>
      </c>
      <c r="B17" s="160"/>
      <c r="C17" s="176"/>
      <c r="D17" s="177"/>
      <c r="E17" s="177"/>
      <c r="F17" s="177"/>
      <c r="G17" s="178" t="str">
        <f t="shared" si="0"/>
        <v/>
      </c>
      <c r="H17" s="108"/>
    </row>
    <row r="18" spans="1:8" ht="15.75">
      <c r="A18" s="172">
        <v>9</v>
      </c>
      <c r="B18" s="160"/>
      <c r="C18" s="176"/>
      <c r="D18" s="177"/>
      <c r="E18" s="177"/>
      <c r="F18" s="177"/>
      <c r="G18" s="178" t="str">
        <f t="shared" si="0"/>
        <v/>
      </c>
      <c r="H18" s="108"/>
    </row>
    <row r="19" spans="1:8" ht="15.75">
      <c r="A19" s="172">
        <v>10</v>
      </c>
      <c r="B19" s="160"/>
      <c r="C19" s="176"/>
      <c r="D19" s="177"/>
      <c r="E19" s="177"/>
      <c r="F19" s="177"/>
      <c r="G19" s="178" t="str">
        <f t="shared" si="0"/>
        <v/>
      </c>
      <c r="H19" s="108"/>
    </row>
    <row r="20" spans="1:8" ht="15.75">
      <c r="A20" s="172">
        <v>11</v>
      </c>
      <c r="B20" s="160"/>
      <c r="C20" s="176"/>
      <c r="D20" s="177"/>
      <c r="E20" s="177"/>
      <c r="F20" s="177"/>
      <c r="G20" s="178" t="str">
        <f t="shared" si="0"/>
        <v/>
      </c>
      <c r="H20" s="108"/>
    </row>
    <row r="21" spans="1:8" ht="15.75">
      <c r="A21" s="172">
        <v>12</v>
      </c>
      <c r="B21" s="160"/>
      <c r="C21" s="176"/>
      <c r="D21" s="177"/>
      <c r="E21" s="177"/>
      <c r="F21" s="177"/>
      <c r="G21" s="178" t="str">
        <f t="shared" si="0"/>
        <v/>
      </c>
      <c r="H21" s="108"/>
    </row>
    <row r="22" spans="1:8" ht="15.75">
      <c r="A22" s="172">
        <v>13</v>
      </c>
      <c r="B22" s="160"/>
      <c r="C22" s="176"/>
      <c r="D22" s="177"/>
      <c r="E22" s="177"/>
      <c r="F22" s="177"/>
      <c r="G22" s="178" t="str">
        <f t="shared" si="0"/>
        <v/>
      </c>
      <c r="H22" s="108"/>
    </row>
    <row r="23" spans="1:8" ht="15.75">
      <c r="A23" s="172">
        <v>14</v>
      </c>
      <c r="B23" s="160"/>
      <c r="C23" s="176"/>
      <c r="D23" s="177"/>
      <c r="E23" s="177"/>
      <c r="F23" s="177"/>
      <c r="G23" s="178" t="str">
        <f t="shared" si="0"/>
        <v/>
      </c>
      <c r="H23" s="108"/>
    </row>
    <row r="24" spans="1:8" ht="15.75">
      <c r="A24" s="172">
        <v>15</v>
      </c>
      <c r="B24" s="160"/>
      <c r="C24" s="176"/>
      <c r="D24" s="177"/>
      <c r="E24" s="177"/>
      <c r="F24" s="177"/>
      <c r="G24" s="178" t="str">
        <f t="shared" si="0"/>
        <v/>
      </c>
      <c r="H24" s="108"/>
    </row>
    <row r="25" spans="1:8" ht="15.75">
      <c r="A25" s="172">
        <v>16</v>
      </c>
      <c r="B25" s="160"/>
      <c r="C25" s="176"/>
      <c r="D25" s="177"/>
      <c r="E25" s="177"/>
      <c r="F25" s="177"/>
      <c r="G25" s="178" t="str">
        <f t="shared" si="0"/>
        <v/>
      </c>
      <c r="H25" s="108"/>
    </row>
    <row r="26" spans="1:8" ht="15.75">
      <c r="A26" s="172">
        <v>17</v>
      </c>
      <c r="B26" s="160"/>
      <c r="C26" s="176"/>
      <c r="D26" s="177"/>
      <c r="E26" s="177"/>
      <c r="F26" s="177"/>
      <c r="G26" s="178" t="str">
        <f t="shared" si="0"/>
        <v/>
      </c>
      <c r="H26" s="108"/>
    </row>
    <row r="27" spans="1:8" ht="15.75">
      <c r="A27" s="172">
        <v>18</v>
      </c>
      <c r="B27" s="160"/>
      <c r="C27" s="176"/>
      <c r="D27" s="177"/>
      <c r="E27" s="177"/>
      <c r="F27" s="177"/>
      <c r="G27" s="178" t="str">
        <f t="shared" si="0"/>
        <v/>
      </c>
      <c r="H27" s="108"/>
    </row>
    <row r="28" spans="1:8" ht="15.75">
      <c r="A28" s="172">
        <v>19</v>
      </c>
      <c r="B28" s="160"/>
      <c r="C28" s="176"/>
      <c r="D28" s="177"/>
      <c r="E28" s="177"/>
      <c r="F28" s="177"/>
      <c r="G28" s="178" t="str">
        <f t="shared" si="0"/>
        <v/>
      </c>
      <c r="H28" s="108"/>
    </row>
    <row r="29" spans="1:8" ht="15.75">
      <c r="A29" s="172">
        <v>20</v>
      </c>
      <c r="B29" s="160"/>
      <c r="C29" s="176"/>
      <c r="D29" s="177"/>
      <c r="E29" s="177"/>
      <c r="F29" s="177"/>
      <c r="G29" s="178" t="str">
        <f t="shared" si="0"/>
        <v/>
      </c>
      <c r="H29" s="108"/>
    </row>
    <row r="30" spans="1:8" ht="15.75">
      <c r="A30" s="172">
        <v>21</v>
      </c>
      <c r="B30" s="160"/>
      <c r="C30" s="179"/>
      <c r="D30" s="180"/>
      <c r="E30" s="180"/>
      <c r="F30" s="180"/>
      <c r="G30" s="178" t="str">
        <f t="shared" si="0"/>
        <v/>
      </c>
      <c r="H30" s="108"/>
    </row>
    <row r="31" spans="1:8" ht="15.75">
      <c r="A31" s="172">
        <v>22</v>
      </c>
      <c r="B31" s="160"/>
      <c r="C31" s="179"/>
      <c r="D31" s="180"/>
      <c r="E31" s="180"/>
      <c r="F31" s="180"/>
      <c r="G31" s="178" t="str">
        <f t="shared" si="0"/>
        <v/>
      </c>
      <c r="H31" s="108"/>
    </row>
    <row r="32" spans="1:8" ht="15.75">
      <c r="A32" s="172">
        <v>23</v>
      </c>
      <c r="B32" s="160"/>
      <c r="C32" s="179"/>
      <c r="D32" s="180"/>
      <c r="E32" s="180"/>
      <c r="F32" s="180"/>
      <c r="G32" s="178" t="str">
        <f t="shared" si="0"/>
        <v/>
      </c>
      <c r="H32" s="108"/>
    </row>
    <row r="33" spans="1:10" ht="15.75">
      <c r="A33" s="172">
        <v>24</v>
      </c>
      <c r="B33" s="160"/>
      <c r="C33" s="179"/>
      <c r="D33" s="180"/>
      <c r="E33" s="180"/>
      <c r="F33" s="180"/>
      <c r="G33" s="178" t="str">
        <f t="shared" si="0"/>
        <v/>
      </c>
      <c r="H33" s="108"/>
    </row>
    <row r="34" spans="1:10" ht="15.75">
      <c r="A34" s="172">
        <v>25</v>
      </c>
      <c r="B34" s="160"/>
      <c r="C34" s="179"/>
      <c r="D34" s="180"/>
      <c r="E34" s="180"/>
      <c r="F34" s="180"/>
      <c r="G34" s="178" t="str">
        <f t="shared" si="0"/>
        <v/>
      </c>
      <c r="H34" s="108"/>
    </row>
    <row r="35" spans="1:10" ht="15.75">
      <c r="A35" s="172">
        <v>26</v>
      </c>
      <c r="B35" s="160"/>
      <c r="C35" s="179"/>
      <c r="D35" s="180"/>
      <c r="E35" s="180"/>
      <c r="F35" s="180"/>
      <c r="G35" s="178" t="str">
        <f t="shared" si="0"/>
        <v/>
      </c>
      <c r="H35" s="108"/>
    </row>
    <row r="36" spans="1:10" ht="15.75">
      <c r="A36" s="172">
        <v>27</v>
      </c>
      <c r="B36" s="160"/>
      <c r="C36" s="179"/>
      <c r="D36" s="180"/>
      <c r="E36" s="180"/>
      <c r="F36" s="180"/>
      <c r="G36" s="178" t="str">
        <f t="shared" si="0"/>
        <v/>
      </c>
      <c r="H36" s="108"/>
    </row>
    <row r="37" spans="1:10" ht="15.75">
      <c r="A37" s="172">
        <v>28</v>
      </c>
      <c r="B37" s="160"/>
      <c r="C37" s="179"/>
      <c r="D37" s="180"/>
      <c r="E37" s="180"/>
      <c r="F37" s="180"/>
      <c r="G37" s="178" t="str">
        <f t="shared" si="0"/>
        <v/>
      </c>
      <c r="H37" s="108"/>
    </row>
    <row r="38" spans="1:10" ht="15.75">
      <c r="A38" s="172">
        <v>29</v>
      </c>
      <c r="B38" s="160"/>
      <c r="C38" s="179"/>
      <c r="D38" s="180"/>
      <c r="E38" s="180"/>
      <c r="F38" s="180"/>
      <c r="G38" s="178" t="str">
        <f t="shared" si="0"/>
        <v/>
      </c>
      <c r="H38" s="108"/>
    </row>
    <row r="39" spans="1:10" ht="15.75">
      <c r="A39" s="172" t="s">
        <v>266</v>
      </c>
      <c r="B39" s="160"/>
      <c r="C39" s="179"/>
      <c r="D39" s="180"/>
      <c r="E39" s="180"/>
      <c r="F39" s="180"/>
      <c r="G39" s="178" t="str">
        <f>IF(ISBLANK(B39),"",#REF!+C39-D39)</f>
        <v/>
      </c>
      <c r="H39" s="108"/>
    </row>
    <row r="40" spans="1:10">
      <c r="A40" s="181" t="s">
        <v>304</v>
      </c>
      <c r="B40" s="182"/>
      <c r="C40" s="183"/>
      <c r="D40" s="184"/>
      <c r="E40" s="184"/>
      <c r="F40" s="185"/>
      <c r="G40" s="186" t="str">
        <f>G39</f>
        <v/>
      </c>
      <c r="H40" s="108"/>
    </row>
    <row r="44" spans="1:10">
      <c r="B44" s="188" t="s">
        <v>96</v>
      </c>
      <c r="F44" s="95"/>
    </row>
    <row r="45" spans="1:10">
      <c r="F45" s="187"/>
      <c r="G45" s="187"/>
      <c r="H45" s="187"/>
      <c r="I45" s="187"/>
      <c r="J45" s="187"/>
    </row>
    <row r="46" spans="1:10">
      <c r="C46" s="189"/>
      <c r="F46" s="189"/>
      <c r="G46" s="190"/>
      <c r="H46" s="187"/>
      <c r="I46" s="187"/>
      <c r="J46" s="187"/>
    </row>
    <row r="47" spans="1:10">
      <c r="A47" s="187"/>
      <c r="C47" s="191" t="s">
        <v>256</v>
      </c>
      <c r="F47" s="192" t="s">
        <v>261</v>
      </c>
      <c r="G47" s="190"/>
      <c r="H47" s="187"/>
      <c r="I47" s="187"/>
      <c r="J47" s="187"/>
    </row>
    <row r="48" spans="1:10">
      <c r="A48" s="187"/>
      <c r="C48" s="193" t="s">
        <v>127</v>
      </c>
      <c r="F48" s="99" t="s">
        <v>257</v>
      </c>
      <c r="G48" s="187"/>
      <c r="H48" s="187"/>
      <c r="I48" s="187"/>
      <c r="J48" s="187"/>
    </row>
    <row r="49" spans="2:2" s="187" customFormat="1">
      <c r="B49" s="99"/>
    </row>
    <row r="50" spans="2:2" s="187" customFormat="1" ht="12.75"/>
    <row r="51" spans="2:2" s="187" customFormat="1" ht="12.75"/>
    <row r="52" spans="2:2" s="187" customFormat="1" ht="12.75"/>
    <row r="53" spans="2:2" s="187" customFormat="1" ht="12.75"/>
  </sheetData>
  <mergeCells count="1">
    <mergeCell ref="G2:H2"/>
  </mergeCells>
  <phoneticPr fontId="26" type="noConversion"/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topLeftCell="A4" zoomScale="80" zoomScaleNormal="10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40" t="s">
        <v>292</v>
      </c>
      <c r="B1" s="141"/>
      <c r="C1" s="141"/>
      <c r="D1" s="141"/>
      <c r="E1" s="141"/>
      <c r="F1" s="81"/>
      <c r="G1" s="81"/>
      <c r="H1" s="81"/>
      <c r="I1" s="417" t="s">
        <v>97</v>
      </c>
      <c r="J1" s="417"/>
      <c r="K1" s="147"/>
    </row>
    <row r="2" spans="1:12" s="23" customFormat="1" ht="15">
      <c r="A2" s="108" t="s">
        <v>128</v>
      </c>
      <c r="B2" s="141"/>
      <c r="C2" s="141"/>
      <c r="D2" s="141"/>
      <c r="E2" s="141"/>
      <c r="F2" s="142"/>
      <c r="G2" s="143"/>
      <c r="H2" s="143"/>
      <c r="I2" s="404" t="s">
        <v>536</v>
      </c>
      <c r="J2" s="405"/>
      <c r="K2" s="147"/>
    </row>
    <row r="3" spans="1:12" s="23" customFormat="1" ht="15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>
      <c r="A5" s="122" t="str">
        <f>'ფორმა N1'!D4</f>
        <v>მპგ ქართული იდეა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>
      <c r="A7" s="136"/>
      <c r="B7" s="418" t="s">
        <v>208</v>
      </c>
      <c r="C7" s="418"/>
      <c r="D7" s="418" t="s">
        <v>280</v>
      </c>
      <c r="E7" s="418"/>
      <c r="F7" s="418" t="s">
        <v>281</v>
      </c>
      <c r="G7" s="418"/>
      <c r="H7" s="159" t="s">
        <v>267</v>
      </c>
      <c r="I7" s="418" t="s">
        <v>211</v>
      </c>
      <c r="J7" s="418"/>
      <c r="K7" s="148"/>
    </row>
    <row r="8" spans="1:12" ht="15">
      <c r="A8" s="137" t="s">
        <v>103</v>
      </c>
      <c r="B8" s="138" t="s">
        <v>210</v>
      </c>
      <c r="C8" s="139" t="s">
        <v>209</v>
      </c>
      <c r="D8" s="138" t="s">
        <v>210</v>
      </c>
      <c r="E8" s="139" t="s">
        <v>209</v>
      </c>
      <c r="F8" s="138" t="s">
        <v>210</v>
      </c>
      <c r="G8" s="139" t="s">
        <v>209</v>
      </c>
      <c r="H8" s="139" t="s">
        <v>209</v>
      </c>
      <c r="I8" s="138" t="s">
        <v>210</v>
      </c>
      <c r="J8" s="139" t="s">
        <v>209</v>
      </c>
      <c r="K8" s="148"/>
    </row>
    <row r="9" spans="1:12" ht="15">
      <c r="A9" s="61" t="s">
        <v>104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48"/>
    </row>
    <row r="10" spans="1:12" ht="15">
      <c r="A10" s="62" t="s">
        <v>105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>
      <c r="A14" s="62" t="s">
        <v>109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>
      <c r="A16" s="62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">
      <c r="A17" s="62" t="s">
        <v>112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>
      <c r="A19" s="62" t="s">
        <v>114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>
      <c r="A24" s="61" t="s">
        <v>119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>
      <c r="A25" s="62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>
      <c r="A26" s="62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>
      <c r="A27" s="62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>
      <c r="A28" s="62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>
      <c r="A29" s="62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>
      <c r="A30" s="62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>
      <c r="A31" s="62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>
      <c r="A32" s="61" t="s">
        <v>120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>
      <c r="A33" s="62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>
      <c r="A34" s="62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>
      <c r="A35" s="62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>
      <c r="A36" s="61" t="s">
        <v>121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>
      <c r="A39" s="62" t="s">
        <v>124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>
      <c r="A40" s="62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4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3"/>
      <c r="C48" s="73"/>
      <c r="F48" s="73"/>
      <c r="G48" s="76"/>
      <c r="H48" s="73"/>
      <c r="I48"/>
      <c r="J48"/>
    </row>
    <row r="49" spans="1:10" s="2" customFormat="1" ht="15">
      <c r="B49" s="72" t="s">
        <v>256</v>
      </c>
      <c r="F49" s="12" t="s">
        <v>261</v>
      </c>
      <c r="G49" s="75"/>
      <c r="I49"/>
      <c r="J49"/>
    </row>
    <row r="50" spans="1:10" s="2" customFormat="1" ht="15">
      <c r="B50" s="68" t="s">
        <v>127</v>
      </c>
      <c r="F50" s="2" t="s">
        <v>257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I1:J1"/>
    <mergeCell ref="I2:J2"/>
    <mergeCell ref="B7:C7"/>
    <mergeCell ref="D7:E7"/>
    <mergeCell ref="F7:G7"/>
    <mergeCell ref="I7:J7"/>
  </mergeCells>
  <phoneticPr fontId="26" type="noConversion"/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2" sqref="H2:I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>
      <c r="A1" s="140" t="s">
        <v>293</v>
      </c>
      <c r="B1" s="141"/>
      <c r="C1" s="141"/>
      <c r="D1" s="141"/>
      <c r="E1" s="141"/>
      <c r="F1" s="141"/>
      <c r="G1" s="147"/>
      <c r="H1" s="103" t="s">
        <v>186</v>
      </c>
      <c r="I1" s="147"/>
      <c r="J1" s="69"/>
      <c r="K1" s="69"/>
      <c r="L1" s="69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9"/>
      <c r="H2" s="404" t="s">
        <v>536</v>
      </c>
      <c r="I2" s="405"/>
      <c r="J2" s="69"/>
      <c r="K2" s="69"/>
      <c r="L2" s="69"/>
    </row>
    <row r="3" spans="1:12" s="23" customFormat="1" ht="15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>
      <c r="A5" s="122" t="str">
        <f>'ფორმა N1'!D4</f>
        <v>მპგ ქართული იდეა</v>
      </c>
      <c r="B5" s="123"/>
      <c r="C5" s="123"/>
      <c r="D5" s="123"/>
      <c r="E5" s="151"/>
      <c r="F5" s="152"/>
      <c r="G5" s="152"/>
      <c r="H5" s="152"/>
      <c r="I5" s="147"/>
      <c r="J5" s="66"/>
      <c r="K5" s="66"/>
      <c r="L5" s="12"/>
    </row>
    <row r="6" spans="1:12" s="23" customFormat="1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>
      <c r="A7" s="137" t="s">
        <v>64</v>
      </c>
      <c r="B7" s="137" t="s">
        <v>360</v>
      </c>
      <c r="C7" s="139" t="s">
        <v>361</v>
      </c>
      <c r="D7" s="139" t="s">
        <v>223</v>
      </c>
      <c r="E7" s="139" t="s">
        <v>228</v>
      </c>
      <c r="F7" s="139" t="s">
        <v>229</v>
      </c>
      <c r="G7" s="139" t="s">
        <v>230</v>
      </c>
      <c r="H7" s="139" t="s">
        <v>231</v>
      </c>
      <c r="I7" s="147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>
      <c r="A9" s="70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>
      <c r="A10" s="70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>
      <c r="A11" s="70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>
      <c r="A12" s="70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>
      <c r="A13" s="70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>
      <c r="A14" s="70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160"/>
      <c r="H15" s="26"/>
      <c r="I15" s="147"/>
      <c r="J15" s="66"/>
      <c r="K15" s="66"/>
      <c r="L15" s="66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160"/>
      <c r="H16" s="26"/>
      <c r="I16" s="147"/>
      <c r="J16" s="66"/>
      <c r="K16" s="66"/>
      <c r="L16" s="66"/>
    </row>
    <row r="17" spans="1:12" s="23" customFormat="1" ht="15">
      <c r="A17" s="70">
        <v>9</v>
      </c>
      <c r="B17" s="26"/>
      <c r="C17" s="26"/>
      <c r="D17" s="26"/>
      <c r="E17" s="26"/>
      <c r="F17" s="26"/>
      <c r="G17" s="160"/>
      <c r="H17" s="26"/>
      <c r="I17" s="147"/>
      <c r="J17" s="66"/>
      <c r="K17" s="66"/>
      <c r="L17" s="66"/>
    </row>
    <row r="18" spans="1:12" s="23" customFormat="1" ht="15">
      <c r="A18" s="70">
        <v>10</v>
      </c>
      <c r="B18" s="26"/>
      <c r="C18" s="26"/>
      <c r="D18" s="26"/>
      <c r="E18" s="26"/>
      <c r="F18" s="26"/>
      <c r="G18" s="160"/>
      <c r="H18" s="26"/>
      <c r="I18" s="147"/>
      <c r="J18" s="66"/>
      <c r="K18" s="66"/>
      <c r="L18" s="66"/>
    </row>
    <row r="19" spans="1:12" s="23" customFormat="1" ht="15">
      <c r="A19" s="70">
        <v>11</v>
      </c>
      <c r="B19" s="26"/>
      <c r="C19" s="26"/>
      <c r="D19" s="26"/>
      <c r="E19" s="26"/>
      <c r="F19" s="26"/>
      <c r="G19" s="160"/>
      <c r="H19" s="26"/>
      <c r="I19" s="147"/>
      <c r="J19" s="66"/>
      <c r="K19" s="66"/>
      <c r="L19" s="66"/>
    </row>
    <row r="20" spans="1:12" s="23" customFormat="1" ht="15">
      <c r="A20" s="70">
        <v>12</v>
      </c>
      <c r="B20" s="26"/>
      <c r="C20" s="26"/>
      <c r="D20" s="26"/>
      <c r="E20" s="26"/>
      <c r="F20" s="26"/>
      <c r="G20" s="160"/>
      <c r="H20" s="26"/>
      <c r="I20" s="147"/>
      <c r="J20" s="66"/>
      <c r="K20" s="66"/>
      <c r="L20" s="66"/>
    </row>
    <row r="21" spans="1:12" s="23" customFormat="1" ht="15">
      <c r="A21" s="70">
        <v>13</v>
      </c>
      <c r="B21" s="26"/>
      <c r="C21" s="26"/>
      <c r="D21" s="26"/>
      <c r="E21" s="26"/>
      <c r="F21" s="26"/>
      <c r="G21" s="160"/>
      <c r="H21" s="26"/>
      <c r="I21" s="147"/>
      <c r="J21" s="66"/>
      <c r="K21" s="66"/>
      <c r="L21" s="66"/>
    </row>
    <row r="22" spans="1:12" s="23" customFormat="1" ht="15">
      <c r="A22" s="70">
        <v>14</v>
      </c>
      <c r="B22" s="26"/>
      <c r="C22" s="26"/>
      <c r="D22" s="26"/>
      <c r="E22" s="26"/>
      <c r="F22" s="26"/>
      <c r="G22" s="160"/>
      <c r="H22" s="26"/>
      <c r="I22" s="147"/>
      <c r="J22" s="66"/>
      <c r="K22" s="66"/>
      <c r="L22" s="66"/>
    </row>
    <row r="23" spans="1:12" s="23" customFormat="1" ht="15">
      <c r="A23" s="70">
        <v>15</v>
      </c>
      <c r="B23" s="26"/>
      <c r="C23" s="26"/>
      <c r="D23" s="26"/>
      <c r="E23" s="26"/>
      <c r="F23" s="26"/>
      <c r="G23" s="160"/>
      <c r="H23" s="26"/>
      <c r="I23" s="147"/>
      <c r="J23" s="66"/>
      <c r="K23" s="66"/>
      <c r="L23" s="66"/>
    </row>
    <row r="24" spans="1:12" s="23" customFormat="1" ht="15">
      <c r="A24" s="70">
        <v>16</v>
      </c>
      <c r="B24" s="26"/>
      <c r="C24" s="26"/>
      <c r="D24" s="26"/>
      <c r="E24" s="26"/>
      <c r="F24" s="26"/>
      <c r="G24" s="160"/>
      <c r="H24" s="26"/>
      <c r="I24" s="147"/>
      <c r="J24" s="66"/>
      <c r="K24" s="66"/>
      <c r="L24" s="66"/>
    </row>
    <row r="25" spans="1:12" s="23" customFormat="1" ht="15">
      <c r="A25" s="70">
        <v>17</v>
      </c>
      <c r="B25" s="26"/>
      <c r="C25" s="26"/>
      <c r="D25" s="26"/>
      <c r="E25" s="26"/>
      <c r="F25" s="26"/>
      <c r="G25" s="160"/>
      <c r="H25" s="26"/>
      <c r="I25" s="147"/>
      <c r="J25" s="66"/>
      <c r="K25" s="66"/>
      <c r="L25" s="66"/>
    </row>
    <row r="26" spans="1:12" s="23" customFormat="1" ht="15">
      <c r="A26" s="70">
        <v>18</v>
      </c>
      <c r="B26" s="26"/>
      <c r="C26" s="26"/>
      <c r="D26" s="26"/>
      <c r="E26" s="26"/>
      <c r="F26" s="26"/>
      <c r="G26" s="160"/>
      <c r="H26" s="26"/>
      <c r="I26" s="147"/>
      <c r="J26" s="66"/>
      <c r="K26" s="66"/>
      <c r="L26" s="66"/>
    </row>
    <row r="27" spans="1:12" s="23" customFormat="1" ht="15">
      <c r="A27" s="70" t="s">
        <v>266</v>
      </c>
      <c r="B27" s="26"/>
      <c r="C27" s="26"/>
      <c r="D27" s="26"/>
      <c r="E27" s="26"/>
      <c r="F27" s="26"/>
      <c r="G27" s="160"/>
      <c r="H27" s="26"/>
      <c r="I27" s="147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">
      <c r="B31" s="74" t="s">
        <v>96</v>
      </c>
      <c r="E31" s="5"/>
    </row>
    <row r="32" spans="1:12" s="2" customFormat="1" ht="15">
      <c r="C32" s="73"/>
      <c r="E32" s="73"/>
      <c r="F32" s="76"/>
      <c r="G32"/>
      <c r="H32"/>
      <c r="I32"/>
    </row>
    <row r="33" spans="1:9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9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9" customFormat="1" ht="15">
      <c r="B35" s="2"/>
      <c r="C35" s="25"/>
    </row>
  </sheetData>
  <mergeCells count="1">
    <mergeCell ref="H2:I2"/>
  </mergeCells>
  <phoneticPr fontId="26" type="noConversion"/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>
      <c r="A1" s="140" t="s">
        <v>294</v>
      </c>
      <c r="B1" s="141"/>
      <c r="C1" s="141"/>
      <c r="D1" s="141"/>
      <c r="E1" s="141"/>
      <c r="F1" s="141"/>
      <c r="G1" s="141"/>
      <c r="H1" s="147"/>
      <c r="I1" s="167" t="s">
        <v>186</v>
      </c>
      <c r="J1" s="154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404" t="s">
        <v>536</v>
      </c>
      <c r="J2" s="405"/>
    </row>
    <row r="3" spans="1:12" s="23" customFormat="1" ht="15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>
      <c r="A5" s="122" t="str">
        <f>'ფორმა N1'!D4</f>
        <v>მპგ ქართული იდეა</v>
      </c>
      <c r="B5" s="123"/>
      <c r="C5" s="123"/>
      <c r="D5" s="123"/>
      <c r="E5" s="151"/>
      <c r="F5" s="152"/>
      <c r="G5" s="152"/>
      <c r="H5" s="152"/>
      <c r="I5" s="151"/>
      <c r="J5" s="107"/>
    </row>
    <row r="6" spans="1:12" s="23" customFormat="1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234</v>
      </c>
      <c r="F7" s="139" t="s">
        <v>235</v>
      </c>
      <c r="G7" s="139" t="s">
        <v>229</v>
      </c>
      <c r="H7" s="139" t="s">
        <v>230</v>
      </c>
      <c r="I7" s="139" t="s">
        <v>231</v>
      </c>
      <c r="J7" s="155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5">
      <c r="A9" s="70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>
      <c r="A27" s="70" t="s">
        <v>266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>
      <c r="J28" s="66"/>
    </row>
    <row r="29" spans="1:10" s="23" customFormat="1"/>
    <row r="30" spans="1:10" s="23" customFormat="1">
      <c r="A30" s="25"/>
    </row>
    <row r="31" spans="1:10" s="2" customFormat="1" ht="15">
      <c r="B31" s="74" t="s">
        <v>96</v>
      </c>
      <c r="E31" s="5"/>
    </row>
    <row r="32" spans="1:10" s="2" customFormat="1" ht="15">
      <c r="C32" s="73"/>
      <c r="E32" s="73"/>
      <c r="F32" s="76"/>
      <c r="G32" s="76"/>
      <c r="H32"/>
      <c r="I32"/>
    </row>
    <row r="33" spans="1:10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10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6"/>
    </row>
    <row r="38" spans="1:10" s="23" customFormat="1">
      <c r="J38" s="66"/>
    </row>
    <row r="39" spans="1:10" s="23" customFormat="1">
      <c r="J39" s="66"/>
    </row>
    <row r="40" spans="1:10" s="23" customFormat="1">
      <c r="J40" s="66"/>
    </row>
    <row r="41" spans="1:10" s="23" customFormat="1">
      <c r="J41" s="66"/>
    </row>
    <row r="42" spans="1:10" s="23" customFormat="1">
      <c r="J42" s="66"/>
    </row>
    <row r="43" spans="1:10" s="23" customFormat="1">
      <c r="J43" s="66"/>
    </row>
    <row r="44" spans="1:10" s="23" customFormat="1">
      <c r="J44" s="66"/>
    </row>
    <row r="45" spans="1:10" s="23" customFormat="1">
      <c r="J45" s="66"/>
    </row>
    <row r="46" spans="1:10" s="23" customFormat="1">
      <c r="J46" s="66"/>
    </row>
    <row r="47" spans="1:10" s="23" customFormat="1">
      <c r="J47" s="66"/>
    </row>
    <row r="48" spans="1:1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mergeCells count="1">
    <mergeCell ref="I2:J2"/>
  </mergeCells>
  <phoneticPr fontId="26" type="noConversion"/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H2"/>
    </sheetView>
  </sheetViews>
  <sheetFormatPr defaultRowHeight="12.75"/>
  <cols>
    <col min="1" max="1" width="4.85546875" style="213" customWidth="1"/>
    <col min="2" max="2" width="37.42578125" style="213" customWidth="1"/>
    <col min="3" max="3" width="21.5703125" style="213" customWidth="1"/>
    <col min="4" max="4" width="20" style="213" customWidth="1"/>
    <col min="5" max="5" width="18.7109375" style="213" customWidth="1"/>
    <col min="6" max="6" width="24.140625" style="213" customWidth="1"/>
    <col min="7" max="7" width="27.140625" style="213" customWidth="1"/>
    <col min="8" max="8" width="0.7109375" style="213" customWidth="1"/>
    <col min="9" max="16384" width="9.140625" style="213"/>
  </cols>
  <sheetData>
    <row r="1" spans="1:8" s="197" customFormat="1" ht="15">
      <c r="A1" s="194" t="s">
        <v>314</v>
      </c>
      <c r="B1" s="195"/>
      <c r="C1" s="195"/>
      <c r="D1" s="195"/>
      <c r="E1" s="195"/>
      <c r="F1" s="81"/>
      <c r="G1" s="81" t="s">
        <v>97</v>
      </c>
      <c r="H1" s="198"/>
    </row>
    <row r="2" spans="1:8" s="197" customFormat="1" ht="15">
      <c r="A2" s="198" t="s">
        <v>305</v>
      </c>
      <c r="B2" s="195"/>
      <c r="C2" s="195"/>
      <c r="D2" s="195"/>
      <c r="E2" s="196"/>
      <c r="F2" s="196"/>
      <c r="G2" s="404" t="s">
        <v>536</v>
      </c>
      <c r="H2" s="405"/>
    </row>
    <row r="3" spans="1:8" s="197" customFormat="1">
      <c r="A3" s="198"/>
      <c r="B3" s="195"/>
      <c r="C3" s="195"/>
      <c r="D3" s="195"/>
      <c r="E3" s="196"/>
      <c r="F3" s="196"/>
      <c r="G3" s="196"/>
      <c r="H3" s="198"/>
    </row>
    <row r="4" spans="1:8" s="197" customFormat="1" ht="15">
      <c r="A4" s="117" t="s">
        <v>262</v>
      </c>
      <c r="B4" s="195"/>
      <c r="C4" s="195"/>
      <c r="D4" s="195"/>
      <c r="E4" s="199"/>
      <c r="F4" s="199"/>
      <c r="G4" s="196"/>
      <c r="H4" s="198"/>
    </row>
    <row r="5" spans="1:8" s="197" customFormat="1">
      <c r="A5" s="200" t="str">
        <f>'ფორმა N1'!D4</f>
        <v>მპგ ქართული იდეა</v>
      </c>
      <c r="B5" s="200"/>
      <c r="C5" s="200"/>
      <c r="D5" s="200"/>
      <c r="E5" s="200"/>
      <c r="F5" s="200"/>
      <c r="G5" s="201"/>
      <c r="H5" s="198"/>
    </row>
    <row r="6" spans="1:8" s="214" customFormat="1">
      <c r="A6" s="202"/>
      <c r="B6" s="202"/>
      <c r="C6" s="202"/>
      <c r="D6" s="202"/>
      <c r="E6" s="202"/>
      <c r="F6" s="202"/>
      <c r="G6" s="202"/>
      <c r="H6" s="199"/>
    </row>
    <row r="7" spans="1:8" s="197" customFormat="1" ht="51">
      <c r="A7" s="229" t="s">
        <v>64</v>
      </c>
      <c r="B7" s="205" t="s">
        <v>309</v>
      </c>
      <c r="C7" s="205" t="s">
        <v>310</v>
      </c>
      <c r="D7" s="205" t="s">
        <v>311</v>
      </c>
      <c r="E7" s="205" t="s">
        <v>312</v>
      </c>
      <c r="F7" s="205" t="s">
        <v>313</v>
      </c>
      <c r="G7" s="205" t="s">
        <v>306</v>
      </c>
      <c r="H7" s="198"/>
    </row>
    <row r="8" spans="1:8" s="197" customFormat="1">
      <c r="A8" s="203">
        <v>1</v>
      </c>
      <c r="B8" s="204">
        <v>2</v>
      </c>
      <c r="C8" s="204">
        <v>3</v>
      </c>
      <c r="D8" s="204">
        <v>4</v>
      </c>
      <c r="E8" s="205">
        <v>5</v>
      </c>
      <c r="F8" s="205">
        <v>6</v>
      </c>
      <c r="G8" s="205">
        <v>7</v>
      </c>
      <c r="H8" s="198"/>
    </row>
    <row r="9" spans="1:8" s="197" customFormat="1">
      <c r="A9" s="215">
        <v>1</v>
      </c>
      <c r="B9" s="206"/>
      <c r="C9" s="206"/>
      <c r="D9" s="207"/>
      <c r="E9" s="206"/>
      <c r="F9" s="206"/>
      <c r="G9" s="206"/>
      <c r="H9" s="198"/>
    </row>
    <row r="10" spans="1:8" s="197" customFormat="1">
      <c r="A10" s="215">
        <v>2</v>
      </c>
      <c r="B10" s="206"/>
      <c r="C10" s="206"/>
      <c r="D10" s="207"/>
      <c r="E10" s="206"/>
      <c r="F10" s="206"/>
      <c r="G10" s="206"/>
      <c r="H10" s="198"/>
    </row>
    <row r="11" spans="1:8" s="197" customFormat="1">
      <c r="A11" s="215">
        <v>3</v>
      </c>
      <c r="B11" s="206"/>
      <c r="C11" s="206"/>
      <c r="D11" s="207"/>
      <c r="E11" s="206"/>
      <c r="F11" s="206"/>
      <c r="G11" s="206"/>
      <c r="H11" s="198"/>
    </row>
    <row r="12" spans="1:8" s="197" customFormat="1">
      <c r="A12" s="215">
        <v>4</v>
      </c>
      <c r="B12" s="206"/>
      <c r="C12" s="206"/>
      <c r="D12" s="207"/>
      <c r="E12" s="206"/>
      <c r="F12" s="206"/>
      <c r="G12" s="206"/>
      <c r="H12" s="198"/>
    </row>
    <row r="13" spans="1:8" s="197" customFormat="1">
      <c r="A13" s="215">
        <v>5</v>
      </c>
      <c r="B13" s="206"/>
      <c r="C13" s="206"/>
      <c r="D13" s="207"/>
      <c r="E13" s="206"/>
      <c r="F13" s="206"/>
      <c r="G13" s="206"/>
      <c r="H13" s="198"/>
    </row>
    <row r="14" spans="1:8" s="197" customFormat="1">
      <c r="A14" s="215">
        <v>6</v>
      </c>
      <c r="B14" s="206"/>
      <c r="C14" s="206"/>
      <c r="D14" s="207"/>
      <c r="E14" s="206"/>
      <c r="F14" s="206"/>
      <c r="G14" s="206"/>
      <c r="H14" s="198"/>
    </row>
    <row r="15" spans="1:8" s="197" customFormat="1">
      <c r="A15" s="215">
        <v>7</v>
      </c>
      <c r="B15" s="206"/>
      <c r="C15" s="206"/>
      <c r="D15" s="207"/>
      <c r="E15" s="206"/>
      <c r="F15" s="206"/>
      <c r="G15" s="206"/>
      <c r="H15" s="198"/>
    </row>
    <row r="16" spans="1:8" s="197" customFormat="1">
      <c r="A16" s="215">
        <v>8</v>
      </c>
      <c r="B16" s="206"/>
      <c r="C16" s="206"/>
      <c r="D16" s="207"/>
      <c r="E16" s="206"/>
      <c r="F16" s="206"/>
      <c r="G16" s="206"/>
      <c r="H16" s="198"/>
    </row>
    <row r="17" spans="1:11" s="197" customFormat="1">
      <c r="A17" s="215">
        <v>9</v>
      </c>
      <c r="B17" s="206"/>
      <c r="C17" s="206"/>
      <c r="D17" s="207"/>
      <c r="E17" s="206"/>
      <c r="F17" s="206"/>
      <c r="G17" s="206"/>
      <c r="H17" s="198"/>
    </row>
    <row r="18" spans="1:11" s="197" customFormat="1">
      <c r="A18" s="215">
        <v>10</v>
      </c>
      <c r="B18" s="206"/>
      <c r="C18" s="206"/>
      <c r="D18" s="207"/>
      <c r="E18" s="206"/>
      <c r="F18" s="206"/>
      <c r="G18" s="206"/>
      <c r="H18" s="198"/>
    </row>
    <row r="19" spans="1:11" s="197" customFormat="1">
      <c r="A19" s="215" t="s">
        <v>264</v>
      </c>
      <c r="B19" s="206"/>
      <c r="C19" s="206"/>
      <c r="D19" s="207"/>
      <c r="E19" s="206"/>
      <c r="F19" s="206"/>
      <c r="G19" s="206"/>
      <c r="H19" s="198"/>
    </row>
    <row r="22" spans="1:11" s="197" customFormat="1"/>
    <row r="23" spans="1:11" s="197" customFormat="1"/>
    <row r="24" spans="1:11" s="21" customFormat="1" ht="15">
      <c r="B24" s="208" t="s">
        <v>96</v>
      </c>
      <c r="C24" s="208"/>
    </row>
    <row r="25" spans="1:11" s="21" customFormat="1" ht="15">
      <c r="B25" s="208"/>
      <c r="C25" s="208"/>
    </row>
    <row r="26" spans="1:11" s="21" customFormat="1" ht="15">
      <c r="C26" s="210"/>
      <c r="F26" s="210"/>
      <c r="G26" s="210"/>
      <c r="H26" s="209"/>
    </row>
    <row r="27" spans="1:11" s="21" customFormat="1" ht="15">
      <c r="C27" s="211" t="s">
        <v>256</v>
      </c>
      <c r="F27" s="208" t="s">
        <v>307</v>
      </c>
      <c r="J27" s="209"/>
      <c r="K27" s="209"/>
    </row>
    <row r="28" spans="1:11" s="21" customFormat="1" ht="15">
      <c r="C28" s="211" t="s">
        <v>127</v>
      </c>
      <c r="F28" s="212" t="s">
        <v>257</v>
      </c>
      <c r="J28" s="209"/>
      <c r="K28" s="209"/>
    </row>
    <row r="29" spans="1:11" s="197" customFormat="1" ht="15">
      <c r="C29" s="211"/>
      <c r="J29" s="214"/>
      <c r="K29" s="214"/>
    </row>
  </sheetData>
  <mergeCells count="1">
    <mergeCell ref="G2:H2"/>
  </mergeCells>
  <phoneticPr fontId="26" type="noConversion"/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view="pageBreakPreview" topLeftCell="B1" zoomScale="80" zoomScaleNormal="80" zoomScaleSheetLayoutView="80" workbookViewId="0">
      <selection activeCell="E9" sqref="E9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  <col min="12" max="12" width="0.42578125" customWidth="1"/>
  </cols>
  <sheetData>
    <row r="1" spans="1:12" ht="15">
      <c r="A1" s="140" t="s">
        <v>429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97</v>
      </c>
    </row>
    <row r="2" spans="1:12" ht="15">
      <c r="A2" s="108" t="s">
        <v>128</v>
      </c>
      <c r="B2" s="141"/>
      <c r="C2" s="141"/>
      <c r="D2" s="141"/>
      <c r="E2" s="141"/>
      <c r="F2" s="141"/>
      <c r="G2" s="141"/>
      <c r="H2" s="141"/>
      <c r="I2" s="141"/>
      <c r="J2" s="141"/>
      <c r="K2" s="404" t="s">
        <v>536</v>
      </c>
      <c r="L2" s="405"/>
    </row>
    <row r="3" spans="1:12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2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2" s="187" customFormat="1" ht="15">
      <c r="A5" s="220" t="str">
        <f>'ფორმა N1'!D4</f>
        <v>მპგ ქართული იდეა</v>
      </c>
      <c r="B5" s="83"/>
      <c r="C5" s="83"/>
      <c r="D5" s="83"/>
      <c r="E5" s="221"/>
      <c r="F5" s="222"/>
      <c r="G5" s="222"/>
      <c r="H5" s="222"/>
      <c r="I5" s="222"/>
      <c r="J5" s="222"/>
      <c r="K5" s="221"/>
    </row>
    <row r="6" spans="1:12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2" ht="60">
      <c r="A7" s="153" t="s">
        <v>64</v>
      </c>
      <c r="B7" s="139" t="s">
        <v>362</v>
      </c>
      <c r="C7" s="139" t="s">
        <v>363</v>
      </c>
      <c r="D7" s="139" t="s">
        <v>365</v>
      </c>
      <c r="E7" s="139" t="s">
        <v>364</v>
      </c>
      <c r="F7" s="139" t="s">
        <v>373</v>
      </c>
      <c r="G7" s="139" t="s">
        <v>374</v>
      </c>
      <c r="H7" s="139" t="s">
        <v>368</v>
      </c>
      <c r="I7" s="139" t="s">
        <v>369</v>
      </c>
      <c r="J7" s="139" t="s">
        <v>381</v>
      </c>
      <c r="K7" s="139" t="s">
        <v>370</v>
      </c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2" ht="30">
      <c r="A9" s="70">
        <v>1</v>
      </c>
      <c r="B9" s="26" t="s">
        <v>532</v>
      </c>
      <c r="C9" s="26" t="s">
        <v>533</v>
      </c>
      <c r="D9" s="26" t="s">
        <v>534</v>
      </c>
      <c r="E9" s="70">
        <v>110</v>
      </c>
      <c r="F9" s="26" t="s">
        <v>535</v>
      </c>
      <c r="G9" s="394" t="s">
        <v>538</v>
      </c>
      <c r="H9" s="219" t="s">
        <v>540</v>
      </c>
      <c r="I9" s="219" t="s">
        <v>541</v>
      </c>
      <c r="J9" s="395" t="s">
        <v>538</v>
      </c>
      <c r="K9" s="26" t="s">
        <v>539</v>
      </c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219"/>
      <c r="I10" s="219"/>
      <c r="J10" s="219"/>
      <c r="K10" s="26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219"/>
      <c r="I11" s="219"/>
      <c r="J11" s="219"/>
      <c r="K11" s="26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219"/>
      <c r="I12" s="219"/>
      <c r="J12" s="219"/>
      <c r="K12" s="26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219"/>
      <c r="I13" s="219"/>
      <c r="J13" s="219"/>
      <c r="K13" s="26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219"/>
      <c r="I14" s="219"/>
      <c r="J14" s="219"/>
      <c r="K14" s="26"/>
    </row>
    <row r="15" spans="1:12" ht="15">
      <c r="A15" s="70">
        <v>7</v>
      </c>
      <c r="B15" s="26"/>
      <c r="C15" s="26"/>
      <c r="D15" s="26"/>
      <c r="E15" s="26"/>
      <c r="F15" s="26"/>
      <c r="G15" s="26"/>
      <c r="H15" s="219"/>
      <c r="I15" s="219"/>
      <c r="J15" s="219"/>
      <c r="K15" s="26"/>
    </row>
    <row r="16" spans="1:12" ht="15">
      <c r="A16" s="70">
        <v>8</v>
      </c>
      <c r="B16" s="26"/>
      <c r="C16" s="26"/>
      <c r="D16" s="26"/>
      <c r="E16" s="26"/>
      <c r="F16" s="26"/>
      <c r="G16" s="26"/>
      <c r="H16" s="219"/>
      <c r="I16" s="219"/>
      <c r="J16" s="219"/>
      <c r="K16" s="26"/>
    </row>
    <row r="17" spans="1:11" ht="15">
      <c r="A17" s="70">
        <v>9</v>
      </c>
      <c r="B17" s="26"/>
      <c r="C17" s="26"/>
      <c r="D17" s="26"/>
      <c r="E17" s="26"/>
      <c r="F17" s="26"/>
      <c r="G17" s="26"/>
      <c r="H17" s="219"/>
      <c r="I17" s="219"/>
      <c r="J17" s="219"/>
      <c r="K17" s="26"/>
    </row>
    <row r="18" spans="1:11" ht="15">
      <c r="A18" s="70">
        <v>10</v>
      </c>
      <c r="B18" s="26"/>
      <c r="C18" s="26"/>
      <c r="D18" s="26"/>
      <c r="E18" s="26"/>
      <c r="F18" s="26"/>
      <c r="G18" s="26"/>
      <c r="H18" s="219"/>
      <c r="I18" s="219"/>
      <c r="J18" s="219"/>
      <c r="K18" s="26"/>
    </row>
    <row r="19" spans="1:11" ht="15">
      <c r="A19" s="70">
        <v>11</v>
      </c>
      <c r="B19" s="26"/>
      <c r="C19" s="26"/>
      <c r="D19" s="26"/>
      <c r="E19" s="26"/>
      <c r="F19" s="26"/>
      <c r="G19" s="26"/>
      <c r="H19" s="219"/>
      <c r="I19" s="219"/>
      <c r="J19" s="219"/>
      <c r="K19" s="26"/>
    </row>
    <row r="20" spans="1:11" ht="15">
      <c r="A20" s="70">
        <v>12</v>
      </c>
      <c r="B20" s="26"/>
      <c r="C20" s="26"/>
      <c r="D20" s="26"/>
      <c r="E20" s="26"/>
      <c r="F20" s="26"/>
      <c r="G20" s="26"/>
      <c r="H20" s="219"/>
      <c r="I20" s="219"/>
      <c r="J20" s="219"/>
      <c r="K20" s="26"/>
    </row>
    <row r="21" spans="1:11" ht="15">
      <c r="A21" s="70">
        <v>13</v>
      </c>
      <c r="B21" s="26"/>
      <c r="C21" s="26"/>
      <c r="D21" s="26"/>
      <c r="E21" s="26"/>
      <c r="F21" s="26"/>
      <c r="G21" s="26"/>
      <c r="H21" s="219"/>
      <c r="I21" s="219"/>
      <c r="J21" s="219"/>
      <c r="K21" s="26"/>
    </row>
    <row r="22" spans="1:11" ht="15">
      <c r="A22" s="70">
        <v>14</v>
      </c>
      <c r="B22" s="26"/>
      <c r="C22" s="26"/>
      <c r="D22" s="26"/>
      <c r="E22" s="26"/>
      <c r="F22" s="26"/>
      <c r="G22" s="26"/>
      <c r="H22" s="219"/>
      <c r="I22" s="219"/>
      <c r="J22" s="219"/>
      <c r="K22" s="26"/>
    </row>
    <row r="23" spans="1:11" ht="15">
      <c r="A23" s="70">
        <v>15</v>
      </c>
      <c r="B23" s="26"/>
      <c r="C23" s="26"/>
      <c r="D23" s="26"/>
      <c r="E23" s="26"/>
      <c r="F23" s="26"/>
      <c r="G23" s="26"/>
      <c r="H23" s="219"/>
      <c r="I23" s="219"/>
      <c r="J23" s="219"/>
      <c r="K23" s="26"/>
    </row>
    <row r="24" spans="1:11" ht="15">
      <c r="A24" s="70">
        <v>16</v>
      </c>
      <c r="B24" s="26"/>
      <c r="C24" s="26"/>
      <c r="D24" s="26"/>
      <c r="E24" s="26"/>
      <c r="F24" s="26"/>
      <c r="G24" s="26"/>
      <c r="H24" s="219"/>
      <c r="I24" s="219"/>
      <c r="J24" s="219"/>
      <c r="K24" s="26"/>
    </row>
    <row r="25" spans="1:11" ht="15">
      <c r="A25" s="70">
        <v>17</v>
      </c>
      <c r="B25" s="26"/>
      <c r="C25" s="26"/>
      <c r="D25" s="26"/>
      <c r="E25" s="26"/>
      <c r="F25" s="26"/>
      <c r="G25" s="26"/>
      <c r="H25" s="219"/>
      <c r="I25" s="219"/>
      <c r="J25" s="219"/>
      <c r="K25" s="26"/>
    </row>
    <row r="26" spans="1:11" ht="15">
      <c r="A26" s="70">
        <v>18</v>
      </c>
      <c r="B26" s="26"/>
      <c r="C26" s="26"/>
      <c r="D26" s="26"/>
      <c r="E26" s="26"/>
      <c r="F26" s="26"/>
      <c r="G26" s="26"/>
      <c r="H26" s="219"/>
      <c r="I26" s="219"/>
      <c r="J26" s="219"/>
      <c r="K26" s="26"/>
    </row>
    <row r="27" spans="1:11" ht="15">
      <c r="A27" s="70" t="s">
        <v>266</v>
      </c>
      <c r="B27" s="26"/>
      <c r="C27" s="26"/>
      <c r="D27" s="26"/>
      <c r="E27" s="26"/>
      <c r="F27" s="26"/>
      <c r="G27" s="26"/>
      <c r="H27" s="219"/>
      <c r="I27" s="219"/>
      <c r="J27" s="219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4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19"/>
      <c r="D32" s="419"/>
      <c r="F32" s="73"/>
      <c r="G32" s="76"/>
    </row>
    <row r="33" spans="2:6" ht="15">
      <c r="B33" s="2"/>
      <c r="C33" s="72" t="s">
        <v>256</v>
      </c>
      <c r="D33" s="2"/>
      <c r="F33" s="12" t="s">
        <v>261</v>
      </c>
    </row>
    <row r="34" spans="2:6" ht="15">
      <c r="B34" s="2"/>
      <c r="C34" s="2"/>
      <c r="D34" s="2"/>
      <c r="F34" s="2" t="s">
        <v>257</v>
      </c>
    </row>
    <row r="35" spans="2:6" ht="15">
      <c r="B35" s="2"/>
      <c r="C35" s="68" t="s">
        <v>127</v>
      </c>
    </row>
  </sheetData>
  <mergeCells count="2">
    <mergeCell ref="C32:D32"/>
    <mergeCell ref="K2:L2"/>
  </mergeCells>
  <phoneticPr fontId="26" type="noConversion"/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topLeftCell="F1" zoomScale="80" zoomScaleNormal="100" zoomScaleSheetLayoutView="80" workbookViewId="0">
      <selection activeCell="L2" sqref="L2:M2"/>
    </sheetView>
  </sheetViews>
  <sheetFormatPr defaultRowHeight="12.75"/>
  <cols>
    <col min="1" max="1" width="6.85546875" style="187" customWidth="1"/>
    <col min="2" max="2" width="21.140625" style="187" customWidth="1"/>
    <col min="3" max="3" width="21.5703125" style="187" customWidth="1"/>
    <col min="4" max="4" width="19.140625" style="187" customWidth="1"/>
    <col min="5" max="5" width="15.140625" style="187" customWidth="1"/>
    <col min="6" max="6" width="20.85546875" style="187" customWidth="1"/>
    <col min="7" max="7" width="23.85546875" style="187" customWidth="1"/>
    <col min="8" max="8" width="19" style="187" customWidth="1"/>
    <col min="9" max="9" width="21.140625" style="187" customWidth="1"/>
    <col min="10" max="10" width="17" style="187" customWidth="1"/>
    <col min="11" max="11" width="21.5703125" style="187" customWidth="1"/>
    <col min="12" max="12" width="24.42578125" style="187" customWidth="1"/>
    <col min="13" max="16384" width="9.140625" style="187"/>
  </cols>
  <sheetData>
    <row r="1" spans="1:13" customFormat="1" ht="15">
      <c r="A1" s="140" t="s">
        <v>430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97</v>
      </c>
    </row>
    <row r="2" spans="1:13" customFormat="1" ht="15">
      <c r="A2" s="108" t="s">
        <v>128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420" t="s">
        <v>536</v>
      </c>
      <c r="M2" s="421"/>
    </row>
    <row r="3" spans="1:13" customFormat="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87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>
      <c r="A5" s="220" t="str">
        <f>'ფორმა N1'!D4</f>
        <v>მპგ ქართული იდეა</v>
      </c>
      <c r="B5" s="220"/>
      <c r="C5" s="83"/>
      <c r="D5" s="83"/>
      <c r="E5" s="83"/>
      <c r="F5" s="221"/>
      <c r="G5" s="222"/>
      <c r="H5" s="222"/>
      <c r="I5" s="222"/>
      <c r="J5" s="222"/>
      <c r="K5" s="222"/>
      <c r="L5" s="221"/>
    </row>
    <row r="6" spans="1:13" customFormat="1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336</v>
      </c>
      <c r="F7" s="139" t="s">
        <v>235</v>
      </c>
      <c r="G7" s="139" t="s">
        <v>372</v>
      </c>
      <c r="H7" s="139" t="s">
        <v>374</v>
      </c>
      <c r="I7" s="139" t="s">
        <v>368</v>
      </c>
      <c r="J7" s="139" t="s">
        <v>369</v>
      </c>
      <c r="K7" s="139" t="s">
        <v>381</v>
      </c>
      <c r="L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>
      <c r="A9" s="70">
        <v>1</v>
      </c>
      <c r="B9" s="70"/>
      <c r="C9" s="26"/>
      <c r="D9" s="26"/>
      <c r="E9" s="26"/>
      <c r="F9" s="26"/>
      <c r="G9" s="26"/>
      <c r="H9" s="26"/>
      <c r="I9" s="219"/>
      <c r="J9" s="219"/>
      <c r="K9" s="219"/>
      <c r="L9" s="26"/>
    </row>
    <row r="10" spans="1:13" customFormat="1" ht="15">
      <c r="A10" s="70">
        <v>2</v>
      </c>
      <c r="B10" s="70"/>
      <c r="C10" s="26"/>
      <c r="D10" s="26"/>
      <c r="E10" s="26"/>
      <c r="F10" s="26"/>
      <c r="G10" s="26"/>
      <c r="H10" s="26"/>
      <c r="I10" s="219"/>
      <c r="J10" s="219"/>
      <c r="K10" s="219"/>
      <c r="L10" s="26"/>
    </row>
    <row r="11" spans="1:13" customFormat="1" ht="15">
      <c r="A11" s="70">
        <v>3</v>
      </c>
      <c r="B11" s="70"/>
      <c r="C11" s="26"/>
      <c r="D11" s="26"/>
      <c r="E11" s="26"/>
      <c r="F11" s="26"/>
      <c r="G11" s="26"/>
      <c r="H11" s="26"/>
      <c r="I11" s="219"/>
      <c r="J11" s="219"/>
      <c r="K11" s="219"/>
      <c r="L11" s="26"/>
    </row>
    <row r="12" spans="1:13" customFormat="1" ht="15">
      <c r="A12" s="70">
        <v>4</v>
      </c>
      <c r="B12" s="70"/>
      <c r="C12" s="26"/>
      <c r="D12" s="26"/>
      <c r="E12" s="26"/>
      <c r="F12" s="26"/>
      <c r="G12" s="26"/>
      <c r="H12" s="26"/>
      <c r="I12" s="219"/>
      <c r="J12" s="219"/>
      <c r="K12" s="219"/>
      <c r="L12" s="26"/>
    </row>
    <row r="13" spans="1:13" customFormat="1" ht="15">
      <c r="A13" s="70">
        <v>5</v>
      </c>
      <c r="B13" s="70"/>
      <c r="C13" s="26"/>
      <c r="D13" s="26"/>
      <c r="E13" s="26"/>
      <c r="F13" s="26"/>
      <c r="G13" s="26"/>
      <c r="H13" s="26"/>
      <c r="I13" s="219"/>
      <c r="J13" s="219"/>
      <c r="K13" s="219"/>
      <c r="L13" s="26"/>
    </row>
    <row r="14" spans="1:13" customFormat="1" ht="15">
      <c r="A14" s="70">
        <v>6</v>
      </c>
      <c r="B14" s="70"/>
      <c r="C14" s="26"/>
      <c r="D14" s="26"/>
      <c r="E14" s="26"/>
      <c r="F14" s="26"/>
      <c r="G14" s="26"/>
      <c r="H14" s="26"/>
      <c r="I14" s="219"/>
      <c r="J14" s="219"/>
      <c r="K14" s="219"/>
      <c r="L14" s="26"/>
    </row>
    <row r="15" spans="1:13" customFormat="1" ht="15">
      <c r="A15" s="70">
        <v>7</v>
      </c>
      <c r="B15" s="70"/>
      <c r="C15" s="26"/>
      <c r="D15" s="26"/>
      <c r="E15" s="26"/>
      <c r="F15" s="26"/>
      <c r="G15" s="26"/>
      <c r="H15" s="26"/>
      <c r="I15" s="219"/>
      <c r="J15" s="219"/>
      <c r="K15" s="219"/>
      <c r="L15" s="26"/>
    </row>
    <row r="16" spans="1:13" customFormat="1" ht="15">
      <c r="A16" s="70">
        <v>8</v>
      </c>
      <c r="B16" s="70"/>
      <c r="C16" s="26"/>
      <c r="D16" s="26"/>
      <c r="E16" s="26"/>
      <c r="F16" s="26"/>
      <c r="G16" s="26"/>
      <c r="H16" s="26"/>
      <c r="I16" s="219"/>
      <c r="J16" s="219"/>
      <c r="K16" s="219"/>
      <c r="L16" s="26"/>
    </row>
    <row r="17" spans="1:12" customFormat="1" ht="15">
      <c r="A17" s="70">
        <v>9</v>
      </c>
      <c r="B17" s="70"/>
      <c r="C17" s="26"/>
      <c r="D17" s="26"/>
      <c r="E17" s="26"/>
      <c r="F17" s="26"/>
      <c r="G17" s="26"/>
      <c r="H17" s="26"/>
      <c r="I17" s="219"/>
      <c r="J17" s="219"/>
      <c r="K17" s="219"/>
      <c r="L17" s="26"/>
    </row>
    <row r="18" spans="1:12" customFormat="1" ht="15">
      <c r="A18" s="70">
        <v>10</v>
      </c>
      <c r="B18" s="70"/>
      <c r="C18" s="26"/>
      <c r="D18" s="26"/>
      <c r="E18" s="26"/>
      <c r="F18" s="26"/>
      <c r="G18" s="26"/>
      <c r="H18" s="26"/>
      <c r="I18" s="219"/>
      <c r="J18" s="219"/>
      <c r="K18" s="219"/>
      <c r="L18" s="26"/>
    </row>
    <row r="19" spans="1:12" customFormat="1" ht="15">
      <c r="A19" s="70">
        <v>11</v>
      </c>
      <c r="B19" s="70"/>
      <c r="C19" s="26"/>
      <c r="D19" s="26"/>
      <c r="E19" s="26"/>
      <c r="F19" s="26"/>
      <c r="G19" s="26"/>
      <c r="H19" s="26"/>
      <c r="I19" s="219"/>
      <c r="J19" s="219"/>
      <c r="K19" s="219"/>
      <c r="L19" s="26"/>
    </row>
    <row r="20" spans="1:12" customFormat="1" ht="15">
      <c r="A20" s="70">
        <v>12</v>
      </c>
      <c r="B20" s="70"/>
      <c r="C20" s="26"/>
      <c r="D20" s="26"/>
      <c r="E20" s="26"/>
      <c r="F20" s="26"/>
      <c r="G20" s="26"/>
      <c r="H20" s="26"/>
      <c r="I20" s="219"/>
      <c r="J20" s="219"/>
      <c r="K20" s="219"/>
      <c r="L20" s="26"/>
    </row>
    <row r="21" spans="1:12" customFormat="1" ht="15">
      <c r="A21" s="70">
        <v>13</v>
      </c>
      <c r="B21" s="70"/>
      <c r="C21" s="26"/>
      <c r="D21" s="26"/>
      <c r="E21" s="26"/>
      <c r="F21" s="26"/>
      <c r="G21" s="26"/>
      <c r="H21" s="26"/>
      <c r="I21" s="219"/>
      <c r="J21" s="219"/>
      <c r="K21" s="219"/>
      <c r="L21" s="26"/>
    </row>
    <row r="22" spans="1:12" customFormat="1" ht="15">
      <c r="A22" s="70">
        <v>14</v>
      </c>
      <c r="B22" s="70"/>
      <c r="C22" s="26"/>
      <c r="D22" s="26"/>
      <c r="E22" s="26"/>
      <c r="F22" s="26"/>
      <c r="G22" s="26"/>
      <c r="H22" s="26"/>
      <c r="I22" s="219"/>
      <c r="J22" s="219"/>
      <c r="K22" s="219"/>
      <c r="L22" s="26"/>
    </row>
    <row r="23" spans="1:12" customFormat="1" ht="15">
      <c r="A23" s="70">
        <v>15</v>
      </c>
      <c r="B23" s="70"/>
      <c r="C23" s="26"/>
      <c r="D23" s="26"/>
      <c r="E23" s="26"/>
      <c r="F23" s="26"/>
      <c r="G23" s="26"/>
      <c r="H23" s="26"/>
      <c r="I23" s="219"/>
      <c r="J23" s="219"/>
      <c r="K23" s="219"/>
      <c r="L23" s="26"/>
    </row>
    <row r="24" spans="1:12" customFormat="1" ht="15">
      <c r="A24" s="70">
        <v>16</v>
      </c>
      <c r="B24" s="70"/>
      <c r="C24" s="26"/>
      <c r="D24" s="26"/>
      <c r="E24" s="26"/>
      <c r="F24" s="26"/>
      <c r="G24" s="26"/>
      <c r="H24" s="26"/>
      <c r="I24" s="219"/>
      <c r="J24" s="219"/>
      <c r="K24" s="219"/>
      <c r="L24" s="26"/>
    </row>
    <row r="25" spans="1:12" customFormat="1" ht="15">
      <c r="A25" s="70">
        <v>17</v>
      </c>
      <c r="B25" s="70"/>
      <c r="C25" s="26"/>
      <c r="D25" s="26"/>
      <c r="E25" s="26"/>
      <c r="F25" s="26"/>
      <c r="G25" s="26"/>
      <c r="H25" s="26"/>
      <c r="I25" s="219"/>
      <c r="J25" s="219"/>
      <c r="K25" s="219"/>
      <c r="L25" s="26"/>
    </row>
    <row r="26" spans="1:12" customFormat="1" ht="15">
      <c r="A26" s="70">
        <v>18</v>
      </c>
      <c r="B26" s="70"/>
      <c r="C26" s="26"/>
      <c r="D26" s="26"/>
      <c r="E26" s="26"/>
      <c r="F26" s="26"/>
      <c r="G26" s="26"/>
      <c r="H26" s="26"/>
      <c r="I26" s="219"/>
      <c r="J26" s="219"/>
      <c r="K26" s="219"/>
      <c r="L26" s="26"/>
    </row>
    <row r="27" spans="1:12" customFormat="1" ht="15">
      <c r="A27" s="70" t="s">
        <v>266</v>
      </c>
      <c r="B27" s="70"/>
      <c r="C27" s="26"/>
      <c r="D27" s="26"/>
      <c r="E27" s="26"/>
      <c r="F27" s="26"/>
      <c r="G27" s="26"/>
      <c r="H27" s="26"/>
      <c r="I27" s="219"/>
      <c r="J27" s="219"/>
      <c r="K27" s="219"/>
      <c r="L27" s="26"/>
    </row>
    <row r="28" spans="1:12">
      <c r="A28" s="223"/>
      <c r="B28" s="223"/>
      <c r="C28" s="223"/>
      <c r="D28" s="223"/>
      <c r="E28" s="223"/>
      <c r="F28" s="223"/>
      <c r="G28" s="223"/>
      <c r="H28" s="223"/>
      <c r="I28" s="223"/>
      <c r="J28" s="223"/>
      <c r="K28" s="223"/>
      <c r="L28" s="223"/>
    </row>
    <row r="29" spans="1:12">
      <c r="A29" s="223"/>
      <c r="B29" s="223"/>
      <c r="C29" s="223"/>
      <c r="D29" s="223"/>
      <c r="E29" s="223"/>
      <c r="F29" s="223"/>
      <c r="G29" s="223"/>
      <c r="H29" s="223"/>
      <c r="I29" s="223"/>
      <c r="J29" s="223"/>
      <c r="K29" s="223"/>
      <c r="L29" s="223"/>
    </row>
    <row r="30" spans="1:12">
      <c r="A30" s="224"/>
      <c r="B30" s="224"/>
      <c r="C30" s="223"/>
      <c r="D30" s="223"/>
      <c r="E30" s="223"/>
      <c r="F30" s="223"/>
      <c r="G30" s="223"/>
      <c r="H30" s="223"/>
      <c r="I30" s="223"/>
      <c r="J30" s="223"/>
      <c r="K30" s="223"/>
      <c r="L30" s="223"/>
    </row>
    <row r="31" spans="1:12" ht="15">
      <c r="A31" s="99"/>
      <c r="B31" s="99"/>
      <c r="C31" s="188" t="s">
        <v>96</v>
      </c>
      <c r="D31" s="99"/>
      <c r="E31" s="99"/>
      <c r="F31" s="95"/>
      <c r="G31" s="99"/>
      <c r="H31" s="99"/>
      <c r="I31" s="99"/>
      <c r="J31" s="99"/>
      <c r="K31" s="99"/>
      <c r="L31" s="99"/>
    </row>
    <row r="32" spans="1:12" ht="15">
      <c r="A32" s="99"/>
      <c r="B32" s="99"/>
      <c r="C32" s="99"/>
      <c r="D32" s="189"/>
      <c r="E32" s="99"/>
      <c r="G32" s="189"/>
      <c r="H32" s="228"/>
    </row>
    <row r="33" spans="3:7" ht="15">
      <c r="C33" s="99"/>
      <c r="D33" s="191" t="s">
        <v>256</v>
      </c>
      <c r="E33" s="99"/>
      <c r="G33" s="192" t="s">
        <v>261</v>
      </c>
    </row>
    <row r="34" spans="3:7" ht="15">
      <c r="C34" s="99"/>
      <c r="D34" s="193" t="s">
        <v>127</v>
      </c>
      <c r="E34" s="99"/>
      <c r="G34" s="99" t="s">
        <v>257</v>
      </c>
    </row>
    <row r="35" spans="3:7" ht="15">
      <c r="C35" s="99"/>
      <c r="D35" s="193"/>
    </row>
  </sheetData>
  <mergeCells count="1">
    <mergeCell ref="L2:M2"/>
  </mergeCells>
  <phoneticPr fontId="26" type="noConversion"/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289</v>
      </c>
      <c r="B1" s="79"/>
      <c r="C1" s="406" t="s">
        <v>97</v>
      </c>
      <c r="D1" s="406"/>
      <c r="E1" s="111"/>
    </row>
    <row r="2" spans="1:7">
      <c r="A2" s="79" t="s">
        <v>128</v>
      </c>
      <c r="B2" s="79"/>
      <c r="C2" s="404" t="s">
        <v>536</v>
      </c>
      <c r="D2" s="405"/>
      <c r="E2" s="111"/>
    </row>
    <row r="3" spans="1:7">
      <c r="A3" s="77"/>
      <c r="B3" s="79"/>
      <c r="C3" s="78"/>
      <c r="D3" s="78"/>
      <c r="E3" s="111"/>
    </row>
    <row r="4" spans="1:7">
      <c r="A4" s="80" t="s">
        <v>262</v>
      </c>
      <c r="B4" s="105"/>
      <c r="C4" s="106"/>
      <c r="D4" s="79"/>
      <c r="E4" s="111"/>
    </row>
    <row r="5" spans="1:7">
      <c r="A5" s="382" t="str">
        <f>'ფორმა N1'!D4</f>
        <v>მპგ ქართული იდეა</v>
      </c>
      <c r="B5" s="12"/>
      <c r="C5" s="12"/>
      <c r="E5" s="111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237</v>
      </c>
      <c r="C8" s="82" t="s">
        <v>66</v>
      </c>
      <c r="D8" s="82" t="s">
        <v>67</v>
      </c>
      <c r="E8" s="111"/>
    </row>
    <row r="9" spans="1:7" s="7" customFormat="1" ht="16.5" customHeight="1">
      <c r="A9" s="235">
        <v>1</v>
      </c>
      <c r="B9" s="235" t="s">
        <v>65</v>
      </c>
      <c r="C9" s="88"/>
      <c r="D9" s="88"/>
      <c r="E9" s="111"/>
    </row>
    <row r="10" spans="1:7" s="7" customFormat="1" ht="16.5" customHeight="1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1"/>
    </row>
    <row r="11" spans="1:7" s="9" customFormat="1" ht="16.5" customHeight="1">
      <c r="A11" s="91" t="s">
        <v>30</v>
      </c>
      <c r="B11" s="91" t="s">
        <v>68</v>
      </c>
      <c r="C11" s="8"/>
      <c r="D11" s="8"/>
      <c r="E11" s="111"/>
    </row>
    <row r="12" spans="1:7" s="10" customFormat="1" ht="16.5" customHeight="1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1"/>
      <c r="G12" s="71"/>
    </row>
    <row r="13" spans="1:7" s="3" customFormat="1" ht="16.5" customHeight="1">
      <c r="A13" s="100" t="s">
        <v>70</v>
      </c>
      <c r="B13" s="100" t="s">
        <v>299</v>
      </c>
      <c r="C13" s="8"/>
      <c r="D13" s="8"/>
      <c r="E13" s="111"/>
    </row>
    <row r="14" spans="1:7" s="3" customFormat="1" ht="16.5" customHeight="1">
      <c r="A14" s="100" t="s">
        <v>474</v>
      </c>
      <c r="B14" s="100" t="s">
        <v>473</v>
      </c>
      <c r="C14" s="8"/>
      <c r="D14" s="8"/>
      <c r="E14" s="111"/>
    </row>
    <row r="15" spans="1:7" s="3" customFormat="1" ht="16.5" customHeight="1">
      <c r="A15" s="100" t="s">
        <v>475</v>
      </c>
      <c r="B15" s="100" t="s">
        <v>86</v>
      </c>
      <c r="C15" s="8"/>
      <c r="D15" s="8"/>
      <c r="E15" s="111"/>
    </row>
    <row r="16" spans="1:7" s="3" customFormat="1" ht="16.5" customHeigh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>
      <c r="A17" s="100" t="s">
        <v>73</v>
      </c>
      <c r="B17" s="100" t="s">
        <v>75</v>
      </c>
      <c r="C17" s="8"/>
      <c r="D17" s="8"/>
      <c r="E17" s="111"/>
    </row>
    <row r="18" spans="1:5" s="3" customFormat="1" ht="30">
      <c r="A18" s="100" t="s">
        <v>74</v>
      </c>
      <c r="B18" s="100" t="s">
        <v>98</v>
      </c>
      <c r="C18" s="8"/>
      <c r="D18" s="8"/>
      <c r="E18" s="111"/>
    </row>
    <row r="19" spans="1:5" s="3" customFormat="1" ht="16.5" customHeigh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>
      <c r="A20" s="100" t="s">
        <v>77</v>
      </c>
      <c r="B20" s="100" t="s">
        <v>78</v>
      </c>
      <c r="C20" s="8"/>
      <c r="D20" s="8"/>
      <c r="E20" s="111"/>
    </row>
    <row r="21" spans="1:5" s="3" customFormat="1" ht="30">
      <c r="A21" s="100" t="s">
        <v>81</v>
      </c>
      <c r="B21" s="100" t="s">
        <v>79</v>
      </c>
      <c r="C21" s="8"/>
      <c r="D21" s="8"/>
      <c r="E21" s="111"/>
    </row>
    <row r="22" spans="1:5" s="3" customFormat="1" ht="16.5" customHeight="1">
      <c r="A22" s="100" t="s">
        <v>82</v>
      </c>
      <c r="B22" s="100" t="s">
        <v>80</v>
      </c>
      <c r="C22" s="8"/>
      <c r="D22" s="8"/>
      <c r="E22" s="111"/>
    </row>
    <row r="23" spans="1:5" s="3" customFormat="1" ht="16.5" customHeight="1">
      <c r="A23" s="100" t="s">
        <v>83</v>
      </c>
      <c r="B23" s="100" t="s">
        <v>418</v>
      </c>
      <c r="C23" s="8"/>
      <c r="D23" s="8"/>
      <c r="E23" s="111"/>
    </row>
    <row r="24" spans="1:5" s="3" customFormat="1" ht="16.5" customHeight="1">
      <c r="A24" s="91" t="s">
        <v>84</v>
      </c>
      <c r="B24" s="91" t="s">
        <v>419</v>
      </c>
      <c r="C24" s="270"/>
      <c r="D24" s="8"/>
      <c r="E24" s="111"/>
    </row>
    <row r="25" spans="1:5" s="3" customFormat="1">
      <c r="A25" s="91" t="s">
        <v>239</v>
      </c>
      <c r="B25" s="91" t="s">
        <v>425</v>
      </c>
      <c r="C25" s="8"/>
      <c r="D25" s="8"/>
      <c r="E25" s="111"/>
    </row>
    <row r="26" spans="1:5" ht="16.5" customHeight="1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1"/>
    </row>
    <row r="27" spans="1:5" ht="16.5" customHeight="1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1"/>
    </row>
    <row r="28" spans="1:5">
      <c r="A28" s="243" t="s">
        <v>87</v>
      </c>
      <c r="B28" s="243" t="s">
        <v>297</v>
      </c>
      <c r="C28" s="8"/>
      <c r="D28" s="8"/>
      <c r="E28" s="111"/>
    </row>
    <row r="29" spans="1:5">
      <c r="A29" s="243" t="s">
        <v>88</v>
      </c>
      <c r="B29" s="243" t="s">
        <v>300</v>
      </c>
      <c r="C29" s="8"/>
      <c r="D29" s="8"/>
      <c r="E29" s="111"/>
    </row>
    <row r="30" spans="1:5">
      <c r="A30" s="243" t="s">
        <v>427</v>
      </c>
      <c r="B30" s="243" t="s">
        <v>298</v>
      </c>
      <c r="C30" s="8"/>
      <c r="D30" s="8"/>
      <c r="E30" s="111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1"/>
    </row>
    <row r="32" spans="1:5">
      <c r="A32" s="243" t="s">
        <v>12</v>
      </c>
      <c r="B32" s="243" t="s">
        <v>476</v>
      </c>
      <c r="C32" s="8"/>
      <c r="D32" s="8"/>
      <c r="E32" s="111"/>
    </row>
    <row r="33" spans="1:9">
      <c r="A33" s="243" t="s">
        <v>13</v>
      </c>
      <c r="B33" s="243" t="s">
        <v>477</v>
      </c>
      <c r="C33" s="8"/>
      <c r="D33" s="8"/>
      <c r="E33" s="111"/>
    </row>
    <row r="34" spans="1:9">
      <c r="A34" s="243" t="s">
        <v>269</v>
      </c>
      <c r="B34" s="243" t="s">
        <v>478</v>
      </c>
      <c r="C34" s="8"/>
      <c r="D34" s="8"/>
      <c r="E34" s="111"/>
    </row>
    <row r="35" spans="1:9">
      <c r="A35" s="91" t="s">
        <v>34</v>
      </c>
      <c r="B35" s="256" t="s">
        <v>424</v>
      </c>
      <c r="C35" s="8"/>
      <c r="D35" s="8"/>
      <c r="E35" s="111"/>
    </row>
    <row r="36" spans="1:9">
      <c r="D36" s="27"/>
      <c r="E36" s="112"/>
      <c r="F36" s="27"/>
    </row>
    <row r="37" spans="1:9">
      <c r="A37" s="1"/>
      <c r="D37" s="27"/>
      <c r="E37" s="112"/>
      <c r="F37" s="27"/>
    </row>
    <row r="38" spans="1:9">
      <c r="D38" s="27"/>
      <c r="E38" s="112"/>
      <c r="F38" s="27"/>
    </row>
    <row r="39" spans="1:9">
      <c r="D39" s="27"/>
      <c r="E39" s="112"/>
      <c r="F39" s="27"/>
    </row>
    <row r="40" spans="1:9">
      <c r="A40" s="72" t="s">
        <v>96</v>
      </c>
      <c r="D40" s="27"/>
      <c r="E40" s="112"/>
      <c r="F40" s="27"/>
    </row>
    <row r="41" spans="1:9">
      <c r="D41" s="27"/>
      <c r="E41" s="113"/>
      <c r="F41" s="113"/>
      <c r="G41"/>
      <c r="H41"/>
      <c r="I41"/>
    </row>
    <row r="42" spans="1:9">
      <c r="D42" s="114"/>
      <c r="E42" s="113"/>
      <c r="F42" s="113"/>
      <c r="G42"/>
      <c r="H42"/>
      <c r="I42"/>
    </row>
    <row r="43" spans="1:9">
      <c r="A43"/>
      <c r="B43" s="72" t="s">
        <v>259</v>
      </c>
      <c r="D43" s="114"/>
      <c r="E43" s="113"/>
      <c r="F43" s="113"/>
      <c r="G43"/>
      <c r="H43"/>
      <c r="I43"/>
    </row>
    <row r="44" spans="1:9">
      <c r="A44"/>
      <c r="B44" s="2" t="s">
        <v>258</v>
      </c>
      <c r="D44" s="114"/>
      <c r="E44" s="113"/>
      <c r="F44" s="113"/>
      <c r="G44"/>
      <c r="H44"/>
      <c r="I44"/>
    </row>
    <row r="45" spans="1:9" customFormat="1" ht="12.75">
      <c r="B45" s="68" t="s">
        <v>127</v>
      </c>
      <c r="D45" s="113"/>
      <c r="E45" s="113"/>
      <c r="F45" s="113"/>
    </row>
    <row r="46" spans="1:9">
      <c r="D46" s="27"/>
      <c r="E46" s="112"/>
      <c r="F46" s="27"/>
    </row>
  </sheetData>
  <mergeCells count="2">
    <mergeCell ref="C2:D2"/>
    <mergeCell ref="C1:D1"/>
  </mergeCells>
  <phoneticPr fontId="26" type="noConversion"/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2" sqref="I2:J2"/>
    </sheetView>
  </sheetViews>
  <sheetFormatPr defaultRowHeight="12.75"/>
  <cols>
    <col min="1" max="1" width="11.7109375" style="187" customWidth="1"/>
    <col min="2" max="2" width="21.5703125" style="187" customWidth="1"/>
    <col min="3" max="3" width="19.140625" style="187" customWidth="1"/>
    <col min="4" max="4" width="23.7109375" style="187" customWidth="1"/>
    <col min="5" max="6" width="16.5703125" style="187" bestFit="1" customWidth="1"/>
    <col min="7" max="7" width="17" style="187" customWidth="1"/>
    <col min="8" max="8" width="19" style="187" customWidth="1"/>
    <col min="9" max="9" width="24.42578125" style="187" customWidth="1"/>
    <col min="10" max="16384" width="9.140625" style="187"/>
  </cols>
  <sheetData>
    <row r="1" spans="1:13" customFormat="1" ht="15">
      <c r="A1" s="140" t="s">
        <v>431</v>
      </c>
      <c r="B1" s="141"/>
      <c r="C1" s="141"/>
      <c r="D1" s="141"/>
      <c r="E1" s="141"/>
      <c r="F1" s="141"/>
      <c r="G1" s="141"/>
      <c r="H1" s="147"/>
      <c r="I1" s="81" t="s">
        <v>97</v>
      </c>
    </row>
    <row r="2" spans="1:1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420" t="s">
        <v>536</v>
      </c>
      <c r="J2" s="421"/>
    </row>
    <row r="3" spans="1:13" customFormat="1" ht="15">
      <c r="A3" s="141"/>
      <c r="B3" s="141"/>
      <c r="C3" s="141"/>
      <c r="D3" s="141"/>
      <c r="E3" s="141"/>
      <c r="F3" s="141"/>
      <c r="G3" s="141"/>
      <c r="H3" s="144"/>
      <c r="I3" s="144"/>
      <c r="M3" s="187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>
      <c r="A5" s="220" t="str">
        <f>'ფორმა N1'!D4</f>
        <v>მპგ ქართული იდეა</v>
      </c>
      <c r="B5" s="83"/>
      <c r="C5" s="83"/>
      <c r="D5" s="222"/>
      <c r="E5" s="222"/>
      <c r="F5" s="222"/>
      <c r="G5" s="222"/>
      <c r="H5" s="222"/>
      <c r="I5" s="221"/>
    </row>
    <row r="6" spans="1:13" customFormat="1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75">
      <c r="A7" s="153" t="s">
        <v>64</v>
      </c>
      <c r="B7" s="139" t="s">
        <v>366</v>
      </c>
      <c r="C7" s="139" t="s">
        <v>367</v>
      </c>
      <c r="D7" s="139" t="s">
        <v>372</v>
      </c>
      <c r="E7" s="139" t="s">
        <v>374</v>
      </c>
      <c r="F7" s="139" t="s">
        <v>368</v>
      </c>
      <c r="G7" s="139" t="s">
        <v>369</v>
      </c>
      <c r="H7" s="139" t="s">
        <v>381</v>
      </c>
      <c r="I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>
      <c r="A9" s="70">
        <v>1</v>
      </c>
      <c r="B9" s="26"/>
      <c r="C9" s="26"/>
      <c r="D9" s="26"/>
      <c r="E9" s="26"/>
      <c r="F9" s="219"/>
      <c r="G9" s="219"/>
      <c r="H9" s="219"/>
      <c r="I9" s="26"/>
    </row>
    <row r="10" spans="1:13" customFormat="1" ht="15">
      <c r="A10" s="70">
        <v>2</v>
      </c>
      <c r="B10" s="26"/>
      <c r="C10" s="26"/>
      <c r="D10" s="26"/>
      <c r="E10" s="26"/>
      <c r="F10" s="219"/>
      <c r="G10" s="219"/>
      <c r="H10" s="219"/>
      <c r="I10" s="26"/>
    </row>
    <row r="11" spans="1:13" customFormat="1" ht="15">
      <c r="A11" s="70">
        <v>3</v>
      </c>
      <c r="B11" s="26"/>
      <c r="C11" s="26"/>
      <c r="D11" s="26"/>
      <c r="E11" s="26"/>
      <c r="F11" s="219"/>
      <c r="G11" s="219"/>
      <c r="H11" s="219"/>
      <c r="I11" s="26"/>
    </row>
    <row r="12" spans="1:13" customFormat="1" ht="15">
      <c r="A12" s="70">
        <v>4</v>
      </c>
      <c r="B12" s="26"/>
      <c r="C12" s="26"/>
      <c r="D12" s="26"/>
      <c r="E12" s="26"/>
      <c r="F12" s="219"/>
      <c r="G12" s="219"/>
      <c r="H12" s="219"/>
      <c r="I12" s="26"/>
    </row>
    <row r="13" spans="1:13" customFormat="1" ht="15">
      <c r="A13" s="70">
        <v>5</v>
      </c>
      <c r="B13" s="26"/>
      <c r="C13" s="26"/>
      <c r="D13" s="26"/>
      <c r="E13" s="26"/>
      <c r="F13" s="219"/>
      <c r="G13" s="219"/>
      <c r="H13" s="219"/>
      <c r="I13" s="26"/>
    </row>
    <row r="14" spans="1:13" customFormat="1" ht="15">
      <c r="A14" s="70">
        <v>6</v>
      </c>
      <c r="B14" s="26"/>
      <c r="C14" s="26"/>
      <c r="D14" s="26"/>
      <c r="E14" s="26"/>
      <c r="F14" s="219"/>
      <c r="G14" s="219"/>
      <c r="H14" s="219"/>
      <c r="I14" s="26"/>
    </row>
    <row r="15" spans="1:13" customFormat="1" ht="15">
      <c r="A15" s="70">
        <v>7</v>
      </c>
      <c r="B15" s="26"/>
      <c r="C15" s="26"/>
      <c r="D15" s="26"/>
      <c r="E15" s="26"/>
      <c r="F15" s="219"/>
      <c r="G15" s="219"/>
      <c r="H15" s="219"/>
      <c r="I15" s="26"/>
    </row>
    <row r="16" spans="1:13" customFormat="1" ht="15">
      <c r="A16" s="70">
        <v>8</v>
      </c>
      <c r="B16" s="26"/>
      <c r="C16" s="26"/>
      <c r="D16" s="26"/>
      <c r="E16" s="26"/>
      <c r="F16" s="219"/>
      <c r="G16" s="219"/>
      <c r="H16" s="219"/>
      <c r="I16" s="26"/>
    </row>
    <row r="17" spans="1:9" customFormat="1" ht="15">
      <c r="A17" s="70">
        <v>9</v>
      </c>
      <c r="B17" s="26"/>
      <c r="C17" s="26"/>
      <c r="D17" s="26"/>
      <c r="E17" s="26"/>
      <c r="F17" s="219"/>
      <c r="G17" s="219"/>
      <c r="H17" s="219"/>
      <c r="I17" s="26"/>
    </row>
    <row r="18" spans="1:9" customFormat="1" ht="15">
      <c r="A18" s="70">
        <v>10</v>
      </c>
      <c r="B18" s="26"/>
      <c r="C18" s="26"/>
      <c r="D18" s="26"/>
      <c r="E18" s="26"/>
      <c r="F18" s="219"/>
      <c r="G18" s="219"/>
      <c r="H18" s="219"/>
      <c r="I18" s="26"/>
    </row>
    <row r="19" spans="1:9" customFormat="1" ht="15">
      <c r="A19" s="70">
        <v>11</v>
      </c>
      <c r="B19" s="26"/>
      <c r="C19" s="26"/>
      <c r="D19" s="26"/>
      <c r="E19" s="26"/>
      <c r="F19" s="219"/>
      <c r="G19" s="219"/>
      <c r="H19" s="219"/>
      <c r="I19" s="26"/>
    </row>
    <row r="20" spans="1:9" customFormat="1" ht="15">
      <c r="A20" s="70">
        <v>12</v>
      </c>
      <c r="B20" s="26"/>
      <c r="C20" s="26"/>
      <c r="D20" s="26"/>
      <c r="E20" s="26"/>
      <c r="F20" s="219"/>
      <c r="G20" s="219"/>
      <c r="H20" s="219"/>
      <c r="I20" s="26"/>
    </row>
    <row r="21" spans="1:9" customFormat="1" ht="15">
      <c r="A21" s="70">
        <v>13</v>
      </c>
      <c r="B21" s="26"/>
      <c r="C21" s="26"/>
      <c r="D21" s="26"/>
      <c r="E21" s="26"/>
      <c r="F21" s="219"/>
      <c r="G21" s="219"/>
      <c r="H21" s="219"/>
      <c r="I21" s="26"/>
    </row>
    <row r="22" spans="1:9" customFormat="1" ht="15">
      <c r="A22" s="70">
        <v>14</v>
      </c>
      <c r="B22" s="26"/>
      <c r="C22" s="26"/>
      <c r="D22" s="26"/>
      <c r="E22" s="26"/>
      <c r="F22" s="219"/>
      <c r="G22" s="219"/>
      <c r="H22" s="219"/>
      <c r="I22" s="26"/>
    </row>
    <row r="23" spans="1:9" customFormat="1" ht="15">
      <c r="A23" s="70">
        <v>15</v>
      </c>
      <c r="B23" s="26"/>
      <c r="C23" s="26"/>
      <c r="D23" s="26"/>
      <c r="E23" s="26"/>
      <c r="F23" s="219"/>
      <c r="G23" s="219"/>
      <c r="H23" s="219"/>
      <c r="I23" s="26"/>
    </row>
    <row r="24" spans="1:9" customFormat="1" ht="15">
      <c r="A24" s="70">
        <v>16</v>
      </c>
      <c r="B24" s="26"/>
      <c r="C24" s="26"/>
      <c r="D24" s="26"/>
      <c r="E24" s="26"/>
      <c r="F24" s="219"/>
      <c r="G24" s="219"/>
      <c r="H24" s="219"/>
      <c r="I24" s="26"/>
    </row>
    <row r="25" spans="1:9" customFormat="1" ht="15">
      <c r="A25" s="70">
        <v>17</v>
      </c>
      <c r="B25" s="26"/>
      <c r="C25" s="26"/>
      <c r="D25" s="26"/>
      <c r="E25" s="26"/>
      <c r="F25" s="219"/>
      <c r="G25" s="219"/>
      <c r="H25" s="219"/>
      <c r="I25" s="26"/>
    </row>
    <row r="26" spans="1:9" customFormat="1" ht="15">
      <c r="A26" s="70">
        <v>18</v>
      </c>
      <c r="B26" s="26"/>
      <c r="C26" s="26"/>
      <c r="D26" s="26"/>
      <c r="E26" s="26"/>
      <c r="F26" s="219"/>
      <c r="G26" s="219"/>
      <c r="H26" s="219"/>
      <c r="I26" s="26"/>
    </row>
    <row r="27" spans="1:9" customFormat="1" ht="15">
      <c r="A27" s="70" t="s">
        <v>266</v>
      </c>
      <c r="B27" s="26"/>
      <c r="C27" s="26"/>
      <c r="D27" s="26"/>
      <c r="E27" s="26"/>
      <c r="F27" s="219"/>
      <c r="G27" s="219"/>
      <c r="H27" s="219"/>
      <c r="I27" s="26"/>
    </row>
    <row r="28" spans="1:9">
      <c r="A28" s="223"/>
      <c r="B28" s="223"/>
      <c r="C28" s="223"/>
      <c r="D28" s="223"/>
      <c r="E28" s="223"/>
      <c r="F28" s="223"/>
      <c r="G28" s="223"/>
      <c r="H28" s="223"/>
      <c r="I28" s="223"/>
    </row>
    <row r="29" spans="1:9">
      <c r="A29" s="223"/>
      <c r="B29" s="223"/>
      <c r="C29" s="223"/>
      <c r="D29" s="223"/>
      <c r="E29" s="223"/>
      <c r="F29" s="223"/>
      <c r="G29" s="223"/>
      <c r="H29" s="223"/>
      <c r="I29" s="223"/>
    </row>
    <row r="30" spans="1:9">
      <c r="A30" s="224"/>
      <c r="B30" s="223"/>
      <c r="C30" s="223"/>
      <c r="D30" s="223"/>
      <c r="E30" s="223"/>
      <c r="F30" s="223"/>
      <c r="G30" s="223"/>
      <c r="H30" s="223"/>
      <c r="I30" s="223"/>
    </row>
    <row r="31" spans="1:9" ht="15">
      <c r="A31" s="99"/>
      <c r="B31" s="188" t="s">
        <v>96</v>
      </c>
      <c r="C31" s="99"/>
      <c r="D31" s="99"/>
      <c r="E31" s="95"/>
      <c r="F31" s="99"/>
      <c r="G31" s="99"/>
      <c r="H31" s="99"/>
      <c r="I31" s="99"/>
    </row>
    <row r="32" spans="1:9" ht="15">
      <c r="A32" s="99"/>
      <c r="B32" s="99"/>
      <c r="C32" s="189"/>
      <c r="D32" s="99"/>
      <c r="F32" s="189"/>
      <c r="G32" s="228"/>
    </row>
    <row r="33" spans="2:6" ht="15">
      <c r="B33" s="99"/>
      <c r="C33" s="191" t="s">
        <v>256</v>
      </c>
      <c r="D33" s="99"/>
      <c r="F33" s="192" t="s">
        <v>261</v>
      </c>
    </row>
    <row r="34" spans="2:6" ht="15">
      <c r="B34" s="99"/>
      <c r="C34" s="193" t="s">
        <v>127</v>
      </c>
      <c r="D34" s="99"/>
      <c r="F34" s="99" t="s">
        <v>257</v>
      </c>
    </row>
    <row r="35" spans="2:6" ht="15">
      <c r="B35" s="99"/>
      <c r="C35" s="193"/>
    </row>
  </sheetData>
  <mergeCells count="1">
    <mergeCell ref="I2:J2"/>
  </mergeCells>
  <phoneticPr fontId="26" type="noConversion"/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topLeftCell="E1" zoomScale="80" zoomScaleNormal="100" zoomScaleSheetLayoutView="80" workbookViewId="0">
      <selection activeCell="I2" sqref="I2:J2"/>
    </sheetView>
  </sheetViews>
  <sheetFormatPr defaultRowHeight="15"/>
  <cols>
    <col min="1" max="1" width="10" style="99" customWidth="1"/>
    <col min="2" max="2" width="20.28515625" style="99" customWidth="1"/>
    <col min="3" max="3" width="30" style="99" customWidth="1"/>
    <col min="4" max="4" width="29" style="99" customWidth="1"/>
    <col min="5" max="5" width="22.5703125" style="99" customWidth="1"/>
    <col min="6" max="6" width="20" style="99" customWidth="1"/>
    <col min="7" max="7" width="29.28515625" style="99" customWidth="1"/>
    <col min="8" max="8" width="27.140625" style="99" customWidth="1"/>
    <col min="9" max="9" width="26.42578125" style="99" customWidth="1"/>
    <col min="10" max="10" width="0.5703125" style="99" customWidth="1"/>
    <col min="11" max="16384" width="9.140625" style="99"/>
  </cols>
  <sheetData>
    <row r="1" spans="1:10">
      <c r="A1" s="77" t="s">
        <v>382</v>
      </c>
      <c r="B1" s="79"/>
      <c r="C1" s="79"/>
      <c r="D1" s="79"/>
      <c r="E1" s="79"/>
      <c r="F1" s="79"/>
      <c r="G1" s="79"/>
      <c r="H1" s="79"/>
      <c r="I1" s="167" t="s">
        <v>186</v>
      </c>
      <c r="J1" s="168"/>
    </row>
    <row r="2" spans="1:10">
      <c r="A2" s="79" t="s">
        <v>128</v>
      </c>
      <c r="B2" s="79"/>
      <c r="C2" s="79"/>
      <c r="D2" s="79"/>
      <c r="E2" s="79"/>
      <c r="F2" s="79"/>
      <c r="G2" s="79"/>
      <c r="H2" s="79"/>
      <c r="I2" s="404" t="s">
        <v>536</v>
      </c>
      <c r="J2" s="405"/>
    </row>
    <row r="3" spans="1:10">
      <c r="A3" s="79"/>
      <c r="B3" s="79"/>
      <c r="C3" s="79"/>
      <c r="D3" s="79"/>
      <c r="E3" s="79"/>
      <c r="F3" s="79"/>
      <c r="G3" s="79"/>
      <c r="H3" s="79"/>
      <c r="I3" s="105"/>
      <c r="J3" s="168"/>
    </row>
    <row r="4" spans="1:10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>
      <c r="A5" s="220" t="str">
        <f>'ფორმა N1'!D4</f>
        <v>მპგ ქართული იდეა</v>
      </c>
      <c r="B5" s="220"/>
      <c r="C5" s="220"/>
      <c r="D5" s="220"/>
      <c r="E5" s="220"/>
      <c r="F5" s="220"/>
      <c r="G5" s="220"/>
      <c r="H5" s="220"/>
      <c r="I5" s="220"/>
      <c r="J5" s="192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69" t="s">
        <v>64</v>
      </c>
      <c r="B8" s="377" t="s">
        <v>358</v>
      </c>
      <c r="C8" s="378" t="s">
        <v>415</v>
      </c>
      <c r="D8" s="378" t="s">
        <v>416</v>
      </c>
      <c r="E8" s="378" t="s">
        <v>359</v>
      </c>
      <c r="F8" s="378" t="s">
        <v>378</v>
      </c>
      <c r="G8" s="378" t="s">
        <v>379</v>
      </c>
      <c r="H8" s="378" t="s">
        <v>417</v>
      </c>
      <c r="I8" s="170" t="s">
        <v>380</v>
      </c>
      <c r="J8" s="108"/>
    </row>
    <row r="9" spans="1:10">
      <c r="A9" s="172">
        <v>1</v>
      </c>
      <c r="B9" s="207"/>
      <c r="C9" s="177"/>
      <c r="D9" s="177"/>
      <c r="E9" s="176"/>
      <c r="F9" s="176"/>
      <c r="G9" s="176"/>
      <c r="H9" s="176"/>
      <c r="I9" s="176"/>
      <c r="J9" s="108"/>
    </row>
    <row r="10" spans="1:10">
      <c r="A10" s="172">
        <v>2</v>
      </c>
      <c r="B10" s="207"/>
      <c r="C10" s="177"/>
      <c r="D10" s="177"/>
      <c r="E10" s="176"/>
      <c r="F10" s="176"/>
      <c r="G10" s="176"/>
      <c r="H10" s="176"/>
      <c r="I10" s="176"/>
      <c r="J10" s="108"/>
    </row>
    <row r="11" spans="1:10">
      <c r="A11" s="172">
        <v>3</v>
      </c>
      <c r="B11" s="207"/>
      <c r="C11" s="177"/>
      <c r="D11" s="177"/>
      <c r="E11" s="176"/>
      <c r="F11" s="176"/>
      <c r="G11" s="176"/>
      <c r="H11" s="176"/>
      <c r="I11" s="176"/>
      <c r="J11" s="108"/>
    </row>
    <row r="12" spans="1:10">
      <c r="A12" s="172">
        <v>4</v>
      </c>
      <c r="B12" s="207"/>
      <c r="C12" s="177"/>
      <c r="D12" s="177"/>
      <c r="E12" s="176"/>
      <c r="F12" s="176"/>
      <c r="G12" s="176"/>
      <c r="H12" s="176"/>
      <c r="I12" s="176"/>
      <c r="J12" s="108"/>
    </row>
    <row r="13" spans="1:10">
      <c r="A13" s="172">
        <v>5</v>
      </c>
      <c r="B13" s="207"/>
      <c r="C13" s="177"/>
      <c r="D13" s="177"/>
      <c r="E13" s="176"/>
      <c r="F13" s="176"/>
      <c r="G13" s="176"/>
      <c r="H13" s="176"/>
      <c r="I13" s="176"/>
      <c r="J13" s="108"/>
    </row>
    <row r="14" spans="1:10">
      <c r="A14" s="172">
        <v>6</v>
      </c>
      <c r="B14" s="207"/>
      <c r="C14" s="177"/>
      <c r="D14" s="177"/>
      <c r="E14" s="176"/>
      <c r="F14" s="176"/>
      <c r="G14" s="176"/>
      <c r="H14" s="176"/>
      <c r="I14" s="176"/>
      <c r="J14" s="108"/>
    </row>
    <row r="15" spans="1:10">
      <c r="A15" s="172">
        <v>7</v>
      </c>
      <c r="B15" s="207"/>
      <c r="C15" s="177"/>
      <c r="D15" s="177"/>
      <c r="E15" s="176"/>
      <c r="F15" s="176"/>
      <c r="G15" s="176"/>
      <c r="H15" s="176"/>
      <c r="I15" s="176"/>
      <c r="J15" s="108"/>
    </row>
    <row r="16" spans="1:10">
      <c r="A16" s="172">
        <v>8</v>
      </c>
      <c r="B16" s="207"/>
      <c r="C16" s="177"/>
      <c r="D16" s="177"/>
      <c r="E16" s="176"/>
      <c r="F16" s="176"/>
      <c r="G16" s="176"/>
      <c r="H16" s="176"/>
      <c r="I16" s="176"/>
      <c r="J16" s="108"/>
    </row>
    <row r="17" spans="1:10">
      <c r="A17" s="172">
        <v>9</v>
      </c>
      <c r="B17" s="207"/>
      <c r="C17" s="177"/>
      <c r="D17" s="177"/>
      <c r="E17" s="176"/>
      <c r="F17" s="176"/>
      <c r="G17" s="176"/>
      <c r="H17" s="176"/>
      <c r="I17" s="176"/>
      <c r="J17" s="108"/>
    </row>
    <row r="18" spans="1:10">
      <c r="A18" s="172">
        <v>10</v>
      </c>
      <c r="B18" s="207"/>
      <c r="C18" s="177"/>
      <c r="D18" s="177"/>
      <c r="E18" s="176"/>
      <c r="F18" s="176"/>
      <c r="G18" s="176"/>
      <c r="H18" s="176"/>
      <c r="I18" s="176"/>
      <c r="J18" s="108"/>
    </row>
    <row r="19" spans="1:10">
      <c r="A19" s="172">
        <v>11</v>
      </c>
      <c r="B19" s="207"/>
      <c r="C19" s="177"/>
      <c r="D19" s="177"/>
      <c r="E19" s="176"/>
      <c r="F19" s="176"/>
      <c r="G19" s="176"/>
      <c r="H19" s="176"/>
      <c r="I19" s="176"/>
      <c r="J19" s="108"/>
    </row>
    <row r="20" spans="1:10">
      <c r="A20" s="172">
        <v>12</v>
      </c>
      <c r="B20" s="207"/>
      <c r="C20" s="177"/>
      <c r="D20" s="177"/>
      <c r="E20" s="176"/>
      <c r="F20" s="176"/>
      <c r="G20" s="176"/>
      <c r="H20" s="176"/>
      <c r="I20" s="176"/>
      <c r="J20" s="108"/>
    </row>
    <row r="21" spans="1:10">
      <c r="A21" s="172">
        <v>13</v>
      </c>
      <c r="B21" s="207"/>
      <c r="C21" s="177"/>
      <c r="D21" s="177"/>
      <c r="E21" s="176"/>
      <c r="F21" s="176"/>
      <c r="G21" s="176"/>
      <c r="H21" s="176"/>
      <c r="I21" s="176"/>
      <c r="J21" s="108"/>
    </row>
    <row r="22" spans="1:10">
      <c r="A22" s="172">
        <v>14</v>
      </c>
      <c r="B22" s="207"/>
      <c r="C22" s="177"/>
      <c r="D22" s="177"/>
      <c r="E22" s="176"/>
      <c r="F22" s="176"/>
      <c r="G22" s="176"/>
      <c r="H22" s="176"/>
      <c r="I22" s="176"/>
      <c r="J22" s="108"/>
    </row>
    <row r="23" spans="1:10">
      <c r="A23" s="172">
        <v>15</v>
      </c>
      <c r="B23" s="207"/>
      <c r="C23" s="177"/>
      <c r="D23" s="177"/>
      <c r="E23" s="176"/>
      <c r="F23" s="176"/>
      <c r="G23" s="176"/>
      <c r="H23" s="176"/>
      <c r="I23" s="176"/>
      <c r="J23" s="108"/>
    </row>
    <row r="24" spans="1:10">
      <c r="A24" s="172">
        <v>16</v>
      </c>
      <c r="B24" s="207"/>
      <c r="C24" s="177"/>
      <c r="D24" s="177"/>
      <c r="E24" s="176"/>
      <c r="F24" s="176"/>
      <c r="G24" s="176"/>
      <c r="H24" s="176"/>
      <c r="I24" s="176"/>
      <c r="J24" s="108"/>
    </row>
    <row r="25" spans="1:10">
      <c r="A25" s="172">
        <v>17</v>
      </c>
      <c r="B25" s="207"/>
      <c r="C25" s="177"/>
      <c r="D25" s="177"/>
      <c r="E25" s="176"/>
      <c r="F25" s="176"/>
      <c r="G25" s="176"/>
      <c r="H25" s="176"/>
      <c r="I25" s="176"/>
      <c r="J25" s="108"/>
    </row>
    <row r="26" spans="1:10">
      <c r="A26" s="172">
        <v>18</v>
      </c>
      <c r="B26" s="207"/>
      <c r="C26" s="177"/>
      <c r="D26" s="177"/>
      <c r="E26" s="176"/>
      <c r="F26" s="176"/>
      <c r="G26" s="176"/>
      <c r="H26" s="176"/>
      <c r="I26" s="176"/>
      <c r="J26" s="108"/>
    </row>
    <row r="27" spans="1:10">
      <c r="A27" s="172">
        <v>19</v>
      </c>
      <c r="B27" s="207"/>
      <c r="C27" s="177"/>
      <c r="D27" s="177"/>
      <c r="E27" s="176"/>
      <c r="F27" s="176"/>
      <c r="G27" s="176"/>
      <c r="H27" s="176"/>
      <c r="I27" s="176"/>
      <c r="J27" s="108"/>
    </row>
    <row r="28" spans="1:10">
      <c r="A28" s="172">
        <v>20</v>
      </c>
      <c r="B28" s="207"/>
      <c r="C28" s="177"/>
      <c r="D28" s="177"/>
      <c r="E28" s="176"/>
      <c r="F28" s="176"/>
      <c r="G28" s="176"/>
      <c r="H28" s="176"/>
      <c r="I28" s="176"/>
      <c r="J28" s="108"/>
    </row>
    <row r="29" spans="1:10">
      <c r="A29" s="172">
        <v>21</v>
      </c>
      <c r="B29" s="207"/>
      <c r="C29" s="180"/>
      <c r="D29" s="180"/>
      <c r="E29" s="179"/>
      <c r="F29" s="179"/>
      <c r="G29" s="179"/>
      <c r="H29" s="268"/>
      <c r="I29" s="176"/>
      <c r="J29" s="108"/>
    </row>
    <row r="30" spans="1:10">
      <c r="A30" s="172">
        <v>22</v>
      </c>
      <c r="B30" s="207"/>
      <c r="C30" s="180"/>
      <c r="D30" s="180"/>
      <c r="E30" s="179"/>
      <c r="F30" s="179"/>
      <c r="G30" s="179"/>
      <c r="H30" s="268"/>
      <c r="I30" s="176"/>
      <c r="J30" s="108"/>
    </row>
    <row r="31" spans="1:10">
      <c r="A31" s="172">
        <v>23</v>
      </c>
      <c r="B31" s="207"/>
      <c r="C31" s="180"/>
      <c r="D31" s="180"/>
      <c r="E31" s="179"/>
      <c r="F31" s="179"/>
      <c r="G31" s="179"/>
      <c r="H31" s="268"/>
      <c r="I31" s="176"/>
      <c r="J31" s="108"/>
    </row>
    <row r="32" spans="1:10">
      <c r="A32" s="172">
        <v>24</v>
      </c>
      <c r="B32" s="207"/>
      <c r="C32" s="180"/>
      <c r="D32" s="180"/>
      <c r="E32" s="179"/>
      <c r="F32" s="179"/>
      <c r="G32" s="179"/>
      <c r="H32" s="268"/>
      <c r="I32" s="176"/>
      <c r="J32" s="108"/>
    </row>
    <row r="33" spans="1:12">
      <c r="A33" s="172">
        <v>25</v>
      </c>
      <c r="B33" s="207"/>
      <c r="C33" s="180"/>
      <c r="D33" s="180"/>
      <c r="E33" s="179"/>
      <c r="F33" s="179"/>
      <c r="G33" s="179"/>
      <c r="H33" s="268"/>
      <c r="I33" s="176"/>
      <c r="J33" s="108"/>
    </row>
    <row r="34" spans="1:12">
      <c r="A34" s="172">
        <v>26</v>
      </c>
      <c r="B34" s="207"/>
      <c r="C34" s="180"/>
      <c r="D34" s="180"/>
      <c r="E34" s="179"/>
      <c r="F34" s="179"/>
      <c r="G34" s="179"/>
      <c r="H34" s="268"/>
      <c r="I34" s="176"/>
      <c r="J34" s="108"/>
    </row>
    <row r="35" spans="1:12">
      <c r="A35" s="172">
        <v>27</v>
      </c>
      <c r="B35" s="207"/>
      <c r="C35" s="180"/>
      <c r="D35" s="180"/>
      <c r="E35" s="179"/>
      <c r="F35" s="179"/>
      <c r="G35" s="179"/>
      <c r="H35" s="268"/>
      <c r="I35" s="176"/>
      <c r="J35" s="108"/>
    </row>
    <row r="36" spans="1:12">
      <c r="A36" s="172">
        <v>28</v>
      </c>
      <c r="B36" s="207"/>
      <c r="C36" s="180"/>
      <c r="D36" s="180"/>
      <c r="E36" s="179"/>
      <c r="F36" s="179"/>
      <c r="G36" s="179"/>
      <c r="H36" s="268"/>
      <c r="I36" s="176"/>
      <c r="J36" s="108"/>
    </row>
    <row r="37" spans="1:12">
      <c r="A37" s="172">
        <v>29</v>
      </c>
      <c r="B37" s="207"/>
      <c r="C37" s="180"/>
      <c r="D37" s="180"/>
      <c r="E37" s="179"/>
      <c r="F37" s="179"/>
      <c r="G37" s="179"/>
      <c r="H37" s="268"/>
      <c r="I37" s="176"/>
      <c r="J37" s="108"/>
    </row>
    <row r="38" spans="1:12">
      <c r="A38" s="172" t="s">
        <v>266</v>
      </c>
      <c r="B38" s="207"/>
      <c r="C38" s="180"/>
      <c r="D38" s="180"/>
      <c r="E38" s="179"/>
      <c r="F38" s="179"/>
      <c r="G38" s="269"/>
      <c r="H38" s="278" t="s">
        <v>408</v>
      </c>
      <c r="I38" s="384">
        <f>SUM(I9:I37)</f>
        <v>0</v>
      </c>
      <c r="J38" s="108"/>
    </row>
    <row r="40" spans="1:12">
      <c r="A40" s="99" t="s">
        <v>432</v>
      </c>
    </row>
    <row r="42" spans="1:12">
      <c r="B42" s="188" t="s">
        <v>96</v>
      </c>
      <c r="F42" s="95"/>
    </row>
    <row r="43" spans="1:12">
      <c r="F43" s="187"/>
      <c r="I43" s="187"/>
      <c r="J43" s="187"/>
      <c r="K43" s="187"/>
      <c r="L43" s="187"/>
    </row>
    <row r="44" spans="1:12">
      <c r="C44" s="189"/>
      <c r="F44" s="189"/>
      <c r="G44" s="189"/>
      <c r="H44" s="192"/>
      <c r="I44" s="190"/>
      <c r="J44" s="187"/>
      <c r="K44" s="187"/>
      <c r="L44" s="187"/>
    </row>
    <row r="45" spans="1:12">
      <c r="A45" s="187"/>
      <c r="C45" s="191" t="s">
        <v>256</v>
      </c>
      <c r="F45" s="192" t="s">
        <v>261</v>
      </c>
      <c r="G45" s="191"/>
      <c r="H45" s="191"/>
      <c r="I45" s="190"/>
      <c r="J45" s="187"/>
      <c r="K45" s="187"/>
      <c r="L45" s="187"/>
    </row>
    <row r="46" spans="1:12">
      <c r="A46" s="187"/>
      <c r="C46" s="193" t="s">
        <v>127</v>
      </c>
      <c r="F46" s="99" t="s">
        <v>257</v>
      </c>
      <c r="I46" s="187"/>
      <c r="J46" s="187"/>
      <c r="K46" s="187"/>
      <c r="L46" s="187"/>
    </row>
    <row r="47" spans="1:12" s="187" customFormat="1">
      <c r="B47" s="99"/>
      <c r="C47" s="193"/>
      <c r="G47" s="193"/>
      <c r="H47" s="193"/>
    </row>
    <row r="48" spans="1:12" s="187" customFormat="1" ht="12.75"/>
    <row r="49" s="187" customFormat="1" ht="12.75"/>
    <row r="50" s="187" customFormat="1" ht="12.75"/>
    <row r="51" s="187" customFormat="1" ht="12.75"/>
  </sheetData>
  <mergeCells count="1">
    <mergeCell ref="I2:J2"/>
  </mergeCells>
  <phoneticPr fontId="26" type="noConversion"/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tabSelected="1" view="pageBreakPreview" topLeftCell="C1" zoomScale="80" zoomScaleNormal="100" zoomScaleSheetLayoutView="80" workbookViewId="0">
      <selection activeCell="M3" sqref="M3"/>
    </sheetView>
  </sheetViews>
  <sheetFormatPr defaultRowHeight="12.75"/>
  <cols>
    <col min="1" max="1" width="2.7109375" style="197" customWidth="1"/>
    <col min="2" max="2" width="9" style="197" customWidth="1"/>
    <col min="3" max="3" width="23.42578125" style="197" customWidth="1"/>
    <col min="4" max="4" width="13.28515625" style="197" customWidth="1"/>
    <col min="5" max="5" width="9.5703125" style="197" customWidth="1"/>
    <col min="6" max="6" width="11.5703125" style="197" customWidth="1"/>
    <col min="7" max="7" width="12.28515625" style="197" customWidth="1"/>
    <col min="8" max="8" width="15.28515625" style="197" customWidth="1"/>
    <col min="9" max="9" width="17.5703125" style="197" customWidth="1"/>
    <col min="10" max="11" width="12.42578125" style="197" customWidth="1"/>
    <col min="12" max="12" width="23.5703125" style="197" customWidth="1"/>
    <col min="13" max="13" width="18.5703125" style="197" customWidth="1"/>
    <col min="14" max="14" width="0.85546875" style="197" customWidth="1"/>
    <col min="15" max="16384" width="9.140625" style="197"/>
  </cols>
  <sheetData>
    <row r="1" spans="1:14">
      <c r="A1" s="194" t="s">
        <v>433</v>
      </c>
      <c r="B1" s="195"/>
      <c r="C1" s="195"/>
      <c r="D1" s="195"/>
      <c r="E1" s="195"/>
      <c r="F1" s="195"/>
      <c r="G1" s="195"/>
      <c r="H1" s="195"/>
      <c r="I1" s="198"/>
      <c r="J1" s="257"/>
      <c r="K1" s="257"/>
      <c r="L1" s="257"/>
      <c r="M1" s="257" t="s">
        <v>397</v>
      </c>
      <c r="N1" s="198"/>
    </row>
    <row r="2" spans="1:14">
      <c r="A2" s="198" t="s">
        <v>305</v>
      </c>
      <c r="B2" s="195"/>
      <c r="C2" s="195"/>
      <c r="D2" s="196"/>
      <c r="E2" s="196"/>
      <c r="F2" s="196"/>
      <c r="G2" s="196"/>
      <c r="H2" s="196"/>
      <c r="I2" s="195"/>
      <c r="J2" s="195"/>
      <c r="K2" s="195"/>
      <c r="L2" s="195"/>
      <c r="M2" s="386" t="s">
        <v>537</v>
      </c>
      <c r="N2" s="198"/>
    </row>
    <row r="3" spans="1:14">
      <c r="A3" s="198"/>
      <c r="B3" s="195"/>
      <c r="C3" s="195"/>
      <c r="D3" s="196"/>
      <c r="E3" s="196"/>
      <c r="F3" s="196"/>
      <c r="G3" s="196"/>
      <c r="H3" s="196"/>
      <c r="I3" s="195"/>
      <c r="J3" s="195"/>
      <c r="K3" s="195"/>
      <c r="L3" s="195"/>
      <c r="M3" s="195"/>
      <c r="N3" s="198"/>
    </row>
    <row r="4" spans="1:14" ht="15">
      <c r="A4" s="117" t="s">
        <v>262</v>
      </c>
      <c r="B4" s="195"/>
      <c r="C4" s="195"/>
      <c r="D4" s="199"/>
      <c r="E4" s="258"/>
      <c r="F4" s="199"/>
      <c r="G4" s="196"/>
      <c r="H4" s="196"/>
      <c r="I4" s="196"/>
      <c r="J4" s="196"/>
      <c r="K4" s="196"/>
      <c r="L4" s="195"/>
      <c r="M4" s="196"/>
      <c r="N4" s="198"/>
    </row>
    <row r="5" spans="1:14">
      <c r="A5" s="200" t="str">
        <f>'ფორმა N1'!D4</f>
        <v>მპგ ქართული იდეა</v>
      </c>
      <c r="B5" s="200"/>
      <c r="C5" s="200"/>
      <c r="D5" s="200"/>
      <c r="E5" s="201"/>
      <c r="F5" s="201"/>
      <c r="G5" s="201"/>
      <c r="H5" s="201"/>
      <c r="I5" s="201"/>
      <c r="J5" s="201"/>
      <c r="K5" s="201"/>
      <c r="L5" s="201"/>
      <c r="M5" s="201"/>
      <c r="N5" s="198"/>
    </row>
    <row r="6" spans="1:14" ht="13.5" thickBot="1">
      <c r="A6" s="259"/>
      <c r="B6" s="259"/>
      <c r="C6" s="259"/>
      <c r="D6" s="259"/>
      <c r="E6" s="259"/>
      <c r="F6" s="259"/>
      <c r="G6" s="259"/>
      <c r="H6" s="259"/>
      <c r="I6" s="259"/>
      <c r="J6" s="259"/>
      <c r="K6" s="259"/>
      <c r="L6" s="259"/>
      <c r="M6" s="259"/>
      <c r="N6" s="198"/>
    </row>
    <row r="7" spans="1:14" ht="51">
      <c r="A7" s="260" t="s">
        <v>64</v>
      </c>
      <c r="B7" s="261" t="s">
        <v>398</v>
      </c>
      <c r="C7" s="261" t="s">
        <v>399</v>
      </c>
      <c r="D7" s="262" t="s">
        <v>400</v>
      </c>
      <c r="E7" s="262" t="s">
        <v>263</v>
      </c>
      <c r="F7" s="262" t="s">
        <v>401</v>
      </c>
      <c r="G7" s="262" t="s">
        <v>402</v>
      </c>
      <c r="H7" s="261" t="s">
        <v>403</v>
      </c>
      <c r="I7" s="263" t="s">
        <v>404</v>
      </c>
      <c r="J7" s="263" t="s">
        <v>405</v>
      </c>
      <c r="K7" s="264" t="s">
        <v>406</v>
      </c>
      <c r="L7" s="264" t="s">
        <v>407</v>
      </c>
      <c r="M7" s="262" t="s">
        <v>397</v>
      </c>
      <c r="N7" s="198"/>
    </row>
    <row r="8" spans="1:14">
      <c r="A8" s="203">
        <v>1</v>
      </c>
      <c r="B8" s="204">
        <v>2</v>
      </c>
      <c r="C8" s="204">
        <v>3</v>
      </c>
      <c r="D8" s="205">
        <v>4</v>
      </c>
      <c r="E8" s="205">
        <v>5</v>
      </c>
      <c r="F8" s="205">
        <v>6</v>
      </c>
      <c r="G8" s="205">
        <v>7</v>
      </c>
      <c r="H8" s="205">
        <v>8</v>
      </c>
      <c r="I8" s="205">
        <v>9</v>
      </c>
      <c r="J8" s="205">
        <v>10</v>
      </c>
      <c r="K8" s="205">
        <v>11</v>
      </c>
      <c r="L8" s="205">
        <v>12</v>
      </c>
      <c r="M8" s="205">
        <v>13</v>
      </c>
      <c r="N8" s="198"/>
    </row>
    <row r="9" spans="1:14" ht="15">
      <c r="A9" s="206">
        <v>1</v>
      </c>
      <c r="B9" s="207"/>
      <c r="C9" s="265"/>
      <c r="D9" s="206"/>
      <c r="E9" s="206"/>
      <c r="F9" s="206"/>
      <c r="G9" s="206"/>
      <c r="H9" s="206"/>
      <c r="I9" s="206"/>
      <c r="J9" s="206"/>
      <c r="K9" s="206"/>
      <c r="L9" s="206"/>
      <c r="M9" s="266" t="str">
        <f t="shared" ref="M9:M33" si="0">IF(ISBLANK(B9),"",$M$2)</f>
        <v/>
      </c>
      <c r="N9" s="198"/>
    </row>
    <row r="10" spans="1:14" ht="15">
      <c r="A10" s="206">
        <v>2</v>
      </c>
      <c r="B10" s="207"/>
      <c r="C10" s="265"/>
      <c r="D10" s="206"/>
      <c r="E10" s="206"/>
      <c r="F10" s="206"/>
      <c r="G10" s="206"/>
      <c r="H10" s="206"/>
      <c r="I10" s="206"/>
      <c r="J10" s="206"/>
      <c r="K10" s="206"/>
      <c r="L10" s="206"/>
      <c r="M10" s="266" t="str">
        <f t="shared" si="0"/>
        <v/>
      </c>
      <c r="N10" s="198"/>
    </row>
    <row r="11" spans="1:14" ht="15">
      <c r="A11" s="206">
        <v>3</v>
      </c>
      <c r="B11" s="207"/>
      <c r="C11" s="265"/>
      <c r="D11" s="206"/>
      <c r="E11" s="206"/>
      <c r="F11" s="206"/>
      <c r="G11" s="206"/>
      <c r="H11" s="206"/>
      <c r="I11" s="206"/>
      <c r="J11" s="206"/>
      <c r="K11" s="206"/>
      <c r="L11" s="206"/>
      <c r="M11" s="266" t="str">
        <f t="shared" si="0"/>
        <v/>
      </c>
      <c r="N11" s="198"/>
    </row>
    <row r="12" spans="1:14" ht="15">
      <c r="A12" s="206">
        <v>4</v>
      </c>
      <c r="B12" s="207"/>
      <c r="C12" s="265"/>
      <c r="D12" s="206"/>
      <c r="E12" s="206"/>
      <c r="F12" s="206"/>
      <c r="G12" s="206"/>
      <c r="H12" s="206"/>
      <c r="I12" s="206"/>
      <c r="J12" s="206"/>
      <c r="K12" s="206"/>
      <c r="L12" s="206"/>
      <c r="M12" s="266" t="str">
        <f t="shared" si="0"/>
        <v/>
      </c>
      <c r="N12" s="198"/>
    </row>
    <row r="13" spans="1:14" ht="15">
      <c r="A13" s="206">
        <v>5</v>
      </c>
      <c r="B13" s="207"/>
      <c r="C13" s="265"/>
      <c r="D13" s="206"/>
      <c r="E13" s="206"/>
      <c r="F13" s="206"/>
      <c r="G13" s="206"/>
      <c r="H13" s="206"/>
      <c r="I13" s="206"/>
      <c r="J13" s="206"/>
      <c r="K13" s="206"/>
      <c r="L13" s="206"/>
      <c r="M13" s="266" t="str">
        <f t="shared" si="0"/>
        <v/>
      </c>
      <c r="N13" s="198"/>
    </row>
    <row r="14" spans="1:14" ht="15">
      <c r="A14" s="206">
        <v>6</v>
      </c>
      <c r="B14" s="207"/>
      <c r="C14" s="265"/>
      <c r="D14" s="206"/>
      <c r="E14" s="206"/>
      <c r="F14" s="206"/>
      <c r="G14" s="206"/>
      <c r="H14" s="206"/>
      <c r="I14" s="206"/>
      <c r="J14" s="206"/>
      <c r="K14" s="206"/>
      <c r="L14" s="206"/>
      <c r="M14" s="266" t="str">
        <f t="shared" si="0"/>
        <v/>
      </c>
      <c r="N14" s="198"/>
    </row>
    <row r="15" spans="1:14" ht="15">
      <c r="A15" s="206">
        <v>7</v>
      </c>
      <c r="B15" s="207"/>
      <c r="C15" s="265"/>
      <c r="D15" s="206"/>
      <c r="E15" s="206"/>
      <c r="F15" s="206"/>
      <c r="G15" s="206"/>
      <c r="H15" s="206"/>
      <c r="I15" s="206"/>
      <c r="J15" s="206"/>
      <c r="K15" s="206"/>
      <c r="L15" s="206"/>
      <c r="M15" s="266" t="str">
        <f t="shared" si="0"/>
        <v/>
      </c>
      <c r="N15" s="198"/>
    </row>
    <row r="16" spans="1:14" ht="15">
      <c r="A16" s="206">
        <v>8</v>
      </c>
      <c r="B16" s="207"/>
      <c r="C16" s="265"/>
      <c r="D16" s="206"/>
      <c r="E16" s="206"/>
      <c r="F16" s="206"/>
      <c r="G16" s="206"/>
      <c r="H16" s="206"/>
      <c r="I16" s="206"/>
      <c r="J16" s="206"/>
      <c r="K16" s="206"/>
      <c r="L16" s="206"/>
      <c r="M16" s="266" t="str">
        <f t="shared" si="0"/>
        <v/>
      </c>
      <c r="N16" s="198"/>
    </row>
    <row r="17" spans="1:14" ht="15">
      <c r="A17" s="206">
        <v>9</v>
      </c>
      <c r="B17" s="207"/>
      <c r="C17" s="265"/>
      <c r="D17" s="206"/>
      <c r="E17" s="206"/>
      <c r="F17" s="206"/>
      <c r="G17" s="206"/>
      <c r="H17" s="206"/>
      <c r="I17" s="206"/>
      <c r="J17" s="206"/>
      <c r="K17" s="206"/>
      <c r="L17" s="206"/>
      <c r="M17" s="266" t="str">
        <f t="shared" si="0"/>
        <v/>
      </c>
      <c r="N17" s="198"/>
    </row>
    <row r="18" spans="1:14" ht="15">
      <c r="A18" s="206">
        <v>10</v>
      </c>
      <c r="B18" s="207"/>
      <c r="C18" s="265"/>
      <c r="D18" s="206"/>
      <c r="E18" s="206"/>
      <c r="F18" s="206"/>
      <c r="G18" s="206"/>
      <c r="H18" s="206"/>
      <c r="I18" s="206"/>
      <c r="J18" s="206"/>
      <c r="K18" s="206"/>
      <c r="L18" s="206"/>
      <c r="M18" s="266" t="str">
        <f t="shared" si="0"/>
        <v/>
      </c>
      <c r="N18" s="198"/>
    </row>
    <row r="19" spans="1:14" ht="15">
      <c r="A19" s="206">
        <v>11</v>
      </c>
      <c r="B19" s="207"/>
      <c r="C19" s="265"/>
      <c r="D19" s="206"/>
      <c r="E19" s="206"/>
      <c r="F19" s="206"/>
      <c r="G19" s="206"/>
      <c r="H19" s="206"/>
      <c r="I19" s="206"/>
      <c r="J19" s="206"/>
      <c r="K19" s="206"/>
      <c r="L19" s="206"/>
      <c r="M19" s="266" t="str">
        <f t="shared" si="0"/>
        <v/>
      </c>
      <c r="N19" s="198"/>
    </row>
    <row r="20" spans="1:14" ht="15">
      <c r="A20" s="206">
        <v>12</v>
      </c>
      <c r="B20" s="207"/>
      <c r="C20" s="265"/>
      <c r="D20" s="206"/>
      <c r="E20" s="206"/>
      <c r="F20" s="206"/>
      <c r="G20" s="206"/>
      <c r="H20" s="206"/>
      <c r="I20" s="206"/>
      <c r="J20" s="206"/>
      <c r="K20" s="206"/>
      <c r="L20" s="206"/>
      <c r="M20" s="266" t="str">
        <f t="shared" si="0"/>
        <v/>
      </c>
      <c r="N20" s="198"/>
    </row>
    <row r="21" spans="1:14" ht="15">
      <c r="A21" s="206">
        <v>13</v>
      </c>
      <c r="B21" s="207"/>
      <c r="C21" s="265"/>
      <c r="D21" s="206"/>
      <c r="E21" s="206"/>
      <c r="F21" s="206"/>
      <c r="G21" s="206"/>
      <c r="H21" s="206"/>
      <c r="I21" s="206"/>
      <c r="J21" s="206"/>
      <c r="K21" s="206"/>
      <c r="L21" s="206"/>
      <c r="M21" s="266" t="str">
        <f t="shared" si="0"/>
        <v/>
      </c>
      <c r="N21" s="198"/>
    </row>
    <row r="22" spans="1:14" ht="15">
      <c r="A22" s="206">
        <v>14</v>
      </c>
      <c r="B22" s="207"/>
      <c r="C22" s="265"/>
      <c r="D22" s="206"/>
      <c r="E22" s="206"/>
      <c r="F22" s="206"/>
      <c r="G22" s="206"/>
      <c r="H22" s="206"/>
      <c r="I22" s="206"/>
      <c r="J22" s="206"/>
      <c r="K22" s="206"/>
      <c r="L22" s="206"/>
      <c r="M22" s="266" t="str">
        <f t="shared" si="0"/>
        <v/>
      </c>
      <c r="N22" s="198"/>
    </row>
    <row r="23" spans="1:14" ht="15">
      <c r="A23" s="206">
        <v>15</v>
      </c>
      <c r="B23" s="207"/>
      <c r="C23" s="265"/>
      <c r="D23" s="206"/>
      <c r="E23" s="206"/>
      <c r="F23" s="206"/>
      <c r="G23" s="206"/>
      <c r="H23" s="206"/>
      <c r="I23" s="206"/>
      <c r="J23" s="206"/>
      <c r="K23" s="206"/>
      <c r="L23" s="206"/>
      <c r="M23" s="266" t="str">
        <f t="shared" si="0"/>
        <v/>
      </c>
      <c r="N23" s="198"/>
    </row>
    <row r="24" spans="1:14" ht="15">
      <c r="A24" s="206">
        <v>16</v>
      </c>
      <c r="B24" s="207"/>
      <c r="C24" s="265"/>
      <c r="D24" s="206"/>
      <c r="E24" s="206"/>
      <c r="F24" s="206"/>
      <c r="G24" s="206"/>
      <c r="H24" s="206"/>
      <c r="I24" s="206"/>
      <c r="J24" s="206"/>
      <c r="K24" s="206"/>
      <c r="L24" s="206"/>
      <c r="M24" s="266" t="str">
        <f t="shared" si="0"/>
        <v/>
      </c>
      <c r="N24" s="198"/>
    </row>
    <row r="25" spans="1:14" ht="15">
      <c r="A25" s="206">
        <v>17</v>
      </c>
      <c r="B25" s="207"/>
      <c r="C25" s="265"/>
      <c r="D25" s="206"/>
      <c r="E25" s="206"/>
      <c r="F25" s="206"/>
      <c r="G25" s="206"/>
      <c r="H25" s="206"/>
      <c r="I25" s="206"/>
      <c r="J25" s="206"/>
      <c r="K25" s="206"/>
      <c r="L25" s="206"/>
      <c r="M25" s="266" t="str">
        <f t="shared" si="0"/>
        <v/>
      </c>
      <c r="N25" s="198"/>
    </row>
    <row r="26" spans="1:14" ht="15">
      <c r="A26" s="206">
        <v>18</v>
      </c>
      <c r="B26" s="207"/>
      <c r="C26" s="265"/>
      <c r="D26" s="206"/>
      <c r="E26" s="206"/>
      <c r="F26" s="206"/>
      <c r="G26" s="206"/>
      <c r="H26" s="206"/>
      <c r="I26" s="206"/>
      <c r="J26" s="206"/>
      <c r="K26" s="206"/>
      <c r="L26" s="206"/>
      <c r="M26" s="266" t="str">
        <f t="shared" si="0"/>
        <v/>
      </c>
      <c r="N26" s="198"/>
    </row>
    <row r="27" spans="1:14" ht="15">
      <c r="A27" s="206">
        <v>19</v>
      </c>
      <c r="B27" s="207"/>
      <c r="C27" s="265"/>
      <c r="D27" s="206"/>
      <c r="E27" s="206"/>
      <c r="F27" s="206"/>
      <c r="G27" s="206"/>
      <c r="H27" s="206"/>
      <c r="I27" s="206"/>
      <c r="J27" s="206"/>
      <c r="K27" s="206"/>
      <c r="L27" s="206"/>
      <c r="M27" s="266" t="str">
        <f t="shared" si="0"/>
        <v/>
      </c>
      <c r="N27" s="198"/>
    </row>
    <row r="28" spans="1:14" ht="15">
      <c r="A28" s="206">
        <v>20</v>
      </c>
      <c r="B28" s="207"/>
      <c r="C28" s="265"/>
      <c r="D28" s="206"/>
      <c r="E28" s="206"/>
      <c r="F28" s="206"/>
      <c r="G28" s="206"/>
      <c r="H28" s="206"/>
      <c r="I28" s="206"/>
      <c r="J28" s="206"/>
      <c r="K28" s="206"/>
      <c r="L28" s="206"/>
      <c r="M28" s="266" t="str">
        <f t="shared" si="0"/>
        <v/>
      </c>
      <c r="N28" s="198"/>
    </row>
    <row r="29" spans="1:14" ht="15">
      <c r="A29" s="206">
        <v>21</v>
      </c>
      <c r="B29" s="207"/>
      <c r="C29" s="265"/>
      <c r="D29" s="206"/>
      <c r="E29" s="206"/>
      <c r="F29" s="206"/>
      <c r="G29" s="206"/>
      <c r="H29" s="206"/>
      <c r="I29" s="206"/>
      <c r="J29" s="206"/>
      <c r="K29" s="206"/>
      <c r="L29" s="206"/>
      <c r="M29" s="266" t="str">
        <f t="shared" si="0"/>
        <v/>
      </c>
      <c r="N29" s="198"/>
    </row>
    <row r="30" spans="1:14" ht="15">
      <c r="A30" s="206">
        <v>22</v>
      </c>
      <c r="B30" s="207"/>
      <c r="C30" s="265"/>
      <c r="D30" s="206"/>
      <c r="E30" s="206"/>
      <c r="F30" s="206"/>
      <c r="G30" s="206"/>
      <c r="H30" s="206"/>
      <c r="I30" s="206"/>
      <c r="J30" s="206"/>
      <c r="K30" s="206"/>
      <c r="L30" s="206"/>
      <c r="M30" s="266" t="str">
        <f t="shared" si="0"/>
        <v/>
      </c>
      <c r="N30" s="198"/>
    </row>
    <row r="31" spans="1:14" ht="15">
      <c r="A31" s="206">
        <v>23</v>
      </c>
      <c r="B31" s="207"/>
      <c r="C31" s="265"/>
      <c r="D31" s="206"/>
      <c r="E31" s="206"/>
      <c r="F31" s="206"/>
      <c r="G31" s="206"/>
      <c r="H31" s="206"/>
      <c r="I31" s="206"/>
      <c r="J31" s="206"/>
      <c r="K31" s="206"/>
      <c r="L31" s="206"/>
      <c r="M31" s="266" t="str">
        <f t="shared" si="0"/>
        <v/>
      </c>
      <c r="N31" s="198"/>
    </row>
    <row r="32" spans="1:14" ht="15">
      <c r="A32" s="206">
        <v>24</v>
      </c>
      <c r="B32" s="207"/>
      <c r="C32" s="265"/>
      <c r="D32" s="206"/>
      <c r="E32" s="206"/>
      <c r="F32" s="206"/>
      <c r="G32" s="206"/>
      <c r="H32" s="206"/>
      <c r="I32" s="206"/>
      <c r="J32" s="206"/>
      <c r="K32" s="206"/>
      <c r="L32" s="206"/>
      <c r="M32" s="266" t="str">
        <f t="shared" si="0"/>
        <v/>
      </c>
      <c r="N32" s="198"/>
    </row>
    <row r="33" spans="1:14" ht="15">
      <c r="A33" s="267" t="s">
        <v>266</v>
      </c>
      <c r="B33" s="207"/>
      <c r="C33" s="265"/>
      <c r="D33" s="206"/>
      <c r="E33" s="206"/>
      <c r="F33" s="206"/>
      <c r="G33" s="206"/>
      <c r="H33" s="206"/>
      <c r="I33" s="206"/>
      <c r="J33" s="206"/>
      <c r="K33" s="206"/>
      <c r="L33" s="206"/>
      <c r="M33" s="266" t="str">
        <f t="shared" si="0"/>
        <v/>
      </c>
      <c r="N33" s="198"/>
    </row>
    <row r="34" spans="1:14" s="213" customFormat="1"/>
    <row r="37" spans="1:14" s="21" customFormat="1" ht="15">
      <c r="B37" s="208" t="s">
        <v>96</v>
      </c>
    </row>
    <row r="38" spans="1:14" s="21" customFormat="1" ht="15">
      <c r="B38" s="208"/>
    </row>
    <row r="39" spans="1:14" s="21" customFormat="1" ht="15">
      <c r="C39" s="210"/>
      <c r="D39" s="209"/>
      <c r="E39" s="209"/>
      <c r="H39" s="210"/>
      <c r="I39" s="210"/>
      <c r="J39" s="209"/>
      <c r="K39" s="209"/>
      <c r="L39" s="209"/>
    </row>
    <row r="40" spans="1:14" s="21" customFormat="1" ht="15">
      <c r="C40" s="211" t="s">
        <v>256</v>
      </c>
      <c r="D40" s="209"/>
      <c r="E40" s="209"/>
      <c r="H40" s="208" t="s">
        <v>307</v>
      </c>
      <c r="M40" s="209"/>
    </row>
    <row r="41" spans="1:14" s="21" customFormat="1" ht="15">
      <c r="C41" s="211" t="s">
        <v>127</v>
      </c>
      <c r="D41" s="209"/>
      <c r="E41" s="209"/>
      <c r="H41" s="212" t="s">
        <v>257</v>
      </c>
      <c r="M41" s="209"/>
    </row>
    <row r="42" spans="1:14" ht="15">
      <c r="C42" s="211"/>
      <c r="F42" s="212"/>
      <c r="J42" s="214"/>
      <c r="K42" s="214"/>
      <c r="L42" s="214"/>
      <c r="M42" s="214"/>
    </row>
    <row r="43" spans="1:14" ht="15">
      <c r="C43" s="211"/>
    </row>
  </sheetData>
  <sheetProtection insertColumns="0" insertRows="0" deleteRows="0"/>
  <phoneticPr fontId="26" type="noConversion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3">
        <v>40907</v>
      </c>
      <c r="C2" t="s">
        <v>188</v>
      </c>
      <c r="E2" t="s">
        <v>219</v>
      </c>
      <c r="G2" s="65" t="s">
        <v>225</v>
      </c>
    </row>
    <row r="3" spans="1:7" ht="15">
      <c r="A3" s="63">
        <v>40908</v>
      </c>
      <c r="C3" t="s">
        <v>189</v>
      </c>
      <c r="E3" t="s">
        <v>220</v>
      </c>
      <c r="G3" s="65" t="s">
        <v>226</v>
      </c>
    </row>
    <row r="4" spans="1:7" ht="15">
      <c r="A4" s="63">
        <v>40909</v>
      </c>
      <c r="C4" t="s">
        <v>190</v>
      </c>
      <c r="E4" t="s">
        <v>221</v>
      </c>
      <c r="G4" s="65" t="s">
        <v>227</v>
      </c>
    </row>
    <row r="5" spans="1:7">
      <c r="A5" s="63">
        <v>40910</v>
      </c>
      <c r="C5" t="s">
        <v>191</v>
      </c>
      <c r="E5" t="s">
        <v>222</v>
      </c>
    </row>
    <row r="6" spans="1:7">
      <c r="A6" s="63">
        <v>40911</v>
      </c>
      <c r="C6" t="s">
        <v>192</v>
      </c>
    </row>
    <row r="7" spans="1:7">
      <c r="A7" s="63">
        <v>40912</v>
      </c>
      <c r="C7" t="s">
        <v>193</v>
      </c>
    </row>
    <row r="8" spans="1:7">
      <c r="A8" s="63">
        <v>40913</v>
      </c>
      <c r="C8" t="s">
        <v>194</v>
      </c>
    </row>
    <row r="9" spans="1:7">
      <c r="A9" s="63">
        <v>40914</v>
      </c>
      <c r="C9" t="s">
        <v>195</v>
      </c>
    </row>
    <row r="10" spans="1:7">
      <c r="A10" s="63">
        <v>40915</v>
      </c>
      <c r="C10" t="s">
        <v>196</v>
      </c>
    </row>
    <row r="11" spans="1:7">
      <c r="A11" s="63">
        <v>40916</v>
      </c>
      <c r="C11" t="s">
        <v>197</v>
      </c>
    </row>
    <row r="12" spans="1:7">
      <c r="A12" s="63">
        <v>40917</v>
      </c>
      <c r="C12" t="s">
        <v>198</v>
      </c>
    </row>
    <row r="13" spans="1:7">
      <c r="A13" s="63">
        <v>40918</v>
      </c>
      <c r="C13" t="s">
        <v>199</v>
      </c>
    </row>
    <row r="14" spans="1:7">
      <c r="A14" s="63">
        <v>40919</v>
      </c>
      <c r="C14" t="s">
        <v>200</v>
      </c>
    </row>
    <row r="15" spans="1:7">
      <c r="A15" s="63">
        <v>40920</v>
      </c>
      <c r="C15" t="s">
        <v>201</v>
      </c>
    </row>
    <row r="16" spans="1:7">
      <c r="A16" s="63">
        <v>40921</v>
      </c>
      <c r="C16" t="s">
        <v>202</v>
      </c>
    </row>
    <row r="17" spans="1:3">
      <c r="A17" s="63">
        <v>40922</v>
      </c>
      <c r="C17" t="s">
        <v>203</v>
      </c>
    </row>
    <row r="18" spans="1:3">
      <c r="A18" s="63">
        <v>40923</v>
      </c>
      <c r="C18" t="s">
        <v>204</v>
      </c>
    </row>
    <row r="19" spans="1:3">
      <c r="A19" s="63">
        <v>40924</v>
      </c>
      <c r="C19" t="s">
        <v>205</v>
      </c>
    </row>
    <row r="20" spans="1:3">
      <c r="A20" s="63">
        <v>40925</v>
      </c>
      <c r="C20" t="s">
        <v>206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honeticPr fontId="26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52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260</v>
      </c>
      <c r="B1" s="248"/>
      <c r="C1" s="406" t="s">
        <v>97</v>
      </c>
      <c r="D1" s="406"/>
      <c r="E1" s="116"/>
    </row>
    <row r="2" spans="1:12" s="6" customFormat="1">
      <c r="A2" s="79" t="s">
        <v>128</v>
      </c>
      <c r="B2" s="248"/>
      <c r="C2" s="404" t="s">
        <v>536</v>
      </c>
      <c r="D2" s="405"/>
      <c r="E2" s="116"/>
    </row>
    <row r="3" spans="1:12" s="6" customFormat="1">
      <c r="A3" s="79"/>
      <c r="B3" s="248"/>
      <c r="C3" s="78"/>
      <c r="D3" s="78"/>
      <c r="E3" s="116"/>
    </row>
    <row r="4" spans="1:12" s="2" customFormat="1">
      <c r="A4" s="80" t="str">
        <f>'ფორმა N2'!A4</f>
        <v>ანგარიშვალდებული პირის დასახელება:</v>
      </c>
      <c r="B4" s="249"/>
      <c r="C4" s="79"/>
      <c r="D4" s="79"/>
      <c r="E4" s="111"/>
      <c r="L4" s="6"/>
    </row>
    <row r="5" spans="1:12" s="2" customFormat="1">
      <c r="A5" s="122" t="str">
        <f>'ფორმა N1'!D4</f>
        <v>მპგ ქართული იდეა</v>
      </c>
      <c r="B5" s="250"/>
      <c r="C5" s="60"/>
      <c r="D5" s="60"/>
      <c r="E5" s="111"/>
    </row>
    <row r="6" spans="1:12" s="2" customFormat="1">
      <c r="A6" s="80"/>
      <c r="B6" s="249"/>
      <c r="C6" s="79"/>
      <c r="D6" s="79"/>
      <c r="E6" s="111"/>
    </row>
    <row r="7" spans="1:12" s="6" customFormat="1" ht="18">
      <c r="A7" s="103"/>
      <c r="B7" s="115"/>
      <c r="C7" s="81"/>
      <c r="D7" s="81"/>
      <c r="E7" s="116"/>
    </row>
    <row r="8" spans="1:12" s="6" customFormat="1" ht="30">
      <c r="A8" s="109" t="s">
        <v>64</v>
      </c>
      <c r="B8" s="82" t="s">
        <v>237</v>
      </c>
      <c r="C8" s="82" t="s">
        <v>66</v>
      </c>
      <c r="D8" s="82" t="s">
        <v>67</v>
      </c>
      <c r="E8" s="116"/>
      <c r="F8" s="20"/>
    </row>
    <row r="9" spans="1:12" s="7" customFormat="1">
      <c r="A9" s="235">
        <v>1</v>
      </c>
      <c r="B9" s="235" t="s">
        <v>65</v>
      </c>
      <c r="C9" s="88">
        <v>8769</v>
      </c>
      <c r="D9" s="88">
        <v>8769</v>
      </c>
      <c r="E9" s="116"/>
    </row>
    <row r="10" spans="1:12" s="7" customFormat="1">
      <c r="A10" s="90">
        <v>1.1000000000000001</v>
      </c>
      <c r="B10" s="90" t="s">
        <v>69</v>
      </c>
      <c r="C10" s="88">
        <v>8769</v>
      </c>
      <c r="D10" s="88">
        <v>8769</v>
      </c>
      <c r="E10" s="116"/>
    </row>
    <row r="11" spans="1:12" s="9" customFormat="1" ht="18">
      <c r="A11" s="91" t="s">
        <v>30</v>
      </c>
      <c r="B11" s="91" t="s">
        <v>68</v>
      </c>
      <c r="C11" s="8">
        <v>0</v>
      </c>
      <c r="D11" s="8">
        <v>0</v>
      </c>
      <c r="E11" s="116"/>
    </row>
    <row r="12" spans="1:12" s="10" customFormat="1">
      <c r="A12" s="91" t="s">
        <v>31</v>
      </c>
      <c r="B12" s="91" t="s">
        <v>296</v>
      </c>
      <c r="C12" s="110"/>
      <c r="D12" s="110"/>
      <c r="E12" s="116"/>
    </row>
    <row r="13" spans="1:12" s="3" customFormat="1">
      <c r="A13" s="100" t="s">
        <v>70</v>
      </c>
      <c r="B13" s="100" t="s">
        <v>299</v>
      </c>
      <c r="C13" s="8">
        <v>8769</v>
      </c>
      <c r="D13" s="8">
        <v>8769</v>
      </c>
      <c r="E13" s="116"/>
    </row>
    <row r="14" spans="1:12" s="3" customFormat="1">
      <c r="A14" s="100" t="s">
        <v>474</v>
      </c>
      <c r="B14" s="100" t="s">
        <v>473</v>
      </c>
      <c r="C14" s="8"/>
      <c r="D14" s="8"/>
      <c r="E14" s="116"/>
    </row>
    <row r="15" spans="1:12" s="3" customFormat="1">
      <c r="A15" s="100" t="s">
        <v>475</v>
      </c>
      <c r="B15" s="100" t="s">
        <v>86</v>
      </c>
      <c r="C15" s="8"/>
      <c r="D15" s="8"/>
      <c r="E15" s="116"/>
    </row>
    <row r="16" spans="1:12" s="3" customForma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6"/>
    </row>
    <row r="17" spans="1:5" s="3" customFormat="1">
      <c r="A17" s="100" t="s">
        <v>73</v>
      </c>
      <c r="B17" s="100" t="s">
        <v>75</v>
      </c>
      <c r="C17" s="8"/>
      <c r="D17" s="8"/>
      <c r="E17" s="116"/>
    </row>
    <row r="18" spans="1:5" s="3" customFormat="1" ht="30">
      <c r="A18" s="100" t="s">
        <v>74</v>
      </c>
      <c r="B18" s="100" t="s">
        <v>98</v>
      </c>
      <c r="C18" s="8"/>
      <c r="D18" s="8"/>
      <c r="E18" s="116"/>
    </row>
    <row r="19" spans="1:5" s="3" customForma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6"/>
    </row>
    <row r="20" spans="1:5" s="3" customFormat="1">
      <c r="A20" s="100" t="s">
        <v>77</v>
      </c>
      <c r="B20" s="100" t="s">
        <v>78</v>
      </c>
      <c r="C20" s="8"/>
      <c r="D20" s="8"/>
      <c r="E20" s="116"/>
    </row>
    <row r="21" spans="1:5" s="3" customFormat="1" ht="30">
      <c r="A21" s="100" t="s">
        <v>81</v>
      </c>
      <c r="B21" s="100" t="s">
        <v>79</v>
      </c>
      <c r="C21" s="8"/>
      <c r="D21" s="8"/>
      <c r="E21" s="116"/>
    </row>
    <row r="22" spans="1:5" s="3" customFormat="1">
      <c r="A22" s="100" t="s">
        <v>82</v>
      </c>
      <c r="B22" s="100" t="s">
        <v>80</v>
      </c>
      <c r="C22" s="8"/>
      <c r="D22" s="8"/>
      <c r="E22" s="116"/>
    </row>
    <row r="23" spans="1:5" s="3" customFormat="1">
      <c r="A23" s="100" t="s">
        <v>83</v>
      </c>
      <c r="B23" s="100" t="s">
        <v>418</v>
      </c>
      <c r="C23" s="8"/>
      <c r="D23" s="8"/>
      <c r="E23" s="116"/>
    </row>
    <row r="24" spans="1:5" s="3" customFormat="1">
      <c r="A24" s="91" t="s">
        <v>84</v>
      </c>
      <c r="B24" s="91" t="s">
        <v>419</v>
      </c>
      <c r="C24" s="270"/>
      <c r="D24" s="8"/>
      <c r="E24" s="116"/>
    </row>
    <row r="25" spans="1:5" s="3" customFormat="1">
      <c r="A25" s="91" t="s">
        <v>239</v>
      </c>
      <c r="B25" s="91" t="s">
        <v>425</v>
      </c>
      <c r="C25" s="8"/>
      <c r="D25" s="8"/>
      <c r="E25" s="116"/>
    </row>
    <row r="26" spans="1:5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6"/>
    </row>
    <row r="27" spans="1:5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6"/>
    </row>
    <row r="28" spans="1:5">
      <c r="A28" s="243" t="s">
        <v>87</v>
      </c>
      <c r="B28" s="243" t="s">
        <v>297</v>
      </c>
      <c r="C28" s="8"/>
      <c r="D28" s="8"/>
      <c r="E28" s="116"/>
    </row>
    <row r="29" spans="1:5">
      <c r="A29" s="243" t="s">
        <v>88</v>
      </c>
      <c r="B29" s="243" t="s">
        <v>300</v>
      </c>
      <c r="C29" s="8"/>
      <c r="D29" s="8"/>
      <c r="E29" s="116"/>
    </row>
    <row r="30" spans="1:5">
      <c r="A30" s="243" t="s">
        <v>427</v>
      </c>
      <c r="B30" s="243" t="s">
        <v>298</v>
      </c>
      <c r="C30" s="8"/>
      <c r="D30" s="8"/>
      <c r="E30" s="116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6"/>
    </row>
    <row r="32" spans="1:5">
      <c r="A32" s="243" t="s">
        <v>12</v>
      </c>
      <c r="B32" s="243" t="s">
        <v>476</v>
      </c>
      <c r="C32" s="8"/>
      <c r="D32" s="8"/>
      <c r="E32" s="116"/>
    </row>
    <row r="33" spans="1:9">
      <c r="A33" s="243" t="s">
        <v>13</v>
      </c>
      <c r="B33" s="243" t="s">
        <v>477</v>
      </c>
      <c r="C33" s="8"/>
      <c r="D33" s="8"/>
      <c r="E33" s="116"/>
    </row>
    <row r="34" spans="1:9">
      <c r="A34" s="243" t="s">
        <v>269</v>
      </c>
      <c r="B34" s="243" t="s">
        <v>478</v>
      </c>
      <c r="C34" s="8"/>
      <c r="D34" s="8"/>
      <c r="E34" s="116"/>
    </row>
    <row r="35" spans="1:9" s="23" customFormat="1">
      <c r="A35" s="91" t="s">
        <v>34</v>
      </c>
      <c r="B35" s="256" t="s">
        <v>424</v>
      </c>
      <c r="C35" s="8"/>
      <c r="D35" s="8"/>
    </row>
    <row r="36" spans="1:9" s="2" customFormat="1">
      <c r="A36" s="1"/>
      <c r="B36" s="251"/>
      <c r="E36" s="5"/>
    </row>
    <row r="37" spans="1:9" s="2" customFormat="1">
      <c r="B37" s="251"/>
      <c r="E37" s="5"/>
    </row>
    <row r="38" spans="1:9">
      <c r="A38" s="1"/>
    </row>
    <row r="39" spans="1:9">
      <c r="A39" s="2"/>
    </row>
    <row r="40" spans="1:9" s="2" customFormat="1">
      <c r="A40" s="72" t="s">
        <v>96</v>
      </c>
      <c r="B40" s="251"/>
      <c r="E40" s="5"/>
    </row>
    <row r="41" spans="1:9" s="2" customFormat="1">
      <c r="B41" s="251"/>
      <c r="E41"/>
      <c r="F41"/>
      <c r="G41"/>
      <c r="H41"/>
      <c r="I41"/>
    </row>
    <row r="42" spans="1:9" s="2" customFormat="1">
      <c r="B42" s="251"/>
      <c r="D42" s="12"/>
      <c r="E42"/>
      <c r="F42"/>
      <c r="G42"/>
      <c r="H42"/>
      <c r="I42"/>
    </row>
    <row r="43" spans="1:9" s="2" customFormat="1">
      <c r="A43"/>
      <c r="B43" s="253" t="s">
        <v>422</v>
      </c>
      <c r="D43" s="12"/>
      <c r="E43"/>
      <c r="F43"/>
      <c r="G43"/>
      <c r="H43"/>
      <c r="I43"/>
    </row>
    <row r="44" spans="1:9" s="2" customFormat="1">
      <c r="A44"/>
      <c r="B44" s="251" t="s">
        <v>258</v>
      </c>
      <c r="D44" s="12"/>
      <c r="E44"/>
      <c r="F44"/>
      <c r="G44"/>
      <c r="H44"/>
      <c r="I44"/>
    </row>
    <row r="45" spans="1:9" customFormat="1" ht="12.75">
      <c r="B45" s="254" t="s">
        <v>127</v>
      </c>
    </row>
    <row r="46" spans="1:9" customFormat="1" ht="12.75">
      <c r="B46" s="255"/>
    </row>
  </sheetData>
  <mergeCells count="2">
    <mergeCell ref="C1:D1"/>
    <mergeCell ref="C2:D2"/>
  </mergeCells>
  <phoneticPr fontId="26" type="noConversion"/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topLeftCell="A13" zoomScale="80" zoomScaleNormal="100" zoomScaleSheetLayoutView="80" workbookViewId="0">
      <selection activeCell="C2" sqref="C2:D2"/>
    </sheetView>
  </sheetViews>
  <sheetFormatPr defaultRowHeight="15"/>
  <cols>
    <col min="1" max="1" width="15.85546875" style="2" customWidth="1"/>
    <col min="2" max="2" width="76.71093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383</v>
      </c>
      <c r="B1" s="103"/>
      <c r="C1" s="406" t="s">
        <v>97</v>
      </c>
      <c r="D1" s="406"/>
      <c r="E1" s="94"/>
    </row>
    <row r="2" spans="1:5" s="6" customFormat="1">
      <c r="A2" s="77" t="s">
        <v>384</v>
      </c>
      <c r="B2" s="103"/>
      <c r="C2" s="404" t="s">
        <v>536</v>
      </c>
      <c r="D2" s="405"/>
      <c r="E2" s="94"/>
    </row>
    <row r="3" spans="1:5" s="6" customFormat="1">
      <c r="A3" s="77" t="s">
        <v>385</v>
      </c>
      <c r="B3" s="103"/>
      <c r="C3" s="78"/>
      <c r="D3" s="78"/>
      <c r="E3" s="94"/>
    </row>
    <row r="4" spans="1:5" s="6" customFormat="1">
      <c r="A4" s="79" t="s">
        <v>128</v>
      </c>
      <c r="B4" s="103"/>
      <c r="C4" s="78"/>
      <c r="D4" s="78"/>
      <c r="E4" s="94"/>
    </row>
    <row r="5" spans="1:5" s="6" customFormat="1">
      <c r="A5" s="79"/>
      <c r="B5" s="103"/>
      <c r="C5" s="78"/>
      <c r="D5" s="78"/>
      <c r="E5" s="94"/>
    </row>
    <row r="6" spans="1:5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>
      <c r="A7" s="234" t="str">
        <f>'ფორმა N1'!D4</f>
        <v>მპგ ქართული იდეა</v>
      </c>
      <c r="B7" s="83"/>
      <c r="C7" s="84"/>
      <c r="D7" s="84"/>
      <c r="E7" s="95"/>
    </row>
    <row r="8" spans="1:5">
      <c r="A8" s="80"/>
      <c r="B8" s="80"/>
      <c r="C8" s="79"/>
      <c r="D8" s="79"/>
      <c r="E8" s="95"/>
    </row>
    <row r="9" spans="1:5" s="6" customFormat="1">
      <c r="A9" s="103"/>
      <c r="B9" s="103"/>
      <c r="C9" s="81"/>
      <c r="D9" s="81"/>
      <c r="E9" s="94"/>
    </row>
    <row r="10" spans="1:5" s="6" customFormat="1" ht="30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>
      <c r="A11" s="235">
        <v>1</v>
      </c>
      <c r="B11" s="235" t="s">
        <v>57</v>
      </c>
      <c r="C11" s="85">
        <f>SUM(C12,C15,C55,C58,C59,C60,C78)</f>
        <v>0</v>
      </c>
      <c r="D11" s="85">
        <f>SUM(D12,D15,D55,D58,D59,D60,D66,D74,D75)</f>
        <v>0</v>
      </c>
      <c r="E11" s="236"/>
    </row>
    <row r="12" spans="1:5" s="9" customFormat="1" ht="18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>
      <c r="A13" s="91" t="s">
        <v>30</v>
      </c>
      <c r="B13" s="91" t="s">
        <v>59</v>
      </c>
      <c r="C13" s="4"/>
      <c r="D13" s="4"/>
      <c r="E13" s="97"/>
    </row>
    <row r="14" spans="1:5" s="3" customFormat="1">
      <c r="A14" s="91" t="s">
        <v>31</v>
      </c>
      <c r="B14" s="91" t="s">
        <v>0</v>
      </c>
      <c r="C14" s="4"/>
      <c r="D14" s="4"/>
      <c r="E14" s="98"/>
    </row>
    <row r="15" spans="1:5" s="7" customFormat="1">
      <c r="A15" s="90">
        <v>1.2</v>
      </c>
      <c r="B15" s="90" t="s">
        <v>60</v>
      </c>
      <c r="C15" s="87"/>
      <c r="D15" s="87"/>
      <c r="E15" s="236"/>
    </row>
    <row r="16" spans="1:5" s="3" customFormat="1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>
      <c r="A17" s="100" t="s">
        <v>87</v>
      </c>
      <c r="B17" s="100" t="s">
        <v>61</v>
      </c>
      <c r="C17" s="4"/>
      <c r="D17" s="237"/>
      <c r="E17" s="98"/>
    </row>
    <row r="18" spans="1:6" s="3" customFormat="1">
      <c r="A18" s="100" t="s">
        <v>88</v>
      </c>
      <c r="B18" s="100" t="s">
        <v>62</v>
      </c>
      <c r="C18" s="4"/>
      <c r="D18" s="237"/>
      <c r="E18" s="98"/>
    </row>
    <row r="19" spans="1:6" s="3" customFormat="1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38"/>
      <c r="F19" s="239"/>
    </row>
    <row r="20" spans="1:6" s="242" customFormat="1" ht="30">
      <c r="A20" s="100" t="s">
        <v>12</v>
      </c>
      <c r="B20" s="100" t="s">
        <v>238</v>
      </c>
      <c r="C20" s="240"/>
      <c r="D20" s="39"/>
      <c r="E20" s="241"/>
    </row>
    <row r="21" spans="1:6" s="242" customFormat="1">
      <c r="A21" s="100" t="s">
        <v>13</v>
      </c>
      <c r="B21" s="100" t="s">
        <v>14</v>
      </c>
      <c r="C21" s="240"/>
      <c r="D21" s="40"/>
      <c r="E21" s="241"/>
    </row>
    <row r="22" spans="1:6" s="242" customFormat="1" ht="30">
      <c r="A22" s="100" t="s">
        <v>269</v>
      </c>
      <c r="B22" s="100" t="s">
        <v>22</v>
      </c>
      <c r="C22" s="240"/>
      <c r="D22" s="41"/>
      <c r="E22" s="241"/>
    </row>
    <row r="23" spans="1:6" s="242" customFormat="1" ht="16.5" customHeight="1">
      <c r="A23" s="100" t="s">
        <v>270</v>
      </c>
      <c r="B23" s="100" t="s">
        <v>15</v>
      </c>
      <c r="C23" s="240"/>
      <c r="D23" s="41"/>
      <c r="E23" s="241"/>
    </row>
    <row r="24" spans="1:6" s="242" customFormat="1" ht="16.5" customHeight="1">
      <c r="A24" s="100" t="s">
        <v>271</v>
      </c>
      <c r="B24" s="100" t="s">
        <v>16</v>
      </c>
      <c r="C24" s="240"/>
      <c r="D24" s="41"/>
      <c r="E24" s="241"/>
    </row>
    <row r="25" spans="1:6" s="242" customFormat="1" ht="16.5" customHeight="1">
      <c r="A25" s="100" t="s">
        <v>272</v>
      </c>
      <c r="B25" s="100" t="s">
        <v>17</v>
      </c>
      <c r="C25" s="86">
        <f>SUM(C26:C29)</f>
        <v>0</v>
      </c>
      <c r="D25" s="86">
        <f>SUM(D26:D29)</f>
        <v>0</v>
      </c>
      <c r="E25" s="241"/>
    </row>
    <row r="26" spans="1:6" s="242" customFormat="1" ht="16.5" customHeight="1">
      <c r="A26" s="243" t="s">
        <v>273</v>
      </c>
      <c r="B26" s="243" t="s">
        <v>18</v>
      </c>
      <c r="C26" s="240"/>
      <c r="D26" s="41"/>
      <c r="E26" s="241"/>
    </row>
    <row r="27" spans="1:6" s="242" customFormat="1" ht="16.5" customHeight="1">
      <c r="A27" s="243" t="s">
        <v>274</v>
      </c>
      <c r="B27" s="243" t="s">
        <v>19</v>
      </c>
      <c r="C27" s="240"/>
      <c r="D27" s="41"/>
      <c r="E27" s="241"/>
    </row>
    <row r="28" spans="1:6" s="242" customFormat="1" ht="16.5" customHeight="1">
      <c r="A28" s="243" t="s">
        <v>275</v>
      </c>
      <c r="B28" s="243" t="s">
        <v>20</v>
      </c>
      <c r="C28" s="240"/>
      <c r="D28" s="41"/>
      <c r="E28" s="241"/>
    </row>
    <row r="29" spans="1:6" s="242" customFormat="1" ht="16.5" customHeight="1">
      <c r="A29" s="243" t="s">
        <v>276</v>
      </c>
      <c r="B29" s="243" t="s">
        <v>23</v>
      </c>
      <c r="C29" s="240"/>
      <c r="D29" s="42"/>
      <c r="E29" s="241"/>
    </row>
    <row r="30" spans="1:6" s="242" customFormat="1" ht="16.5" customHeight="1">
      <c r="A30" s="100" t="s">
        <v>277</v>
      </c>
      <c r="B30" s="100" t="s">
        <v>21</v>
      </c>
      <c r="C30" s="240"/>
      <c r="D30" s="42"/>
      <c r="E30" s="241"/>
    </row>
    <row r="31" spans="1:6" s="3" customFormat="1" ht="16.5" customHeight="1">
      <c r="A31" s="91" t="s">
        <v>34</v>
      </c>
      <c r="B31" s="91" t="s">
        <v>3</v>
      </c>
      <c r="C31" s="4"/>
      <c r="D31" s="237"/>
      <c r="E31" s="238"/>
    </row>
    <row r="32" spans="1:6" s="3" customFormat="1" ht="16.5" customHeight="1">
      <c r="A32" s="91" t="s">
        <v>35</v>
      </c>
      <c r="B32" s="91" t="s">
        <v>4</v>
      </c>
      <c r="C32" s="4"/>
      <c r="D32" s="237"/>
      <c r="E32" s="98"/>
    </row>
    <row r="33" spans="1:5" s="3" customFormat="1" ht="16.5" customHeight="1">
      <c r="A33" s="91" t="s">
        <v>36</v>
      </c>
      <c r="B33" s="91" t="s">
        <v>5</v>
      </c>
      <c r="C33" s="4"/>
      <c r="D33" s="237"/>
      <c r="E33" s="98"/>
    </row>
    <row r="34" spans="1:5" s="3" customFormat="1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>
      <c r="A35" s="100" t="s">
        <v>278</v>
      </c>
      <c r="B35" s="100" t="s">
        <v>56</v>
      </c>
      <c r="C35" s="4"/>
      <c r="D35" s="237"/>
      <c r="E35" s="98"/>
    </row>
    <row r="36" spans="1:5" s="3" customFormat="1" ht="16.5" customHeight="1">
      <c r="A36" s="100" t="s">
        <v>279</v>
      </c>
      <c r="B36" s="100" t="s">
        <v>55</v>
      </c>
      <c r="C36" s="4"/>
      <c r="D36" s="237"/>
      <c r="E36" s="98"/>
    </row>
    <row r="37" spans="1:5" s="3" customFormat="1" ht="16.5" customHeight="1">
      <c r="A37" s="91" t="s">
        <v>38</v>
      </c>
      <c r="B37" s="91" t="s">
        <v>49</v>
      </c>
      <c r="C37" s="4"/>
      <c r="D37" s="237"/>
      <c r="E37" s="98"/>
    </row>
    <row r="38" spans="1:5" s="3" customFormat="1" ht="16.5" customHeight="1">
      <c r="A38" s="91" t="s">
        <v>39</v>
      </c>
      <c r="B38" s="91" t="s">
        <v>386</v>
      </c>
      <c r="C38" s="86"/>
      <c r="D38" s="86"/>
      <c r="E38" s="98"/>
    </row>
    <row r="39" spans="1:5" s="3" customFormat="1" ht="16.5" customHeight="1">
      <c r="A39" s="17" t="s">
        <v>337</v>
      </c>
      <c r="B39" s="17" t="s">
        <v>341</v>
      </c>
      <c r="C39" s="4"/>
      <c r="D39" s="237"/>
      <c r="E39" s="98"/>
    </row>
    <row r="40" spans="1:5" s="3" customFormat="1" ht="16.5" customHeight="1">
      <c r="A40" s="17" t="s">
        <v>338</v>
      </c>
      <c r="B40" s="17" t="s">
        <v>342</v>
      </c>
      <c r="C40" s="4"/>
      <c r="D40" s="237"/>
      <c r="E40" s="98"/>
    </row>
    <row r="41" spans="1:5" s="3" customFormat="1" ht="16.5" customHeight="1">
      <c r="A41" s="17" t="s">
        <v>339</v>
      </c>
      <c r="B41" s="17" t="s">
        <v>345</v>
      </c>
      <c r="C41" s="4"/>
      <c r="D41" s="237"/>
      <c r="E41" s="98"/>
    </row>
    <row r="42" spans="1:5" s="3" customFormat="1" ht="16.5" customHeight="1">
      <c r="A42" s="17" t="s">
        <v>344</v>
      </c>
      <c r="B42" s="17" t="s">
        <v>346</v>
      </c>
      <c r="C42" s="4"/>
      <c r="D42" s="237"/>
      <c r="E42" s="98"/>
    </row>
    <row r="43" spans="1:5" s="3" customFormat="1" ht="16.5" customHeight="1">
      <c r="A43" s="17" t="s">
        <v>347</v>
      </c>
      <c r="B43" s="17" t="s">
        <v>466</v>
      </c>
      <c r="C43" s="4"/>
      <c r="D43" s="237"/>
      <c r="E43" s="98"/>
    </row>
    <row r="44" spans="1:5" s="3" customFormat="1" ht="16.5" customHeight="1">
      <c r="A44" s="17" t="s">
        <v>467</v>
      </c>
      <c r="B44" s="17" t="s">
        <v>343</v>
      </c>
      <c r="C44" s="4"/>
      <c r="D44" s="237"/>
      <c r="E44" s="98"/>
    </row>
    <row r="45" spans="1:5" s="3" customFormat="1" ht="30">
      <c r="A45" s="91" t="s">
        <v>40</v>
      </c>
      <c r="B45" s="91" t="s">
        <v>28</v>
      </c>
      <c r="C45" s="4"/>
      <c r="D45" s="237"/>
      <c r="E45" s="98"/>
    </row>
    <row r="46" spans="1:5" s="3" customFormat="1" ht="16.5" customHeight="1">
      <c r="A46" s="91" t="s">
        <v>41</v>
      </c>
      <c r="B46" s="91" t="s">
        <v>24</v>
      </c>
      <c r="C46" s="4"/>
      <c r="D46" s="237"/>
      <c r="E46" s="98"/>
    </row>
    <row r="47" spans="1:5" s="3" customFormat="1" ht="16.5" customHeight="1">
      <c r="A47" s="91" t="s">
        <v>42</v>
      </c>
      <c r="B47" s="91" t="s">
        <v>25</v>
      </c>
      <c r="C47" s="4"/>
      <c r="D47" s="237"/>
      <c r="E47" s="98"/>
    </row>
    <row r="48" spans="1:5" s="3" customFormat="1" ht="16.5" customHeight="1">
      <c r="A48" s="91" t="s">
        <v>43</v>
      </c>
      <c r="B48" s="91" t="s">
        <v>26</v>
      </c>
      <c r="C48" s="4"/>
      <c r="D48" s="237"/>
      <c r="E48" s="98"/>
    </row>
    <row r="49" spans="1:6" s="3" customFormat="1" ht="16.5" customHeight="1">
      <c r="A49" s="91" t="s">
        <v>44</v>
      </c>
      <c r="B49" s="91" t="s">
        <v>387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>
      <c r="A50" s="100" t="s">
        <v>352</v>
      </c>
      <c r="B50" s="100" t="s">
        <v>355</v>
      </c>
      <c r="C50" s="4"/>
      <c r="D50" s="237"/>
      <c r="E50" s="98"/>
    </row>
    <row r="51" spans="1:6" s="3" customFormat="1" ht="16.5" customHeight="1">
      <c r="A51" s="100" t="s">
        <v>353</v>
      </c>
      <c r="B51" s="100" t="s">
        <v>354</v>
      </c>
      <c r="C51" s="4"/>
      <c r="D51" s="237"/>
      <c r="E51" s="98"/>
    </row>
    <row r="52" spans="1:6" s="3" customFormat="1" ht="16.5" customHeight="1">
      <c r="A52" s="100" t="s">
        <v>356</v>
      </c>
      <c r="B52" s="100" t="s">
        <v>357</v>
      </c>
      <c r="C52" s="4"/>
      <c r="D52" s="237"/>
      <c r="E52" s="98"/>
    </row>
    <row r="53" spans="1:6" s="3" customFormat="1">
      <c r="A53" s="91" t="s">
        <v>45</v>
      </c>
      <c r="B53" s="91" t="s">
        <v>29</v>
      </c>
      <c r="C53" s="4"/>
      <c r="D53" s="237"/>
      <c r="E53" s="98"/>
    </row>
    <row r="54" spans="1:6" s="3" customFormat="1" ht="16.5" customHeight="1">
      <c r="A54" s="91" t="s">
        <v>46</v>
      </c>
      <c r="B54" s="91" t="s">
        <v>6</v>
      </c>
      <c r="C54" s="4"/>
      <c r="D54" s="237"/>
      <c r="E54" s="238"/>
      <c r="F54" s="239"/>
    </row>
    <row r="55" spans="1:6" s="3" customFormat="1" ht="30">
      <c r="A55" s="90">
        <v>1.3</v>
      </c>
      <c r="B55" s="90" t="s">
        <v>391</v>
      </c>
      <c r="C55" s="87">
        <f>SUM(C56:C57)</f>
        <v>0</v>
      </c>
      <c r="D55" s="87">
        <f>SUM(D56:D57)</f>
        <v>0</v>
      </c>
      <c r="E55" s="238"/>
      <c r="F55" s="239"/>
    </row>
    <row r="56" spans="1:6" s="3" customFormat="1" ht="30">
      <c r="A56" s="91" t="s">
        <v>50</v>
      </c>
      <c r="B56" s="91" t="s">
        <v>48</v>
      </c>
      <c r="C56" s="4"/>
      <c r="D56" s="237"/>
      <c r="E56" s="238"/>
      <c r="F56" s="239"/>
    </row>
    <row r="57" spans="1:6" s="3" customFormat="1" ht="16.5" customHeight="1">
      <c r="A57" s="91" t="s">
        <v>51</v>
      </c>
      <c r="B57" s="91" t="s">
        <v>47</v>
      </c>
      <c r="C57" s="4"/>
      <c r="D57" s="237"/>
      <c r="E57" s="238"/>
      <c r="F57" s="239"/>
    </row>
    <row r="58" spans="1:6" s="3" customFormat="1">
      <c r="A58" s="90">
        <v>1.4</v>
      </c>
      <c r="B58" s="90" t="s">
        <v>393</v>
      </c>
      <c r="C58" s="4"/>
      <c r="D58" s="237"/>
      <c r="E58" s="238"/>
      <c r="F58" s="239"/>
    </row>
    <row r="59" spans="1:6" s="242" customFormat="1">
      <c r="A59" s="90">
        <v>1.5</v>
      </c>
      <c r="B59" s="90" t="s">
        <v>7</v>
      </c>
      <c r="C59" s="240"/>
      <c r="D59" s="41"/>
      <c r="E59" s="241"/>
    </row>
    <row r="60" spans="1:6" s="242" customFormat="1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41"/>
    </row>
    <row r="61" spans="1:6" s="242" customFormat="1">
      <c r="A61" s="91" t="s">
        <v>285</v>
      </c>
      <c r="B61" s="47" t="s">
        <v>52</v>
      </c>
      <c r="C61" s="240"/>
      <c r="D61" s="41"/>
      <c r="E61" s="241"/>
    </row>
    <row r="62" spans="1:6" s="242" customFormat="1" ht="30">
      <c r="A62" s="91" t="s">
        <v>286</v>
      </c>
      <c r="B62" s="47" t="s">
        <v>54</v>
      </c>
      <c r="C62" s="240"/>
      <c r="D62" s="41"/>
      <c r="E62" s="241"/>
    </row>
    <row r="63" spans="1:6" s="242" customFormat="1">
      <c r="A63" s="91" t="s">
        <v>287</v>
      </c>
      <c r="B63" s="47" t="s">
        <v>53</v>
      </c>
      <c r="C63" s="41"/>
      <c r="D63" s="41"/>
      <c r="E63" s="241"/>
    </row>
    <row r="64" spans="1:6" s="242" customFormat="1">
      <c r="A64" s="91" t="s">
        <v>288</v>
      </c>
      <c r="B64" s="47" t="s">
        <v>27</v>
      </c>
      <c r="C64" s="240"/>
      <c r="D64" s="41"/>
      <c r="E64" s="241"/>
    </row>
    <row r="65" spans="1:5" s="242" customFormat="1">
      <c r="A65" s="91" t="s">
        <v>323</v>
      </c>
      <c r="B65" s="47" t="s">
        <v>324</v>
      </c>
      <c r="C65" s="240"/>
      <c r="D65" s="41"/>
      <c r="E65" s="241"/>
    </row>
    <row r="66" spans="1:5">
      <c r="A66" s="235">
        <v>2</v>
      </c>
      <c r="B66" s="235" t="s">
        <v>388</v>
      </c>
      <c r="C66" s="244"/>
      <c r="D66" s="88">
        <f>SUM(D67:D73)</f>
        <v>0</v>
      </c>
      <c r="E66" s="99"/>
    </row>
    <row r="67" spans="1:5">
      <c r="A67" s="101">
        <v>2.1</v>
      </c>
      <c r="B67" s="245" t="s">
        <v>89</v>
      </c>
      <c r="C67" s="246"/>
      <c r="D67" s="22"/>
      <c r="E67" s="99"/>
    </row>
    <row r="68" spans="1:5">
      <c r="A68" s="101">
        <v>2.2000000000000002</v>
      </c>
      <c r="B68" s="245" t="s">
        <v>389</v>
      </c>
      <c r="C68" s="246"/>
      <c r="D68" s="22"/>
      <c r="E68" s="99"/>
    </row>
    <row r="69" spans="1:5">
      <c r="A69" s="101">
        <v>2.2999999999999998</v>
      </c>
      <c r="B69" s="245" t="s">
        <v>93</v>
      </c>
      <c r="C69" s="246"/>
      <c r="D69" s="22"/>
      <c r="E69" s="99"/>
    </row>
    <row r="70" spans="1:5">
      <c r="A70" s="101">
        <v>2.4</v>
      </c>
      <c r="B70" s="245" t="s">
        <v>92</v>
      </c>
      <c r="C70" s="246"/>
      <c r="D70" s="22"/>
      <c r="E70" s="99"/>
    </row>
    <row r="71" spans="1:5">
      <c r="A71" s="101">
        <v>2.5</v>
      </c>
      <c r="B71" s="245" t="s">
        <v>390</v>
      </c>
      <c r="C71" s="246"/>
      <c r="D71" s="22"/>
      <c r="E71" s="99"/>
    </row>
    <row r="72" spans="1:5">
      <c r="A72" s="101">
        <v>2.6</v>
      </c>
      <c r="B72" s="245" t="s">
        <v>90</v>
      </c>
      <c r="C72" s="246"/>
      <c r="D72" s="22"/>
      <c r="E72" s="99"/>
    </row>
    <row r="73" spans="1:5">
      <c r="A73" s="101">
        <v>2.7</v>
      </c>
      <c r="B73" s="245" t="s">
        <v>91</v>
      </c>
      <c r="C73" s="247"/>
      <c r="D73" s="22"/>
      <c r="E73" s="99"/>
    </row>
    <row r="74" spans="1:5">
      <c r="A74" s="235">
        <v>3</v>
      </c>
      <c r="B74" s="235" t="s">
        <v>423</v>
      </c>
      <c r="C74" s="88"/>
      <c r="D74" s="22"/>
      <c r="E74" s="99"/>
    </row>
    <row r="75" spans="1:5">
      <c r="A75" s="235">
        <v>4</v>
      </c>
      <c r="B75" s="235" t="s">
        <v>240</v>
      </c>
      <c r="C75" s="88"/>
      <c r="D75" s="88">
        <f>SUM(D76:D77)</f>
        <v>0</v>
      </c>
      <c r="E75" s="99"/>
    </row>
    <row r="76" spans="1:5">
      <c r="A76" s="101">
        <v>4.0999999999999996</v>
      </c>
      <c r="B76" s="101" t="s">
        <v>241</v>
      </c>
      <c r="C76" s="246"/>
      <c r="D76" s="8"/>
      <c r="E76" s="99"/>
    </row>
    <row r="77" spans="1:5">
      <c r="A77" s="101">
        <v>4.2</v>
      </c>
      <c r="B77" s="101" t="s">
        <v>242</v>
      </c>
      <c r="C77" s="247"/>
      <c r="D77" s="8"/>
      <c r="E77" s="99"/>
    </row>
    <row r="78" spans="1:5">
      <c r="A78" s="235">
        <v>5</v>
      </c>
      <c r="B78" s="235" t="s">
        <v>267</v>
      </c>
      <c r="C78" s="272"/>
      <c r="D78" s="247"/>
      <c r="E78" s="99"/>
    </row>
    <row r="79" spans="1:5">
      <c r="B79" s="45"/>
    </row>
    <row r="80" spans="1:5">
      <c r="A80" s="407" t="s">
        <v>468</v>
      </c>
      <c r="B80" s="407"/>
      <c r="C80" s="407"/>
      <c r="D80" s="407"/>
      <c r="E80" s="5"/>
    </row>
    <row r="81" spans="1:9">
      <c r="B81" s="45"/>
    </row>
    <row r="82" spans="1:9" s="23" customFormat="1" ht="12.75"/>
    <row r="83" spans="1:9">
      <c r="A83" s="72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2" t="s">
        <v>420</v>
      </c>
      <c r="D86" s="12"/>
      <c r="E86"/>
      <c r="F86"/>
      <c r="G86"/>
      <c r="H86"/>
      <c r="I86"/>
    </row>
    <row r="87" spans="1:9">
      <c r="A87"/>
      <c r="B87" s="2" t="s">
        <v>421</v>
      </c>
      <c r="D87" s="12"/>
      <c r="E87"/>
      <c r="F87"/>
      <c r="G87"/>
      <c r="H87"/>
      <c r="I87"/>
    </row>
    <row r="88" spans="1:9" customFormat="1" ht="12.75">
      <c r="B88" s="68" t="s">
        <v>127</v>
      </c>
    </row>
    <row r="89" spans="1:9" s="23" customFormat="1" ht="12.75"/>
  </sheetData>
  <mergeCells count="3">
    <mergeCell ref="C1:D1"/>
    <mergeCell ref="C2:D2"/>
    <mergeCell ref="A80:D80"/>
  </mergeCells>
  <phoneticPr fontId="26" type="noConversion"/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topLeftCell="A10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290</v>
      </c>
      <c r="B1" s="117"/>
      <c r="C1" s="406" t="s">
        <v>97</v>
      </c>
      <c r="D1" s="406"/>
      <c r="E1" s="156"/>
    </row>
    <row r="2" spans="1:12">
      <c r="A2" s="79" t="s">
        <v>128</v>
      </c>
      <c r="B2" s="117"/>
      <c r="C2" s="404" t="s">
        <v>536</v>
      </c>
      <c r="D2" s="405"/>
      <c r="E2" s="156"/>
    </row>
    <row r="3" spans="1:12">
      <c r="A3" s="79"/>
      <c r="B3" s="117"/>
      <c r="C3" s="78"/>
      <c r="D3" s="78"/>
      <c r="E3" s="156"/>
    </row>
    <row r="4" spans="1:12" s="2" customFormat="1">
      <c r="A4" s="80" t="s">
        <v>262</v>
      </c>
      <c r="B4" s="80"/>
      <c r="C4" s="79"/>
      <c r="D4" s="79"/>
      <c r="E4" s="111"/>
      <c r="L4" s="21"/>
    </row>
    <row r="5" spans="1:12" s="2" customFormat="1">
      <c r="A5" s="122" t="str">
        <f>'ფორმა N1'!D4</f>
        <v>მპგ ქართული იდეა</v>
      </c>
      <c r="B5" s="114"/>
      <c r="C5" s="60"/>
      <c r="D5" s="60"/>
      <c r="E5" s="111"/>
    </row>
    <row r="6" spans="1:12" s="2" customFormat="1">
      <c r="A6" s="80"/>
      <c r="B6" s="80"/>
      <c r="C6" s="79"/>
      <c r="D6" s="79"/>
      <c r="E6" s="111"/>
    </row>
    <row r="7" spans="1:12" s="6" customFormat="1">
      <c r="A7" s="103"/>
      <c r="B7" s="103"/>
      <c r="C7" s="81"/>
      <c r="D7" s="81"/>
      <c r="E7" s="157"/>
    </row>
    <row r="8" spans="1:12" s="6" customFormat="1" ht="30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18">
      <c r="A9" s="13">
        <v>1</v>
      </c>
      <c r="B9" s="13" t="s">
        <v>57</v>
      </c>
      <c r="C9" s="392">
        <f>SUM(C10,C13,C53,C56,C57,C58,C75)</f>
        <v>8767.7800000000007</v>
      </c>
      <c r="D9" s="392">
        <f>SUM(D10,D13,D53,D56,D57,D58,D64,D71,D72)</f>
        <v>8767.7800000000007</v>
      </c>
      <c r="E9" s="158"/>
    </row>
    <row r="10" spans="1:12" s="9" customFormat="1" ht="18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8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8"/>
    </row>
    <row r="12" spans="1:12" ht="16.5" customHeight="1">
      <c r="A12" s="16" t="s">
        <v>31</v>
      </c>
      <c r="B12" s="16" t="s">
        <v>0</v>
      </c>
      <c r="C12" s="34"/>
      <c r="D12" s="35"/>
      <c r="E12" s="156"/>
    </row>
    <row r="13" spans="1:12">
      <c r="A13" s="14">
        <v>1.2</v>
      </c>
      <c r="B13" s="14" t="s">
        <v>60</v>
      </c>
      <c r="C13" s="393">
        <f>SUM(C14,C17,C29:C32,C35,C36,C43,C44,C45,C46,C47,C51,C52)</f>
        <v>8767.7800000000007</v>
      </c>
      <c r="D13" s="393">
        <f>SUM(D14,D17,D29:D32,D35,D36,D43,D44,D45,D46,D47,D51,D52)</f>
        <v>8767.7800000000007</v>
      </c>
      <c r="E13" s="156"/>
    </row>
    <row r="14" spans="1:12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6"/>
    </row>
    <row r="15" spans="1:12" ht="17.25" customHeight="1">
      <c r="A15" s="17" t="s">
        <v>87</v>
      </c>
      <c r="B15" s="17" t="s">
        <v>61</v>
      </c>
      <c r="C15" s="36"/>
      <c r="D15" s="37"/>
      <c r="E15" s="156"/>
    </row>
    <row r="16" spans="1:12" ht="17.25" customHeight="1">
      <c r="A16" s="17" t="s">
        <v>88</v>
      </c>
      <c r="B16" s="17" t="s">
        <v>62</v>
      </c>
      <c r="C16" s="36"/>
      <c r="D16" s="37"/>
      <c r="E16" s="156"/>
    </row>
    <row r="17" spans="1:5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6"/>
    </row>
    <row r="18" spans="1:5" ht="30">
      <c r="A18" s="17" t="s">
        <v>12</v>
      </c>
      <c r="B18" s="17" t="s">
        <v>238</v>
      </c>
      <c r="C18" s="38"/>
      <c r="D18" s="39"/>
      <c r="E18" s="156"/>
    </row>
    <row r="19" spans="1:5">
      <c r="A19" s="17" t="s">
        <v>13</v>
      </c>
      <c r="B19" s="17" t="s">
        <v>14</v>
      </c>
      <c r="C19" s="38"/>
      <c r="D19" s="40"/>
      <c r="E19" s="156"/>
    </row>
    <row r="20" spans="1:5" ht="30">
      <c r="A20" s="17" t="s">
        <v>269</v>
      </c>
      <c r="B20" s="17" t="s">
        <v>22</v>
      </c>
      <c r="C20" s="38"/>
      <c r="D20" s="41"/>
      <c r="E20" s="156"/>
    </row>
    <row r="21" spans="1:5">
      <c r="A21" s="17" t="s">
        <v>270</v>
      </c>
      <c r="B21" s="17" t="s">
        <v>15</v>
      </c>
      <c r="C21" s="38"/>
      <c r="D21" s="41"/>
      <c r="E21" s="156"/>
    </row>
    <row r="22" spans="1:5">
      <c r="A22" s="17" t="s">
        <v>271</v>
      </c>
      <c r="B22" s="17" t="s">
        <v>16</v>
      </c>
      <c r="C22" s="38"/>
      <c r="D22" s="41"/>
      <c r="E22" s="156"/>
    </row>
    <row r="23" spans="1:5">
      <c r="A23" s="17" t="s">
        <v>272</v>
      </c>
      <c r="B23" s="17" t="s">
        <v>17</v>
      </c>
      <c r="C23" s="120">
        <f>SUM(C24:C27)</f>
        <v>0</v>
      </c>
      <c r="D23" s="120">
        <f>SUM(D24:D27)</f>
        <v>0</v>
      </c>
      <c r="E23" s="156"/>
    </row>
    <row r="24" spans="1:5" ht="16.5" customHeight="1">
      <c r="A24" s="18" t="s">
        <v>273</v>
      </c>
      <c r="B24" s="18" t="s">
        <v>18</v>
      </c>
      <c r="C24" s="38"/>
      <c r="D24" s="41"/>
      <c r="E24" s="156"/>
    </row>
    <row r="25" spans="1:5" ht="16.5" customHeight="1">
      <c r="A25" s="18" t="s">
        <v>274</v>
      </c>
      <c r="B25" s="18" t="s">
        <v>19</v>
      </c>
      <c r="C25" s="38"/>
      <c r="D25" s="41"/>
      <c r="E25" s="156"/>
    </row>
    <row r="26" spans="1:5" ht="16.5" customHeight="1">
      <c r="A26" s="18" t="s">
        <v>275</v>
      </c>
      <c r="B26" s="18" t="s">
        <v>20</v>
      </c>
      <c r="C26" s="38"/>
      <c r="D26" s="41"/>
      <c r="E26" s="156"/>
    </row>
    <row r="27" spans="1:5" ht="16.5" customHeight="1">
      <c r="A27" s="18" t="s">
        <v>276</v>
      </c>
      <c r="B27" s="18" t="s">
        <v>23</v>
      </c>
      <c r="C27" s="38"/>
      <c r="D27" s="42"/>
      <c r="E27" s="156"/>
    </row>
    <row r="28" spans="1:5">
      <c r="A28" s="17" t="s">
        <v>277</v>
      </c>
      <c r="B28" s="17" t="s">
        <v>21</v>
      </c>
      <c r="C28" s="38"/>
      <c r="D28" s="42"/>
      <c r="E28" s="156"/>
    </row>
    <row r="29" spans="1:5">
      <c r="A29" s="16" t="s">
        <v>34</v>
      </c>
      <c r="B29" s="16" t="s">
        <v>3</v>
      </c>
      <c r="C29" s="34"/>
      <c r="D29" s="35"/>
      <c r="E29" s="156"/>
    </row>
    <row r="30" spans="1:5">
      <c r="A30" s="16" t="s">
        <v>35</v>
      </c>
      <c r="B30" s="16" t="s">
        <v>4</v>
      </c>
      <c r="C30" s="34"/>
      <c r="D30" s="35"/>
      <c r="E30" s="156"/>
    </row>
    <row r="31" spans="1:5">
      <c r="A31" s="16" t="s">
        <v>36</v>
      </c>
      <c r="B31" s="16" t="s">
        <v>5</v>
      </c>
      <c r="C31" s="34"/>
      <c r="D31" s="35"/>
      <c r="E31" s="156"/>
    </row>
    <row r="32" spans="1:5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6"/>
    </row>
    <row r="33" spans="1:5">
      <c r="A33" s="17" t="s">
        <v>278</v>
      </c>
      <c r="B33" s="17" t="s">
        <v>56</v>
      </c>
      <c r="C33" s="34"/>
      <c r="D33" s="35"/>
      <c r="E33" s="156"/>
    </row>
    <row r="34" spans="1:5">
      <c r="A34" s="17" t="s">
        <v>279</v>
      </c>
      <c r="B34" s="17" t="s">
        <v>55</v>
      </c>
      <c r="C34" s="34"/>
      <c r="D34" s="35"/>
      <c r="E34" s="156"/>
    </row>
    <row r="35" spans="1:5">
      <c r="A35" s="16" t="s">
        <v>38</v>
      </c>
      <c r="B35" s="16" t="s">
        <v>49</v>
      </c>
      <c r="C35" s="390">
        <v>5.78</v>
      </c>
      <c r="D35" s="391">
        <v>5.78</v>
      </c>
      <c r="E35" s="156"/>
    </row>
    <row r="36" spans="1:5">
      <c r="A36" s="16" t="s">
        <v>39</v>
      </c>
      <c r="B36" s="16" t="s">
        <v>340</v>
      </c>
      <c r="C36" s="86">
        <v>8762</v>
      </c>
      <c r="D36" s="86">
        <f>SUM(D37:D42)</f>
        <v>8762</v>
      </c>
      <c r="E36" s="156"/>
    </row>
    <row r="37" spans="1:5">
      <c r="A37" s="17" t="s">
        <v>337</v>
      </c>
      <c r="B37" s="17" t="s">
        <v>341</v>
      </c>
      <c r="C37" s="34"/>
      <c r="D37" s="34"/>
      <c r="E37" s="156"/>
    </row>
    <row r="38" spans="1:5">
      <c r="A38" s="17" t="s">
        <v>338</v>
      </c>
      <c r="B38" s="17" t="s">
        <v>342</v>
      </c>
      <c r="C38" s="34">
        <v>1500</v>
      </c>
      <c r="D38" s="34">
        <v>1500</v>
      </c>
      <c r="E38" s="156"/>
    </row>
    <row r="39" spans="1:5">
      <c r="A39" s="17" t="s">
        <v>339</v>
      </c>
      <c r="B39" s="17" t="s">
        <v>345</v>
      </c>
      <c r="C39" s="34"/>
      <c r="D39" s="35"/>
      <c r="E39" s="156"/>
    </row>
    <row r="40" spans="1:5">
      <c r="A40" s="17" t="s">
        <v>344</v>
      </c>
      <c r="B40" s="17" t="s">
        <v>346</v>
      </c>
      <c r="C40" s="34"/>
      <c r="D40" s="35"/>
      <c r="E40" s="156"/>
    </row>
    <row r="41" spans="1:5">
      <c r="A41" s="17" t="s">
        <v>347</v>
      </c>
      <c r="B41" s="17" t="s">
        <v>466</v>
      </c>
      <c r="C41" s="34">
        <v>1600</v>
      </c>
      <c r="D41" s="35">
        <v>1600</v>
      </c>
      <c r="E41" s="156"/>
    </row>
    <row r="42" spans="1:5">
      <c r="A42" s="17" t="s">
        <v>467</v>
      </c>
      <c r="B42" s="17" t="s">
        <v>343</v>
      </c>
      <c r="C42" s="34">
        <v>5562</v>
      </c>
      <c r="D42" s="35">
        <v>5662</v>
      </c>
      <c r="E42" s="156"/>
    </row>
    <row r="43" spans="1:5" ht="30">
      <c r="A43" s="16" t="s">
        <v>40</v>
      </c>
      <c r="B43" s="16" t="s">
        <v>28</v>
      </c>
      <c r="C43" s="34"/>
      <c r="D43" s="35"/>
      <c r="E43" s="156"/>
    </row>
    <row r="44" spans="1:5">
      <c r="A44" s="16" t="s">
        <v>41</v>
      </c>
      <c r="B44" s="16" t="s">
        <v>24</v>
      </c>
      <c r="C44" s="34"/>
      <c r="D44" s="35"/>
      <c r="E44" s="156"/>
    </row>
    <row r="45" spans="1:5">
      <c r="A45" s="16" t="s">
        <v>42</v>
      </c>
      <c r="B45" s="16" t="s">
        <v>25</v>
      </c>
      <c r="C45" s="34"/>
      <c r="D45" s="35"/>
      <c r="E45" s="156"/>
    </row>
    <row r="46" spans="1:5">
      <c r="A46" s="16" t="s">
        <v>43</v>
      </c>
      <c r="B46" s="16" t="s">
        <v>26</v>
      </c>
      <c r="C46" s="34"/>
      <c r="D46" s="35"/>
      <c r="E46" s="156"/>
    </row>
    <row r="47" spans="1:5">
      <c r="A47" s="16" t="s">
        <v>44</v>
      </c>
      <c r="B47" s="16" t="s">
        <v>284</v>
      </c>
      <c r="C47" s="86">
        <f>SUM(C48:C50)</f>
        <v>0</v>
      </c>
      <c r="D47" s="86">
        <f>SUM(D48:D50)</f>
        <v>0</v>
      </c>
      <c r="E47" s="156"/>
    </row>
    <row r="48" spans="1:5">
      <c r="A48" s="100" t="s">
        <v>352</v>
      </c>
      <c r="B48" s="100" t="s">
        <v>355</v>
      </c>
      <c r="C48" s="34"/>
      <c r="D48" s="35"/>
      <c r="E48" s="156"/>
    </row>
    <row r="49" spans="1:5">
      <c r="A49" s="100" t="s">
        <v>353</v>
      </c>
      <c r="B49" s="100" t="s">
        <v>354</v>
      </c>
      <c r="C49" s="34"/>
      <c r="D49" s="35"/>
      <c r="E49" s="156"/>
    </row>
    <row r="50" spans="1:5">
      <c r="A50" s="100" t="s">
        <v>356</v>
      </c>
      <c r="B50" s="100" t="s">
        <v>357</v>
      </c>
      <c r="C50" s="34"/>
      <c r="D50" s="35"/>
      <c r="E50" s="156"/>
    </row>
    <row r="51" spans="1:5" ht="26.25" customHeight="1">
      <c r="A51" s="16" t="s">
        <v>45</v>
      </c>
      <c r="B51" s="16" t="s">
        <v>29</v>
      </c>
      <c r="C51" s="34"/>
      <c r="D51" s="35"/>
      <c r="E51" s="156"/>
    </row>
    <row r="52" spans="1:5">
      <c r="A52" s="16" t="s">
        <v>46</v>
      </c>
      <c r="B52" s="16" t="s">
        <v>6</v>
      </c>
      <c r="C52" s="34"/>
      <c r="D52" s="35"/>
      <c r="E52" s="156"/>
    </row>
    <row r="53" spans="1:5" ht="30">
      <c r="A53" s="14">
        <v>1.3</v>
      </c>
      <c r="B53" s="90" t="s">
        <v>391</v>
      </c>
      <c r="C53" s="87">
        <f>SUM(C54:C55)</f>
        <v>0</v>
      </c>
      <c r="D53" s="87">
        <f>SUM(D54:D55)</f>
        <v>0</v>
      </c>
      <c r="E53" s="156"/>
    </row>
    <row r="54" spans="1:5" ht="30">
      <c r="A54" s="16" t="s">
        <v>50</v>
      </c>
      <c r="B54" s="16" t="s">
        <v>48</v>
      </c>
      <c r="C54" s="34"/>
      <c r="D54" s="35"/>
      <c r="E54" s="156"/>
    </row>
    <row r="55" spans="1:5">
      <c r="A55" s="16" t="s">
        <v>51</v>
      </c>
      <c r="B55" s="16" t="s">
        <v>47</v>
      </c>
      <c r="C55" s="34"/>
      <c r="D55" s="35"/>
      <c r="E55" s="156"/>
    </row>
    <row r="56" spans="1:5">
      <c r="A56" s="14">
        <v>1.4</v>
      </c>
      <c r="B56" s="14" t="s">
        <v>393</v>
      </c>
      <c r="C56" s="34"/>
      <c r="D56" s="35"/>
      <c r="E56" s="156"/>
    </row>
    <row r="57" spans="1:5">
      <c r="A57" s="14">
        <v>1.5</v>
      </c>
      <c r="B57" s="14" t="s">
        <v>7</v>
      </c>
      <c r="C57" s="38"/>
      <c r="D57" s="41"/>
      <c r="E57" s="156"/>
    </row>
    <row r="58" spans="1:5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6"/>
    </row>
    <row r="59" spans="1:5">
      <c r="A59" s="16" t="s">
        <v>285</v>
      </c>
      <c r="B59" s="47" t="s">
        <v>52</v>
      </c>
      <c r="C59" s="38"/>
      <c r="D59" s="41"/>
      <c r="E59" s="156"/>
    </row>
    <row r="60" spans="1:5" ht="30">
      <c r="A60" s="16" t="s">
        <v>286</v>
      </c>
      <c r="B60" s="47" t="s">
        <v>54</v>
      </c>
      <c r="C60" s="38"/>
      <c r="D60" s="41"/>
      <c r="E60" s="156"/>
    </row>
    <row r="61" spans="1:5">
      <c r="A61" s="16" t="s">
        <v>287</v>
      </c>
      <c r="B61" s="47" t="s">
        <v>53</v>
      </c>
      <c r="C61" s="41"/>
      <c r="D61" s="41"/>
      <c r="E61" s="156"/>
    </row>
    <row r="62" spans="1:5">
      <c r="A62" s="16" t="s">
        <v>288</v>
      </c>
      <c r="B62" s="47" t="s">
        <v>27</v>
      </c>
      <c r="C62" s="38"/>
      <c r="D62" s="41"/>
      <c r="E62" s="156"/>
    </row>
    <row r="63" spans="1:5">
      <c r="A63" s="16" t="s">
        <v>323</v>
      </c>
      <c r="B63" s="217" t="s">
        <v>324</v>
      </c>
      <c r="C63" s="38"/>
      <c r="D63" s="218"/>
      <c r="E63" s="156"/>
    </row>
    <row r="64" spans="1:5">
      <c r="A64" s="13">
        <v>2</v>
      </c>
      <c r="B64" s="48" t="s">
        <v>95</v>
      </c>
      <c r="C64" s="275"/>
      <c r="D64" s="121">
        <f>SUM(D65:D70)</f>
        <v>0</v>
      </c>
      <c r="E64" s="156"/>
    </row>
    <row r="65" spans="1:5">
      <c r="A65" s="15">
        <v>2.1</v>
      </c>
      <c r="B65" s="49" t="s">
        <v>89</v>
      </c>
      <c r="C65" s="275"/>
      <c r="D65" s="43"/>
      <c r="E65" s="156"/>
    </row>
    <row r="66" spans="1:5">
      <c r="A66" s="15">
        <v>2.2000000000000002</v>
      </c>
      <c r="B66" s="49" t="s">
        <v>93</v>
      </c>
      <c r="C66" s="277"/>
      <c r="D66" s="44"/>
      <c r="E66" s="156"/>
    </row>
    <row r="67" spans="1:5">
      <c r="A67" s="15">
        <v>2.2999999999999998</v>
      </c>
      <c r="B67" s="49" t="s">
        <v>92</v>
      </c>
      <c r="C67" s="277"/>
      <c r="D67" s="44"/>
      <c r="E67" s="156"/>
    </row>
    <row r="68" spans="1:5">
      <c r="A68" s="15">
        <v>2.4</v>
      </c>
      <c r="B68" s="49" t="s">
        <v>94</v>
      </c>
      <c r="C68" s="277"/>
      <c r="D68" s="44"/>
      <c r="E68" s="156"/>
    </row>
    <row r="69" spans="1:5">
      <c r="A69" s="15">
        <v>2.5</v>
      </c>
      <c r="B69" s="49" t="s">
        <v>90</v>
      </c>
      <c r="C69" s="277"/>
      <c r="D69" s="44"/>
      <c r="E69" s="156"/>
    </row>
    <row r="70" spans="1:5">
      <c r="A70" s="15">
        <v>2.6</v>
      </c>
      <c r="B70" s="49" t="s">
        <v>91</v>
      </c>
      <c r="C70" s="277"/>
      <c r="D70" s="44"/>
      <c r="E70" s="156"/>
    </row>
    <row r="71" spans="1:5" s="2" customFormat="1">
      <c r="A71" s="13">
        <v>3</v>
      </c>
      <c r="B71" s="273" t="s">
        <v>423</v>
      </c>
      <c r="C71" s="276"/>
      <c r="D71" s="274"/>
      <c r="E71" s="108"/>
    </row>
    <row r="72" spans="1:5" s="2" customFormat="1">
      <c r="A72" s="13">
        <v>4</v>
      </c>
      <c r="B72" s="13" t="s">
        <v>240</v>
      </c>
      <c r="C72" s="276">
        <f>SUM(C73:C74)</f>
        <v>0</v>
      </c>
      <c r="D72" s="88">
        <f>SUM(D73:D74)</f>
        <v>0</v>
      </c>
      <c r="E72" s="108"/>
    </row>
    <row r="73" spans="1:5" s="2" customFormat="1">
      <c r="A73" s="15">
        <v>4.0999999999999996</v>
      </c>
      <c r="B73" s="15" t="s">
        <v>241</v>
      </c>
      <c r="C73" s="8"/>
      <c r="D73" s="8"/>
      <c r="E73" s="108"/>
    </row>
    <row r="74" spans="1:5" s="2" customFormat="1">
      <c r="A74" s="15">
        <v>4.2</v>
      </c>
      <c r="B74" s="15" t="s">
        <v>242</v>
      </c>
      <c r="C74" s="8"/>
      <c r="D74" s="8"/>
      <c r="E74" s="108"/>
    </row>
    <row r="75" spans="1:5" s="2" customFormat="1">
      <c r="A75" s="13">
        <v>5</v>
      </c>
      <c r="B75" s="271" t="s">
        <v>267</v>
      </c>
      <c r="C75" s="8"/>
      <c r="D75" s="88"/>
      <c r="E75" s="108"/>
    </row>
    <row r="76" spans="1:5" s="2" customFormat="1">
      <c r="A76" s="368"/>
      <c r="B76" s="368"/>
      <c r="C76" s="12"/>
      <c r="D76" s="12"/>
      <c r="E76" s="108"/>
    </row>
    <row r="77" spans="1:5" s="2" customFormat="1">
      <c r="A77" s="407" t="s">
        <v>468</v>
      </c>
      <c r="B77" s="407"/>
      <c r="C77" s="407"/>
      <c r="D77" s="407"/>
      <c r="E77" s="108"/>
    </row>
    <row r="78" spans="1:5" s="2" customFormat="1">
      <c r="A78" s="368"/>
      <c r="B78" s="368"/>
      <c r="C78" s="12"/>
      <c r="D78" s="12"/>
      <c r="E78" s="108"/>
    </row>
    <row r="79" spans="1:5" s="23" customFormat="1" ht="12.75"/>
    <row r="80" spans="1:5" s="2" customFormat="1">
      <c r="A80" s="72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5" t="s">
        <v>469</v>
      </c>
      <c r="D83" s="12"/>
      <c r="E83"/>
      <c r="F83"/>
      <c r="G83"/>
      <c r="H83"/>
      <c r="I83"/>
    </row>
    <row r="84" spans="1:9" s="2" customFormat="1">
      <c r="A84"/>
      <c r="B84" s="408" t="s">
        <v>470</v>
      </c>
      <c r="C84" s="408"/>
      <c r="D84" s="408"/>
      <c r="E84"/>
      <c r="F84"/>
      <c r="G84"/>
      <c r="H84"/>
      <c r="I84"/>
    </row>
    <row r="85" spans="1:9" customFormat="1" ht="12.75">
      <c r="B85" s="68" t="s">
        <v>471</v>
      </c>
    </row>
    <row r="86" spans="1:9" s="2" customFormat="1">
      <c r="A86" s="11"/>
      <c r="B86" s="408" t="s">
        <v>472</v>
      </c>
      <c r="C86" s="408"/>
      <c r="D86" s="408"/>
    </row>
    <row r="87" spans="1:9" s="23" customFormat="1" ht="12.75"/>
    <row r="88" spans="1:9" s="23" customFormat="1" ht="12.75"/>
  </sheetData>
  <mergeCells count="5">
    <mergeCell ref="B86:D86"/>
    <mergeCell ref="C1:D1"/>
    <mergeCell ref="C2:D2"/>
    <mergeCell ref="A77:D77"/>
    <mergeCell ref="B84:D84"/>
  </mergeCells>
  <phoneticPr fontId="26" type="noConversion"/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321</v>
      </c>
      <c r="B1" s="80"/>
      <c r="C1" s="406" t="s">
        <v>97</v>
      </c>
      <c r="D1" s="406"/>
      <c r="E1" s="94"/>
    </row>
    <row r="2" spans="1:5" s="6" customFormat="1">
      <c r="A2" s="77" t="s">
        <v>315</v>
      </c>
      <c r="B2" s="80"/>
      <c r="C2" s="404" t="s">
        <v>536</v>
      </c>
      <c r="D2" s="405"/>
      <c r="E2" s="94"/>
    </row>
    <row r="3" spans="1:5" s="6" customFormat="1">
      <c r="A3" s="79" t="s">
        <v>128</v>
      </c>
      <c r="B3" s="77"/>
      <c r="C3" s="78"/>
      <c r="D3" s="78"/>
      <c r="E3" s="94"/>
    </row>
    <row r="4" spans="1:5" s="6" customFormat="1">
      <c r="A4" s="79"/>
      <c r="B4" s="79"/>
      <c r="C4" s="78"/>
      <c r="D4" s="78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მპგ ქართული იდეა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03"/>
      <c r="B8" s="103"/>
      <c r="C8" s="81"/>
      <c r="D8" s="81"/>
      <c r="E8" s="94"/>
    </row>
    <row r="9" spans="1:5" s="6" customFormat="1" ht="30">
      <c r="A9" s="92" t="s">
        <v>64</v>
      </c>
      <c r="B9" s="92" t="s">
        <v>320</v>
      </c>
      <c r="C9" s="82" t="s">
        <v>10</v>
      </c>
      <c r="D9" s="82" t="s">
        <v>9</v>
      </c>
      <c r="E9" s="94"/>
    </row>
    <row r="10" spans="1:5" s="9" customFormat="1" ht="18">
      <c r="A10" s="101" t="s">
        <v>316</v>
      </c>
      <c r="B10" s="101"/>
      <c r="C10" s="4"/>
      <c r="D10" s="4"/>
      <c r="E10" s="96"/>
    </row>
    <row r="11" spans="1:5" s="10" customFormat="1">
      <c r="A11" s="101" t="s">
        <v>317</v>
      </c>
      <c r="B11" s="101"/>
      <c r="C11" s="4"/>
      <c r="D11" s="4"/>
      <c r="E11" s="97"/>
    </row>
    <row r="12" spans="1:5" s="10" customFormat="1">
      <c r="A12" s="90" t="s">
        <v>266</v>
      </c>
      <c r="B12" s="90"/>
      <c r="C12" s="4"/>
      <c r="D12" s="4"/>
      <c r="E12" s="97"/>
    </row>
    <row r="13" spans="1:5" s="10" customFormat="1">
      <c r="A13" s="90" t="s">
        <v>266</v>
      </c>
      <c r="B13" s="90"/>
      <c r="C13" s="4"/>
      <c r="D13" s="4"/>
      <c r="E13" s="97"/>
    </row>
    <row r="14" spans="1:5" s="10" customFormat="1">
      <c r="A14" s="90" t="s">
        <v>266</v>
      </c>
      <c r="B14" s="90"/>
      <c r="C14" s="4"/>
      <c r="D14" s="4"/>
      <c r="E14" s="97"/>
    </row>
    <row r="15" spans="1:5" s="10" customFormat="1">
      <c r="A15" s="90" t="s">
        <v>266</v>
      </c>
      <c r="B15" s="90"/>
      <c r="C15" s="4"/>
      <c r="D15" s="4"/>
      <c r="E15" s="97"/>
    </row>
    <row r="16" spans="1:5" s="10" customFormat="1">
      <c r="A16" s="90" t="s">
        <v>266</v>
      </c>
      <c r="B16" s="90"/>
      <c r="C16" s="4"/>
      <c r="D16" s="4"/>
      <c r="E16" s="97"/>
    </row>
    <row r="17" spans="1:5" s="10" customFormat="1" ht="17.25" customHeight="1">
      <c r="A17" s="101" t="s">
        <v>318</v>
      </c>
      <c r="B17" s="90"/>
      <c r="C17" s="4"/>
      <c r="D17" s="4"/>
      <c r="E17" s="97"/>
    </row>
    <row r="18" spans="1:5" s="10" customFormat="1" ht="18" customHeight="1">
      <c r="A18" s="101" t="s">
        <v>319</v>
      </c>
      <c r="B18" s="90"/>
      <c r="C18" s="4"/>
      <c r="D18" s="4"/>
      <c r="E18" s="97"/>
    </row>
    <row r="19" spans="1:5" s="10" customFormat="1">
      <c r="A19" s="90" t="s">
        <v>266</v>
      </c>
      <c r="B19" s="90"/>
      <c r="C19" s="4"/>
      <c r="D19" s="4"/>
      <c r="E19" s="97"/>
    </row>
    <row r="20" spans="1:5" s="10" customFormat="1">
      <c r="A20" s="90" t="s">
        <v>266</v>
      </c>
      <c r="B20" s="90"/>
      <c r="C20" s="4"/>
      <c r="D20" s="4"/>
      <c r="E20" s="97"/>
    </row>
    <row r="21" spans="1:5" s="10" customFormat="1">
      <c r="A21" s="90" t="s">
        <v>266</v>
      </c>
      <c r="B21" s="90"/>
      <c r="C21" s="4"/>
      <c r="D21" s="4"/>
      <c r="E21" s="97"/>
    </row>
    <row r="22" spans="1:5" s="10" customFormat="1">
      <c r="A22" s="90" t="s">
        <v>266</v>
      </c>
      <c r="B22" s="90"/>
      <c r="C22" s="4"/>
      <c r="D22" s="4"/>
      <c r="E22" s="97"/>
    </row>
    <row r="23" spans="1:5" s="10" customFormat="1">
      <c r="A23" s="90" t="s">
        <v>266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>
      <c r="A25" s="102"/>
      <c r="B25" s="102" t="s">
        <v>322</v>
      </c>
      <c r="C25" s="89">
        <f>SUM(C10:C24)</f>
        <v>0</v>
      </c>
      <c r="D25" s="89">
        <f>SUM(D10:D24)</f>
        <v>0</v>
      </c>
      <c r="E25" s="99"/>
    </row>
    <row r="26" spans="1:5">
      <c r="A26" s="45"/>
      <c r="B26" s="45"/>
    </row>
    <row r="27" spans="1:5">
      <c r="A27" s="2" t="s">
        <v>411</v>
      </c>
      <c r="E27" s="5"/>
    </row>
    <row r="28" spans="1:5">
      <c r="A28" s="2" t="s">
        <v>395</v>
      </c>
    </row>
    <row r="29" spans="1:5">
      <c r="A29" s="216" t="s">
        <v>396</v>
      </c>
    </row>
    <row r="30" spans="1:5">
      <c r="A30" s="216"/>
    </row>
    <row r="31" spans="1:5">
      <c r="A31" s="216" t="s">
        <v>335</v>
      </c>
    </row>
    <row r="32" spans="1:5" s="23" customFormat="1" ht="12.75"/>
    <row r="33" spans="1:9">
      <c r="A33" s="72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2"/>
      <c r="B36" s="72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8"/>
      <c r="B38" s="68" t="s">
        <v>127</v>
      </c>
    </row>
    <row r="39" spans="1:9" s="23" customFormat="1" ht="12.75"/>
  </sheetData>
  <mergeCells count="2">
    <mergeCell ref="C1:D1"/>
    <mergeCell ref="C2:D2"/>
  </mergeCells>
  <phoneticPr fontId="26" type="noConversion"/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87" customWidth="1"/>
    <col min="2" max="2" width="20.85546875" style="187" customWidth="1"/>
    <col min="3" max="3" width="26" style="187" customWidth="1"/>
    <col min="4" max="4" width="17" style="187" customWidth="1"/>
    <col min="5" max="5" width="18.140625" style="187" customWidth="1"/>
    <col min="6" max="6" width="14.7109375" style="187" customWidth="1"/>
    <col min="7" max="7" width="15.5703125" style="187" customWidth="1"/>
    <col min="8" max="8" width="14.7109375" style="187" customWidth="1"/>
    <col min="9" max="9" width="29.7109375" style="187" customWidth="1"/>
    <col min="10" max="10" width="0" style="187" hidden="1" customWidth="1"/>
    <col min="11" max="16384" width="9.140625" style="187"/>
  </cols>
  <sheetData>
    <row r="1" spans="1:10" ht="15">
      <c r="A1" s="77" t="s">
        <v>443</v>
      </c>
      <c r="B1" s="77"/>
      <c r="C1" s="80"/>
      <c r="D1" s="80"/>
      <c r="E1" s="80"/>
      <c r="F1" s="80"/>
      <c r="G1" s="78"/>
      <c r="H1" s="78"/>
      <c r="I1" s="406" t="s">
        <v>97</v>
      </c>
      <c r="J1" s="406"/>
    </row>
    <row r="2" spans="1:10" ht="15">
      <c r="A2" s="79" t="s">
        <v>128</v>
      </c>
      <c r="B2" s="77"/>
      <c r="C2" s="80"/>
      <c r="D2" s="80"/>
      <c r="E2" s="80"/>
      <c r="F2" s="80"/>
      <c r="G2" s="78"/>
      <c r="H2" s="78"/>
      <c r="I2" s="404" t="s">
        <v>536</v>
      </c>
      <c r="J2" s="405"/>
    </row>
    <row r="3" spans="1:10" ht="15">
      <c r="A3" s="79"/>
      <c r="B3" s="79"/>
      <c r="C3" s="77"/>
      <c r="D3" s="77"/>
      <c r="E3" s="77"/>
      <c r="F3" s="77"/>
      <c r="G3" s="78"/>
      <c r="H3" s="78"/>
      <c r="I3" s="78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 t="str">
        <f>'ფორმა N1'!D4</f>
        <v>მპგ ქართული იდეა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103"/>
      <c r="B7" s="103"/>
      <c r="C7" s="103"/>
      <c r="D7" s="103"/>
      <c r="E7" s="103"/>
      <c r="F7" s="103"/>
      <c r="G7" s="81"/>
      <c r="H7" s="81"/>
      <c r="I7" s="81"/>
    </row>
    <row r="8" spans="1:10" ht="45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331</v>
      </c>
      <c r="F8" s="93" t="s">
        <v>334</v>
      </c>
      <c r="G8" s="82" t="s">
        <v>10</v>
      </c>
      <c r="H8" s="82" t="s">
        <v>9</v>
      </c>
      <c r="I8" s="82" t="s">
        <v>377</v>
      </c>
      <c r="J8" s="227" t="s">
        <v>333</v>
      </c>
    </row>
    <row r="9" spans="1:10" ht="15">
      <c r="A9" s="101">
        <v>1</v>
      </c>
      <c r="B9" s="101"/>
      <c r="C9" s="101"/>
      <c r="D9" s="101"/>
      <c r="E9" s="101"/>
      <c r="F9" s="101"/>
      <c r="G9" s="4"/>
      <c r="H9" s="4"/>
      <c r="I9" s="4"/>
      <c r="J9" s="227" t="s">
        <v>0</v>
      </c>
    </row>
    <row r="10" spans="1:10" ht="1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90" t="s">
        <v>264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90"/>
      <c r="B25" s="102"/>
      <c r="C25" s="102"/>
      <c r="D25" s="102"/>
      <c r="E25" s="102"/>
      <c r="F25" s="90" t="s">
        <v>428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>
      <c r="A26" s="225"/>
      <c r="B26" s="225"/>
      <c r="C26" s="225"/>
      <c r="D26" s="225"/>
      <c r="E26" s="225"/>
      <c r="F26" s="225"/>
      <c r="G26" s="225"/>
      <c r="H26" s="99"/>
      <c r="I26" s="99"/>
    </row>
    <row r="27" spans="1:9" ht="15">
      <c r="A27" s="226" t="s">
        <v>444</v>
      </c>
      <c r="B27" s="226"/>
      <c r="C27" s="225"/>
      <c r="D27" s="225"/>
      <c r="E27" s="225"/>
      <c r="F27" s="225"/>
      <c r="G27" s="225"/>
      <c r="H27" s="99"/>
      <c r="I27" s="99"/>
    </row>
    <row r="28" spans="1:9" ht="15">
      <c r="A28" s="226"/>
      <c r="B28" s="226"/>
      <c r="C28" s="225"/>
      <c r="D28" s="225"/>
      <c r="E28" s="225"/>
      <c r="F28" s="225"/>
      <c r="G28" s="225"/>
      <c r="H28" s="99"/>
      <c r="I28" s="99"/>
    </row>
    <row r="29" spans="1:9" ht="15">
      <c r="A29" s="226"/>
      <c r="B29" s="226"/>
      <c r="C29" s="99"/>
      <c r="D29" s="99"/>
      <c r="E29" s="99"/>
      <c r="F29" s="99"/>
      <c r="G29" s="99"/>
      <c r="H29" s="99"/>
      <c r="I29" s="99"/>
    </row>
    <row r="30" spans="1:9" ht="15">
      <c r="A30" s="226"/>
      <c r="B30" s="226"/>
      <c r="C30" s="99"/>
      <c r="D30" s="99"/>
      <c r="E30" s="99"/>
      <c r="F30" s="99"/>
      <c r="G30" s="99"/>
      <c r="H30" s="99"/>
      <c r="I30" s="99"/>
    </row>
    <row r="31" spans="1:9">
      <c r="A31" s="223"/>
      <c r="B31" s="223"/>
      <c r="C31" s="223"/>
      <c r="D31" s="223"/>
      <c r="E31" s="223"/>
      <c r="F31" s="223"/>
      <c r="G31" s="223"/>
      <c r="H31" s="223"/>
      <c r="I31" s="223"/>
    </row>
    <row r="32" spans="1:9" ht="15">
      <c r="A32" s="191" t="s">
        <v>96</v>
      </c>
      <c r="B32" s="191"/>
      <c r="C32" s="99"/>
      <c r="D32" s="99"/>
      <c r="E32" s="99"/>
      <c r="F32" s="99"/>
      <c r="G32" s="99"/>
      <c r="H32" s="99"/>
      <c r="I32" s="99"/>
    </row>
    <row r="33" spans="1:9" ht="15">
      <c r="A33" s="99"/>
      <c r="B33" s="99"/>
      <c r="C33" s="99"/>
      <c r="D33" s="99"/>
      <c r="E33" s="99"/>
      <c r="F33" s="99"/>
      <c r="G33" s="99"/>
      <c r="H33" s="99"/>
      <c r="I33" s="99"/>
    </row>
    <row r="34" spans="1:9" ht="15">
      <c r="A34" s="99"/>
      <c r="B34" s="99"/>
      <c r="C34" s="99"/>
      <c r="D34" s="99"/>
      <c r="E34" s="189"/>
      <c r="F34" s="189"/>
      <c r="G34" s="189"/>
      <c r="H34" s="99"/>
      <c r="I34" s="99"/>
    </row>
    <row r="35" spans="1:9" ht="15">
      <c r="A35" s="191"/>
      <c r="B35" s="191"/>
      <c r="C35" s="191" t="s">
        <v>376</v>
      </c>
      <c r="D35" s="191"/>
      <c r="E35" s="191"/>
      <c r="F35" s="191"/>
      <c r="G35" s="191"/>
      <c r="H35" s="99"/>
      <c r="I35" s="99"/>
    </row>
    <row r="36" spans="1:9" ht="15">
      <c r="A36" s="99"/>
      <c r="B36" s="99"/>
      <c r="C36" s="99" t="s">
        <v>375</v>
      </c>
      <c r="D36" s="99"/>
      <c r="E36" s="99"/>
      <c r="F36" s="99"/>
      <c r="G36" s="99"/>
      <c r="H36" s="99"/>
      <c r="I36" s="99"/>
    </row>
    <row r="37" spans="1:9">
      <c r="A37" s="193"/>
      <c r="B37" s="193"/>
      <c r="C37" s="193" t="s">
        <v>127</v>
      </c>
      <c r="D37" s="193"/>
      <c r="E37" s="193"/>
      <c r="F37" s="193"/>
      <c r="G37" s="193"/>
    </row>
  </sheetData>
  <mergeCells count="2">
    <mergeCell ref="I1:J1"/>
    <mergeCell ref="I2:J2"/>
  </mergeCells>
  <phoneticPr fontId="26" type="noConversion"/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7" t="s">
        <v>445</v>
      </c>
      <c r="B1" s="80"/>
      <c r="C1" s="80"/>
      <c r="D1" s="80"/>
      <c r="E1" s="80"/>
      <c r="F1" s="80"/>
      <c r="G1" s="406" t="s">
        <v>97</v>
      </c>
      <c r="H1" s="406"/>
      <c r="I1" s="78"/>
    </row>
    <row r="2" spans="1:9" ht="15">
      <c r="A2" s="79" t="s">
        <v>128</v>
      </c>
      <c r="B2" s="80"/>
      <c r="C2" s="80"/>
      <c r="D2" s="80"/>
      <c r="E2" s="80"/>
      <c r="F2" s="80"/>
      <c r="G2" s="404" t="s">
        <v>536</v>
      </c>
      <c r="H2" s="405"/>
      <c r="I2" s="79"/>
    </row>
    <row r="3" spans="1:9" ht="15">
      <c r="A3" s="79"/>
      <c r="B3" s="79"/>
      <c r="C3" s="79"/>
      <c r="D3" s="79"/>
      <c r="E3" s="79"/>
      <c r="F3" s="79"/>
      <c r="G3" s="78"/>
      <c r="H3" s="78"/>
      <c r="I3" s="78"/>
    </row>
    <row r="4" spans="1:9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9" ht="15">
      <c r="A5" s="83" t="str">
        <f>'ფორმა N1'!D4</f>
        <v>მპგ ქართული იდეა</v>
      </c>
      <c r="B5" s="83"/>
      <c r="C5" s="83"/>
      <c r="D5" s="83"/>
      <c r="E5" s="83"/>
      <c r="F5" s="83"/>
      <c r="G5" s="84"/>
      <c r="H5" s="84"/>
      <c r="I5" s="84"/>
    </row>
    <row r="6" spans="1:9" ht="15">
      <c r="A6" s="80"/>
      <c r="B6" s="80"/>
      <c r="C6" s="80"/>
      <c r="D6" s="80"/>
      <c r="E6" s="80"/>
      <c r="F6" s="80"/>
      <c r="G6" s="79"/>
      <c r="H6" s="79"/>
      <c r="I6" s="79"/>
    </row>
    <row r="7" spans="1:9" ht="15">
      <c r="A7" s="103"/>
      <c r="B7" s="103"/>
      <c r="C7" s="103"/>
      <c r="D7" s="103"/>
      <c r="E7" s="103"/>
      <c r="F7" s="103"/>
      <c r="G7" s="81"/>
      <c r="H7" s="81"/>
      <c r="I7" s="78"/>
    </row>
    <row r="8" spans="1:9" ht="45">
      <c r="A8" s="369" t="s">
        <v>64</v>
      </c>
      <c r="B8" s="82" t="s">
        <v>326</v>
      </c>
      <c r="C8" s="93" t="s">
        <v>327</v>
      </c>
      <c r="D8" s="93" t="s">
        <v>215</v>
      </c>
      <c r="E8" s="93" t="s">
        <v>330</v>
      </c>
      <c r="F8" s="93" t="s">
        <v>329</v>
      </c>
      <c r="G8" s="93" t="s">
        <v>371</v>
      </c>
      <c r="H8" s="82" t="s">
        <v>10</v>
      </c>
      <c r="I8" s="82" t="s">
        <v>9</v>
      </c>
    </row>
    <row r="9" spans="1:9" ht="15">
      <c r="A9" s="370"/>
      <c r="B9" s="371"/>
      <c r="C9" s="101"/>
      <c r="D9" s="101"/>
      <c r="E9" s="101"/>
      <c r="F9" s="101"/>
      <c r="G9" s="101"/>
      <c r="H9" s="4"/>
      <c r="I9" s="4"/>
    </row>
    <row r="10" spans="1:9" ht="15">
      <c r="A10" s="370"/>
      <c r="B10" s="371"/>
      <c r="C10" s="101"/>
      <c r="D10" s="101"/>
      <c r="E10" s="101"/>
      <c r="F10" s="101"/>
      <c r="G10" s="101"/>
      <c r="H10" s="4"/>
      <c r="I10" s="4"/>
    </row>
    <row r="11" spans="1:9" ht="15">
      <c r="A11" s="370"/>
      <c r="B11" s="371"/>
      <c r="C11" s="90"/>
      <c r="D11" s="90"/>
      <c r="E11" s="90"/>
      <c r="F11" s="90"/>
      <c r="G11" s="90"/>
      <c r="H11" s="4"/>
      <c r="I11" s="4"/>
    </row>
    <row r="12" spans="1:9" ht="15">
      <c r="A12" s="370"/>
      <c r="B12" s="371"/>
      <c r="C12" s="90"/>
      <c r="D12" s="90"/>
      <c r="E12" s="90"/>
      <c r="F12" s="90"/>
      <c r="G12" s="90"/>
      <c r="H12" s="4"/>
      <c r="I12" s="4"/>
    </row>
    <row r="13" spans="1:9" ht="15">
      <c r="A13" s="370"/>
      <c r="B13" s="371"/>
      <c r="C13" s="90"/>
      <c r="D13" s="90"/>
      <c r="E13" s="90"/>
      <c r="F13" s="90"/>
      <c r="G13" s="90"/>
      <c r="H13" s="4"/>
      <c r="I13" s="4"/>
    </row>
    <row r="14" spans="1:9" ht="15">
      <c r="A14" s="370"/>
      <c r="B14" s="371"/>
      <c r="C14" s="90"/>
      <c r="D14" s="90"/>
      <c r="E14" s="90"/>
      <c r="F14" s="90"/>
      <c r="G14" s="90"/>
      <c r="H14" s="4"/>
      <c r="I14" s="4"/>
    </row>
    <row r="15" spans="1:9" ht="15">
      <c r="A15" s="370"/>
      <c r="B15" s="371"/>
      <c r="C15" s="90"/>
      <c r="D15" s="90"/>
      <c r="E15" s="90"/>
      <c r="F15" s="90"/>
      <c r="G15" s="90"/>
      <c r="H15" s="4"/>
      <c r="I15" s="4"/>
    </row>
    <row r="16" spans="1:9" ht="15">
      <c r="A16" s="370"/>
      <c r="B16" s="371"/>
      <c r="C16" s="90"/>
      <c r="D16" s="90"/>
      <c r="E16" s="90"/>
      <c r="F16" s="90"/>
      <c r="G16" s="90"/>
      <c r="H16" s="4"/>
      <c r="I16" s="4"/>
    </row>
    <row r="17" spans="1:9" ht="15">
      <c r="A17" s="370"/>
      <c r="B17" s="371"/>
      <c r="C17" s="90"/>
      <c r="D17" s="90"/>
      <c r="E17" s="90"/>
      <c r="F17" s="90"/>
      <c r="G17" s="90"/>
      <c r="H17" s="4"/>
      <c r="I17" s="4"/>
    </row>
    <row r="18" spans="1:9" ht="15">
      <c r="A18" s="370"/>
      <c r="B18" s="371"/>
      <c r="C18" s="90"/>
      <c r="D18" s="90"/>
      <c r="E18" s="90"/>
      <c r="F18" s="90"/>
      <c r="G18" s="90"/>
      <c r="H18" s="4"/>
      <c r="I18" s="4"/>
    </row>
    <row r="19" spans="1:9" ht="15">
      <c r="A19" s="370"/>
      <c r="B19" s="371"/>
      <c r="C19" s="90"/>
      <c r="D19" s="90"/>
      <c r="E19" s="90"/>
      <c r="F19" s="90"/>
      <c r="G19" s="90"/>
      <c r="H19" s="4"/>
      <c r="I19" s="4"/>
    </row>
    <row r="20" spans="1:9" ht="15">
      <c r="A20" s="370"/>
      <c r="B20" s="371"/>
      <c r="C20" s="90"/>
      <c r="D20" s="90"/>
      <c r="E20" s="90"/>
      <c r="F20" s="90"/>
      <c r="G20" s="90"/>
      <c r="H20" s="4"/>
      <c r="I20" s="4"/>
    </row>
    <row r="21" spans="1:9" ht="15">
      <c r="A21" s="370"/>
      <c r="B21" s="371"/>
      <c r="C21" s="90"/>
      <c r="D21" s="90"/>
      <c r="E21" s="90"/>
      <c r="F21" s="90"/>
      <c r="G21" s="90"/>
      <c r="H21" s="4"/>
      <c r="I21" s="4"/>
    </row>
    <row r="22" spans="1:9" ht="15">
      <c r="A22" s="370"/>
      <c r="B22" s="371"/>
      <c r="C22" s="90"/>
      <c r="D22" s="90"/>
      <c r="E22" s="90"/>
      <c r="F22" s="90"/>
      <c r="G22" s="90"/>
      <c r="H22" s="4"/>
      <c r="I22" s="4"/>
    </row>
    <row r="23" spans="1:9" ht="15">
      <c r="A23" s="370"/>
      <c r="B23" s="371"/>
      <c r="C23" s="90"/>
      <c r="D23" s="90"/>
      <c r="E23" s="90"/>
      <c r="F23" s="90"/>
      <c r="G23" s="90"/>
      <c r="H23" s="4"/>
      <c r="I23" s="4"/>
    </row>
    <row r="24" spans="1:9" ht="15">
      <c r="A24" s="370"/>
      <c r="B24" s="371"/>
      <c r="C24" s="90"/>
      <c r="D24" s="90"/>
      <c r="E24" s="90"/>
      <c r="F24" s="90"/>
      <c r="G24" s="90"/>
      <c r="H24" s="4"/>
      <c r="I24" s="4"/>
    </row>
    <row r="25" spans="1:9" ht="15">
      <c r="A25" s="370"/>
      <c r="B25" s="371"/>
      <c r="C25" s="90"/>
      <c r="D25" s="90"/>
      <c r="E25" s="90"/>
      <c r="F25" s="90"/>
      <c r="G25" s="90"/>
      <c r="H25" s="4"/>
      <c r="I25" s="4"/>
    </row>
    <row r="26" spans="1:9" ht="15">
      <c r="A26" s="370"/>
      <c r="B26" s="371"/>
      <c r="C26" s="90"/>
      <c r="D26" s="90"/>
      <c r="E26" s="90"/>
      <c r="F26" s="90"/>
      <c r="G26" s="90"/>
      <c r="H26" s="4"/>
      <c r="I26" s="4"/>
    </row>
    <row r="27" spans="1:9" ht="15">
      <c r="A27" s="370"/>
      <c r="B27" s="371"/>
      <c r="C27" s="90"/>
      <c r="D27" s="90"/>
      <c r="E27" s="90"/>
      <c r="F27" s="90"/>
      <c r="G27" s="90"/>
      <c r="H27" s="4"/>
      <c r="I27" s="4"/>
    </row>
    <row r="28" spans="1:9" ht="15">
      <c r="A28" s="370"/>
      <c r="B28" s="371"/>
      <c r="C28" s="90"/>
      <c r="D28" s="90"/>
      <c r="E28" s="90"/>
      <c r="F28" s="90"/>
      <c r="G28" s="90"/>
      <c r="H28" s="4"/>
      <c r="I28" s="4"/>
    </row>
    <row r="29" spans="1:9" ht="15">
      <c r="A29" s="370"/>
      <c r="B29" s="371"/>
      <c r="C29" s="90"/>
      <c r="D29" s="90"/>
      <c r="E29" s="90"/>
      <c r="F29" s="90"/>
      <c r="G29" s="90"/>
      <c r="H29" s="4"/>
      <c r="I29" s="4"/>
    </row>
    <row r="30" spans="1:9" ht="15">
      <c r="A30" s="370"/>
      <c r="B30" s="371"/>
      <c r="C30" s="90"/>
      <c r="D30" s="90"/>
      <c r="E30" s="90"/>
      <c r="F30" s="90"/>
      <c r="G30" s="90"/>
      <c r="H30" s="4"/>
      <c r="I30" s="4"/>
    </row>
    <row r="31" spans="1:9" ht="15">
      <c r="A31" s="370"/>
      <c r="B31" s="371"/>
      <c r="C31" s="90"/>
      <c r="D31" s="90"/>
      <c r="E31" s="90"/>
      <c r="F31" s="90"/>
      <c r="G31" s="90"/>
      <c r="H31" s="4"/>
      <c r="I31" s="4"/>
    </row>
    <row r="32" spans="1:9" ht="15">
      <c r="A32" s="370"/>
      <c r="B32" s="371"/>
      <c r="C32" s="90"/>
      <c r="D32" s="90"/>
      <c r="E32" s="90"/>
      <c r="F32" s="90"/>
      <c r="G32" s="90"/>
      <c r="H32" s="4"/>
      <c r="I32" s="4"/>
    </row>
    <row r="33" spans="1:9" ht="15">
      <c r="A33" s="370"/>
      <c r="B33" s="371"/>
      <c r="C33" s="90"/>
      <c r="D33" s="90"/>
      <c r="E33" s="90"/>
      <c r="F33" s="90"/>
      <c r="G33" s="90"/>
      <c r="H33" s="4"/>
      <c r="I33" s="4"/>
    </row>
    <row r="34" spans="1:9" ht="15">
      <c r="A34" s="370"/>
      <c r="B34" s="372"/>
      <c r="C34" s="102"/>
      <c r="D34" s="102"/>
      <c r="E34" s="102"/>
      <c r="F34" s="102"/>
      <c r="G34" s="102" t="s">
        <v>325</v>
      </c>
      <c r="H34" s="89">
        <f>SUM(H9:H33)</f>
        <v>0</v>
      </c>
      <c r="I34" s="89">
        <f>SUM(I9:I33)</f>
        <v>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216" t="s">
        <v>446</v>
      </c>
      <c r="B36" s="45"/>
      <c r="C36" s="45"/>
      <c r="D36" s="45"/>
      <c r="E36" s="45"/>
      <c r="F36" s="45"/>
      <c r="G36" s="2"/>
      <c r="H36" s="2"/>
    </row>
    <row r="37" spans="1:9" ht="15">
      <c r="A37" s="216"/>
      <c r="B37" s="45"/>
      <c r="C37" s="45"/>
      <c r="D37" s="45"/>
      <c r="E37" s="45"/>
      <c r="F37" s="45"/>
      <c r="G37" s="2"/>
      <c r="H37" s="2"/>
    </row>
    <row r="38" spans="1:9" ht="15">
      <c r="A38" s="216"/>
      <c r="B38" s="2"/>
      <c r="C38" s="2"/>
      <c r="D38" s="2"/>
      <c r="E38" s="2"/>
      <c r="F38" s="2"/>
      <c r="G38" s="2"/>
      <c r="H38" s="2"/>
    </row>
    <row r="39" spans="1:9" ht="15">
      <c r="A39" s="216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2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2"/>
      <c r="B44" s="72" t="s">
        <v>259</v>
      </c>
      <c r="C44" s="72"/>
      <c r="D44" s="72"/>
      <c r="E44" s="72"/>
      <c r="F44" s="72"/>
      <c r="G44" s="2"/>
      <c r="H44" s="12"/>
    </row>
    <row r="45" spans="1:9" ht="15">
      <c r="A45" s="2"/>
      <c r="B45" s="2" t="s">
        <v>258</v>
      </c>
      <c r="C45" s="2"/>
      <c r="D45" s="2"/>
      <c r="E45" s="2"/>
      <c r="F45" s="2"/>
      <c r="G45" s="2"/>
      <c r="H45" s="12"/>
    </row>
    <row r="46" spans="1:9">
      <c r="A46" s="68"/>
      <c r="B46" s="68" t="s">
        <v>127</v>
      </c>
      <c r="C46" s="68"/>
      <c r="D46" s="68"/>
      <c r="E46" s="68"/>
      <c r="F46" s="68"/>
    </row>
  </sheetData>
  <mergeCells count="2">
    <mergeCell ref="G1:H1"/>
    <mergeCell ref="G2:H2"/>
  </mergeCells>
  <phoneticPr fontId="26" type="noConversion"/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87" customWidth="1"/>
    <col min="2" max="2" width="13.140625" style="187" customWidth="1"/>
    <col min="3" max="3" width="15.140625" style="187" customWidth="1"/>
    <col min="4" max="4" width="18" style="187" customWidth="1"/>
    <col min="5" max="5" width="20.5703125" style="187" customWidth="1"/>
    <col min="6" max="6" width="21.28515625" style="187" customWidth="1"/>
    <col min="7" max="7" width="15.140625" style="187" customWidth="1"/>
    <col min="8" max="8" width="15.5703125" style="187" customWidth="1"/>
    <col min="9" max="9" width="13.42578125" style="187" customWidth="1"/>
    <col min="10" max="10" width="0" style="187" hidden="1" customWidth="1"/>
    <col min="11" max="16384" width="9.140625" style="187"/>
  </cols>
  <sheetData>
    <row r="1" spans="1:10" ht="15">
      <c r="A1" s="77" t="s">
        <v>447</v>
      </c>
      <c r="B1" s="77"/>
      <c r="C1" s="80"/>
      <c r="D1" s="80"/>
      <c r="E1" s="80"/>
      <c r="F1" s="80"/>
      <c r="G1" s="406" t="s">
        <v>97</v>
      </c>
      <c r="H1" s="406"/>
    </row>
    <row r="2" spans="1:10" ht="15">
      <c r="A2" s="79" t="s">
        <v>128</v>
      </c>
      <c r="B2" s="77"/>
      <c r="C2" s="80"/>
      <c r="D2" s="80"/>
      <c r="E2" s="80"/>
      <c r="F2" s="80"/>
      <c r="G2" s="404" t="s">
        <v>536</v>
      </c>
      <c r="H2" s="405"/>
    </row>
    <row r="3" spans="1:10" ht="15">
      <c r="A3" s="79"/>
      <c r="B3" s="79"/>
      <c r="C3" s="79"/>
      <c r="D3" s="79"/>
      <c r="E3" s="79"/>
      <c r="F3" s="79"/>
      <c r="G3" s="78"/>
      <c r="H3" s="78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</row>
    <row r="5" spans="1:10" ht="15">
      <c r="A5" s="83" t="str">
        <f>'ფორმა N1'!D4</f>
        <v>მპგ ქართული იდეა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103"/>
      <c r="B7" s="103"/>
      <c r="C7" s="103"/>
      <c r="D7" s="103"/>
      <c r="E7" s="103"/>
      <c r="F7" s="103"/>
      <c r="G7" s="81"/>
      <c r="H7" s="81"/>
    </row>
    <row r="8" spans="1:10" ht="30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334</v>
      </c>
      <c r="F8" s="93" t="s">
        <v>328</v>
      </c>
      <c r="G8" s="82" t="s">
        <v>10</v>
      </c>
      <c r="H8" s="82" t="s">
        <v>9</v>
      </c>
      <c r="J8" s="227" t="s">
        <v>333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27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332</v>
      </c>
      <c r="G34" s="89">
        <f>SUM(G9:G33)</f>
        <v>0</v>
      </c>
      <c r="H34" s="89">
        <f>SUM(H9:H33)</f>
        <v>0</v>
      </c>
    </row>
    <row r="35" spans="1:9" ht="15">
      <c r="A35" s="225"/>
      <c r="B35" s="225"/>
      <c r="C35" s="225"/>
      <c r="D35" s="225"/>
      <c r="E35" s="225"/>
      <c r="F35" s="225"/>
      <c r="G35" s="225"/>
      <c r="H35" s="99"/>
      <c r="I35" s="99"/>
    </row>
    <row r="36" spans="1:9" ht="15">
      <c r="A36" s="226" t="s">
        <v>448</v>
      </c>
      <c r="B36" s="226"/>
      <c r="C36" s="225"/>
      <c r="D36" s="225"/>
      <c r="E36" s="225"/>
      <c r="F36" s="225"/>
      <c r="G36" s="225"/>
      <c r="H36" s="99"/>
      <c r="I36" s="99"/>
    </row>
    <row r="37" spans="1:9" ht="15">
      <c r="A37" s="226"/>
      <c r="B37" s="226"/>
      <c r="C37" s="225"/>
      <c r="D37" s="225"/>
      <c r="E37" s="225"/>
      <c r="F37" s="225"/>
      <c r="G37" s="225"/>
      <c r="H37" s="99"/>
      <c r="I37" s="99"/>
    </row>
    <row r="38" spans="1:9" ht="15">
      <c r="A38" s="226"/>
      <c r="B38" s="226"/>
      <c r="C38" s="99"/>
      <c r="D38" s="99"/>
      <c r="E38" s="99"/>
      <c r="F38" s="99"/>
      <c r="G38" s="99"/>
      <c r="H38" s="99"/>
      <c r="I38" s="99"/>
    </row>
    <row r="39" spans="1:9" ht="15">
      <c r="A39" s="226"/>
      <c r="B39" s="226"/>
      <c r="C39" s="99"/>
      <c r="D39" s="99"/>
      <c r="E39" s="99"/>
      <c r="F39" s="99"/>
      <c r="G39" s="99"/>
      <c r="H39" s="99"/>
      <c r="I39" s="99"/>
    </row>
    <row r="40" spans="1:9">
      <c r="A40" s="223"/>
      <c r="B40" s="223"/>
      <c r="C40" s="223"/>
      <c r="D40" s="223"/>
      <c r="E40" s="223"/>
      <c r="F40" s="223"/>
      <c r="G40" s="223"/>
      <c r="H40" s="223"/>
      <c r="I40" s="223"/>
    </row>
    <row r="41" spans="1:9" ht="15">
      <c r="A41" s="191" t="s">
        <v>96</v>
      </c>
      <c r="B41" s="191"/>
      <c r="C41" s="99"/>
      <c r="D41" s="99"/>
      <c r="E41" s="99"/>
      <c r="F41" s="99"/>
      <c r="G41" s="99"/>
      <c r="H41" s="99"/>
      <c r="I41" s="99"/>
    </row>
    <row r="42" spans="1:9" ht="15">
      <c r="A42" s="99"/>
      <c r="B42" s="99"/>
      <c r="C42" s="99"/>
      <c r="D42" s="99"/>
      <c r="E42" s="99"/>
      <c r="F42" s="99"/>
      <c r="G42" s="99"/>
      <c r="H42" s="99"/>
      <c r="I42" s="99"/>
    </row>
    <row r="43" spans="1:9" ht="15">
      <c r="A43" s="99"/>
      <c r="B43" s="99"/>
      <c r="C43" s="99"/>
      <c r="D43" s="99"/>
      <c r="E43" s="99"/>
      <c r="F43" s="99"/>
      <c r="G43" s="99"/>
      <c r="H43" s="99"/>
      <c r="I43" s="192"/>
    </row>
    <row r="44" spans="1:9" ht="15">
      <c r="A44" s="191"/>
      <c r="B44" s="191"/>
      <c r="C44" s="191" t="s">
        <v>410</v>
      </c>
      <c r="D44" s="191"/>
      <c r="E44" s="225"/>
      <c r="F44" s="191"/>
      <c r="G44" s="191"/>
      <c r="H44" s="99"/>
      <c r="I44" s="192"/>
    </row>
    <row r="45" spans="1:9" ht="15">
      <c r="A45" s="99"/>
      <c r="B45" s="99"/>
      <c r="C45" s="99" t="s">
        <v>258</v>
      </c>
      <c r="D45" s="99"/>
      <c r="E45" s="99"/>
      <c r="F45" s="99"/>
      <c r="G45" s="99"/>
      <c r="H45" s="99"/>
      <c r="I45" s="192"/>
    </row>
    <row r="46" spans="1:9">
      <c r="A46" s="193"/>
      <c r="B46" s="193"/>
      <c r="C46" s="193" t="s">
        <v>127</v>
      </c>
      <c r="D46" s="193"/>
      <c r="E46" s="193"/>
      <c r="F46" s="193"/>
      <c r="G46" s="193"/>
    </row>
  </sheetData>
  <mergeCells count="2">
    <mergeCell ref="G1:H1"/>
    <mergeCell ref="G2:H2"/>
  </mergeCells>
  <phoneticPr fontId="26" type="noConversion"/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20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Windows User</cp:lastModifiedBy>
  <cp:lastPrinted>2016-09-23T11:34:41Z</cp:lastPrinted>
  <dcterms:created xsi:type="dcterms:W3CDTF">2011-12-27T13:20:18Z</dcterms:created>
  <dcterms:modified xsi:type="dcterms:W3CDTF">2017-01-17T11:04:20Z</dcterms:modified>
</cp:coreProperties>
</file>