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 defaultThemeVersion="124226"/>
  <bookViews>
    <workbookView xWindow="120" yWindow="396" windowWidth="14940" windowHeight="7272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6" hidden="1">'ფორმა 5.2'!$A$7:$L$241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N5.1'!$B$9:$D$20</definedName>
    <definedName name="_xlnm._FilterDatabase" localSheetId="7" hidden="1">'ფორმა N5.3'!$A$8:$I$27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5.2'!$A$1:$L$254</definedName>
    <definedName name="_xlnm.Print_Area" localSheetId="8">'ფორმა 5.4'!$A$1:$H$32</definedName>
    <definedName name="_xlnm.Print_Area" localSheetId="9">'ფორმა 5.5'!$A$1:$L$50</definedName>
    <definedName name="_xlnm.Print_Area" localSheetId="16">'ფორმა 9.3'!$A$1:$H$28</definedName>
    <definedName name="_xlnm.Print_Area" localSheetId="17">'ფორმა 9.4'!$A$1:$L$124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9.7'!$A$1:$I$152</definedName>
    <definedName name="_xlnm.Print_Area" localSheetId="0">'ფორმა N1'!$A$1:$L$106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N5.1'!$A$1:$D$34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N9.1'!$A$1:$I$35</definedName>
    <definedName name="_xlnm.Print_Area" localSheetId="15">'ფორმა N9.2'!$A$1:$J$35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K31" i="46"/>
  <c r="A6"/>
  <c r="G16" i="45"/>
  <c r="A5"/>
  <c r="I199" i="35"/>
  <c r="A5"/>
  <c r="A4"/>
  <c r="J16" i="10"/>
  <c r="I16"/>
  <c r="J14"/>
  <c r="I14"/>
  <c r="J31"/>
  <c r="I31"/>
  <c r="H31"/>
  <c r="A5" i="33"/>
  <c r="A4"/>
  <c r="I235" i="43" l="1"/>
  <c r="G235"/>
  <c r="I234"/>
  <c r="H234"/>
  <c r="I233"/>
  <c r="H233"/>
  <c r="I232"/>
  <c r="H232"/>
  <c r="I231"/>
  <c r="H231"/>
  <c r="I230"/>
  <c r="H230"/>
  <c r="I229"/>
  <c r="H229"/>
  <c r="I228"/>
  <c r="H228"/>
  <c r="I227"/>
  <c r="H227"/>
  <c r="I226"/>
  <c r="H226"/>
  <c r="I225"/>
  <c r="H225"/>
  <c r="I224"/>
  <c r="H224"/>
  <c r="I223"/>
  <c r="H223"/>
  <c r="I222"/>
  <c r="H222"/>
  <c r="I221"/>
  <c r="H22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I211"/>
  <c r="H21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I145"/>
  <c r="H145"/>
  <c r="I144"/>
  <c r="H144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H235" s="1"/>
  <c r="H10" i="9" l="1"/>
  <c r="D13" i="3"/>
  <c r="C32" i="47"/>
  <c r="C23"/>
  <c r="A5" i="43" l="1"/>
  <c r="D14" i="47" l="1"/>
  <c r="D10"/>
  <c r="D21" i="27" l="1"/>
  <c r="C21"/>
  <c r="A5" i="44" l="1"/>
  <c r="D14" i="10" l="1"/>
  <c r="A5" i="9" l="1"/>
  <c r="A5" i="41" l="1"/>
  <c r="A5" i="39"/>
  <c r="A5" i="32"/>
  <c r="A5" i="25"/>
  <c r="A5" i="17"/>
  <c r="A5" i="16"/>
  <c r="A5" i="10"/>
  <c r="A5" i="18"/>
  <c r="A5" i="12"/>
  <c r="A6" i="27"/>
  <c r="A5" i="47"/>
  <c r="A7" i="40"/>
  <c r="A5" i="7"/>
  <c r="A5" i="3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36"/>
  <c r="D32" s="1"/>
  <c r="C36"/>
  <c r="D23"/>
  <c r="D17" s="1"/>
  <c r="C17"/>
  <c r="C14"/>
  <c r="C10" l="1"/>
  <c r="C53" s="1"/>
  <c r="C47" s="1"/>
  <c r="D27" i="3"/>
  <c r="C13" i="47" l="1"/>
  <c r="C9" s="1"/>
  <c r="D53"/>
  <c r="D47" s="1"/>
  <c r="D13" s="1"/>
  <c r="D9" s="1"/>
  <c r="M33" i="4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2" l="1"/>
  <c r="A5" i="27" l="1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C24" i="10" l="1"/>
  <c r="J24" s="1"/>
  <c r="B24"/>
  <c r="I24" s="1"/>
  <c r="I39" l="1"/>
  <c r="I36" s="1"/>
  <c r="I32"/>
  <c r="I19"/>
  <c r="I17" s="1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F14"/>
  <c r="B14"/>
  <c r="J10"/>
  <c r="F10"/>
  <c r="D10"/>
  <c r="B10"/>
  <c r="D19" i="3"/>
  <c r="C19"/>
  <c r="D16"/>
  <c r="C16"/>
  <c r="C9" l="1"/>
  <c r="B9" i="10"/>
  <c r="D10" i="12"/>
  <c r="D44"/>
  <c r="J9" i="10"/>
  <c r="D26" i="3"/>
  <c r="C10" i="12"/>
  <c r="C44"/>
  <c r="D9" i="10"/>
  <c r="F9"/>
</calcChain>
</file>

<file path=xl/sharedStrings.xml><?xml version="1.0" encoding="utf-8"?>
<sst xmlns="http://schemas.openxmlformats.org/spreadsheetml/2006/main" count="3790" uniqueCount="2317">
  <si>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</si>
  <si>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</si>
  <si>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</si>
  <si>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</si>
  <si>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</si>
  <si>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</si>
  <si>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</si>
  <si>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</si>
  <si>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</si>
  <si>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</si>
  <si>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</si>
  <si>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</si>
  <si>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</si>
  <si>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</si>
  <si>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</si>
  <si>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</si>
  <si>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</si>
  <si>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</si>
  <si>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</si>
  <si>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</si>
  <si>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</si>
  <si>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</si>
  <si>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</si>
  <si>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</si>
  <si>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</si>
  <si>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</si>
  <si>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</si>
  <si>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</si>
  <si>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</si>
  <si>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</si>
  <si>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</si>
  <si>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</si>
  <si>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</si>
  <si>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</si>
  <si>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</si>
  <si>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</si>
  <si>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</si>
  <si>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</si>
  <si>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</si>
  <si>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</si>
  <si>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</si>
  <si>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</si>
  <si>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</si>
  <si>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</si>
  <si>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</si>
  <si>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</si>
  <si>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</si>
  <si>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</si>
  <si>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</si>
  <si>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</si>
  <si>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</si>
  <si>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</si>
  <si>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</si>
  <si>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</si>
  <si>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</si>
  <si>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</si>
  <si>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</si>
  <si>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</si>
  <si>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</si>
  <si>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</si>
  <si>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</si>
  <si>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</si>
  <si>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</si>
  <si>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</si>
  <si>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</si>
  <si>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</si>
  <si>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</si>
  <si>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</si>
  <si>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</si>
  <si>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</si>
  <si>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</si>
  <si>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</si>
  <si>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</si>
  <si>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</si>
  <si>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</si>
  <si>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</si>
  <si>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</si>
  <si>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</si>
  <si>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</si>
  <si>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</si>
  <si>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</si>
  <si>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</si>
  <si>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</si>
  <si>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</si>
  <si>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</si>
  <si>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</si>
  <si>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</si>
  <si>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</si>
  <si>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</si>
  <si>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</si>
  <si>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</si>
  <si>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</si>
  <si>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</si>
  <si>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</si>
  <si>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</si>
  <si>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</si>
  <si>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</si>
  <si>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</si>
  <si>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</si>
  <si>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</si>
  <si>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</si>
  <si>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</si>
  <si>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</si>
  <si>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</si>
  <si>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</si>
  <si>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</si>
  <si>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</si>
  <si>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</si>
  <si>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</si>
  <si>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</si>
  <si>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</si>
  <si>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</si>
  <si>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</si>
  <si>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</si>
  <si>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</si>
  <si>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</si>
  <si>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</si>
  <si>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</si>
  <si>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</si>
  <si>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</si>
  <si>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</si>
  <si>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</si>
  <si>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</si>
  <si>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</si>
  <si>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</si>
  <si>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</si>
  <si>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</si>
  <si>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</si>
  <si>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</si>
  <si>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</si>
  <si>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</si>
  <si>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</si>
  <si>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</si>
  <si>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</si>
  <si>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</si>
  <si>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</si>
  <si>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</si>
  <si>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</si>
  <si>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</si>
  <si>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</si>
  <si>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</si>
  <si>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</si>
  <si>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</si>
  <si>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</si>
  <si>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</si>
  <si>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</si>
  <si>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</si>
  <si>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</si>
  <si>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</si>
  <si>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</si>
  <si>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</si>
  <si>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</si>
  <si>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</si>
  <si>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</si>
  <si>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</si>
  <si>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</si>
  <si>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</si>
  <si>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</si>
  <si>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</si>
  <si>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</si>
  <si>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</si>
  <si>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</si>
  <si>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</si>
  <si>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</si>
  <si>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</si>
  <si>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</si>
  <si>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</si>
  <si>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</si>
  <si>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</si>
  <si>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</si>
  <si>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</si>
  <si>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</si>
  <si>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</si>
  <si>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</si>
  <si>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</si>
  <si>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</si>
  <si>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</si>
  <si>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</si>
  <si>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</si>
  <si>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</si>
  <si>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</si>
  <si>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</si>
  <si>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</si>
  <si>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</si>
  <si>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</si>
  <si>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</si>
  <si>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</si>
  <si>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</si>
  <si>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</si>
  <si>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</si>
  <si>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</si>
  <si>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</si>
  <si>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</si>
  <si>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</si>
  <si>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</si>
  <si>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</si>
  <si>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</si>
  <si>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</si>
  <si>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</si>
  <si>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</si>
  <si>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</si>
  <si>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</si>
  <si>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</si>
  <si>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</si>
  <si>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</si>
  <si>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</si>
  <si>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</si>
  <si>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</si>
  <si>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</si>
  <si>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</si>
  <si>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</si>
  <si>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</si>
  <si>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</si>
  <si>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</si>
  <si>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</si>
  <si>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</si>
  <si>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</si>
  <si>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</si>
  <si>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</si>
  <si>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</si>
  <si>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</si>
  <si>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</si>
  <si>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</si>
  <si>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</si>
  <si>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</si>
  <si>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</si>
  <si>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</si>
  <si>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</si>
  <si>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</si>
  <si>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</si>
  <si>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</si>
  <si>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</si>
  <si>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</si>
  <si>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</si>
  <si>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</si>
  <si>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</si>
  <si>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</si>
  <si>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</si>
  <si>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</si>
  <si>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</si>
  <si>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</si>
  <si>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</si>
  <si>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</si>
  <si>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</si>
  <si>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</si>
  <si>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</si>
  <si>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</si>
  <si>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</si>
  <si>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</si>
  <si>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</si>
  <si>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</si>
  <si>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</si>
  <si>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</si>
  <si>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</si>
  <si>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</si>
  <si>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</si>
  <si>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</si>
  <si>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</si>
  <si>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</si>
  <si>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</si>
  <si>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</si>
  <si>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</si>
  <si>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</si>
  <si>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</si>
  <si>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</si>
  <si>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</si>
  <si>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</si>
  <si>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</si>
  <si>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</si>
  <si>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</si>
  <si>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</si>
  <si>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</si>
  <si>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</si>
  <si>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</si>
  <si>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</si>
  <si>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</si>
  <si>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</si>
  <si>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</si>
  <si>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</si>
  <si>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</si>
  <si>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</si>
  <si>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</si>
  <si>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</si>
  <si>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</si>
  <si>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</si>
  <si>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</si>
  <si>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</si>
  <si>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</si>
  <si>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</si>
  <si>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</si>
  <si>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</si>
  <si>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</si>
  <si>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</si>
  <si>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</si>
  <si>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</si>
  <si>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</si>
  <si>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</si>
  <si>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</si>
  <si>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</si>
  <si>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</si>
  <si>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</si>
  <si>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</si>
  <si>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</si>
  <si>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</si>
  <si>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</si>
  <si>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</si>
  <si>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</si>
  <si>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</si>
  <si>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</si>
  <si>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</si>
  <si>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</si>
  <si>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</si>
  <si>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</si>
  <si>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</si>
  <si>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</si>
  <si>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</si>
  <si>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</si>
  <si>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</si>
  <si>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</si>
  <si>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</si>
  <si>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</si>
  <si>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</si>
  <si>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</si>
  <si>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</si>
  <si>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</si>
  <si>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</si>
  <si>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</si>
  <si>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</si>
  <si>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</si>
  <si>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</si>
  <si>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</si>
  <si>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</si>
  <si>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</si>
  <si>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</si>
  <si>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</si>
  <si>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</si>
  <si>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</si>
  <si>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</si>
  <si>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</si>
  <si>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</si>
  <si>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</si>
  <si>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</si>
  <si>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</si>
  <si>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</si>
  <si>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</si>
  <si>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</si>
  <si>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</si>
  <si>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</si>
  <si>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</si>
  <si>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</si>
  <si>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</si>
  <si>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</si>
  <si>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</si>
  <si>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</si>
  <si>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</si>
  <si>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</si>
  <si>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</si>
  <si>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</si>
  <si>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</si>
  <si>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</si>
  <si>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</si>
  <si>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</si>
  <si>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</si>
  <si>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</si>
  <si>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</si>
  <si>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</si>
  <si>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</si>
  <si>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</si>
  <si>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</si>
  <si>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</si>
  <si>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</si>
  <si>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</si>
  <si>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</si>
  <si>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</si>
  <si>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</si>
  <si>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</si>
  <si>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</si>
  <si>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</si>
  <si>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</si>
  <si>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</si>
  <si>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</si>
  <si>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</si>
  <si>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</si>
  <si>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</si>
  <si>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</si>
  <si>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</si>
  <si>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</si>
  <si>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</si>
  <si>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</si>
  <si>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</si>
  <si>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</si>
  <si>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</si>
  <si>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</si>
  <si>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</si>
  <si>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</si>
  <si>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</si>
  <si>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</si>
  <si>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</si>
  <si>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</si>
  <si>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</si>
  <si>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</si>
  <si>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</si>
  <si>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</si>
  <si>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</si>
  <si>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</si>
  <si>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</si>
  <si>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</si>
  <si>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</si>
  <si>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</si>
  <si>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</si>
  <si>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</si>
  <si>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</si>
  <si>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</si>
  <si>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</si>
  <si>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</si>
  <si>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</si>
  <si>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</si>
  <si>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</si>
  <si>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</si>
  <si>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</si>
  <si>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</si>
  <si>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</si>
  <si>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</si>
  <si>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</si>
  <si>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</si>
  <si>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</si>
  <si>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</si>
  <si>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</si>
  <si>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</si>
  <si>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</si>
  <si>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</si>
  <si>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</si>
  <si>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</si>
  <si>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</si>
  <si>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</si>
  <si>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</si>
  <si>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</si>
  <si>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</si>
  <si>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</si>
  <si>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</si>
  <si>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</si>
  <si>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</si>
  <si>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</si>
  <si>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</si>
  <si>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</si>
  <si>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</si>
  <si>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</si>
  <si>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</si>
  <si>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</si>
  <si>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</si>
  <si>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</si>
  <si>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</si>
  <si>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</si>
  <si>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</si>
  <si>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</si>
  <si>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</si>
  <si>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</si>
  <si>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</si>
  <si>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</si>
  <si>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</si>
  <si>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</si>
  <si>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</si>
  <si>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</si>
  <si>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</si>
  <si>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</si>
  <si>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</si>
  <si>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</si>
  <si>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</si>
  <si>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</si>
  <si>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</si>
  <si>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</si>
  <si>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</si>
  <si>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</si>
  <si>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</si>
  <si>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</si>
  <si>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</si>
  <si>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პაატა</t>
  </si>
  <si>
    <t>გიორგი</t>
  </si>
  <si>
    <t>დავით</t>
  </si>
  <si>
    <t>60002000568</t>
  </si>
  <si>
    <t>61004005940</t>
  </si>
  <si>
    <t>47001006737</t>
  </si>
  <si>
    <t>45001005126</t>
  </si>
  <si>
    <t>30001001557</t>
  </si>
  <si>
    <t xml:space="preserve">გიორგი </t>
  </si>
  <si>
    <t>25001004239</t>
  </si>
  <si>
    <t>08001018966</t>
  </si>
  <si>
    <t>49001003885</t>
  </si>
  <si>
    <t>36001006032</t>
  </si>
  <si>
    <t>01027017686</t>
  </si>
  <si>
    <t>01024004627</t>
  </si>
  <si>
    <t>57001009663</t>
  </si>
  <si>
    <t xml:space="preserve">ზურაბ </t>
  </si>
  <si>
    <t>01022008261</t>
  </si>
  <si>
    <t xml:space="preserve">თამაზ </t>
  </si>
  <si>
    <t xml:space="preserve">ვახტანგ </t>
  </si>
  <si>
    <t xml:space="preserve">თამარ </t>
  </si>
  <si>
    <t>59001006498</t>
  </si>
  <si>
    <t>მარინე</t>
  </si>
  <si>
    <t>43001002377</t>
  </si>
  <si>
    <t>59001008059</t>
  </si>
  <si>
    <t>59001105861</t>
  </si>
  <si>
    <t>59001122255</t>
  </si>
  <si>
    <t>59301129669</t>
  </si>
  <si>
    <t>59001074959</t>
  </si>
  <si>
    <t>გორის ოფისის დამლაგებელი</t>
  </si>
  <si>
    <t>24001046278</t>
  </si>
  <si>
    <t xml:space="preserve">ნინო </t>
  </si>
  <si>
    <t>10001005401</t>
  </si>
  <si>
    <t>45001004226</t>
  </si>
  <si>
    <t>27001038374</t>
  </si>
  <si>
    <t xml:space="preserve">ხელმძღვანელი                                                  ბუღალტერი (ან საამისოდ უფლებამოსილი </t>
  </si>
  <si>
    <t>თბილისი აღმაშენებლს 150</t>
  </si>
  <si>
    <t>ოფისი</t>
  </si>
  <si>
    <t>შპს რეალ ინვესტი</t>
  </si>
  <si>
    <t>თბილისი აღმაშენებლის 150</t>
  </si>
  <si>
    <t>თბილისი ნადარეიშვილის 3</t>
  </si>
  <si>
    <t>შპს ბურჯი</t>
  </si>
  <si>
    <t>ინვენტარი</t>
  </si>
  <si>
    <t>ავეჯი/ტექნიკა</t>
  </si>
  <si>
    <t>პაატა ბურჭულაძე - საქართველოს განვითარების ფონდი</t>
  </si>
  <si>
    <t>ტექნიკა</t>
  </si>
  <si>
    <t>ყავის აპარატი</t>
  </si>
  <si>
    <t>შპს ახალი ყავის კომპანია</t>
  </si>
  <si>
    <t>თიბისი</t>
  </si>
  <si>
    <t>GEL</t>
  </si>
  <si>
    <t>USD</t>
  </si>
  <si>
    <t>ბილბორდის იჯარა</t>
  </si>
  <si>
    <t>ბილბორდი</t>
  </si>
  <si>
    <t>01001011476</t>
  </si>
  <si>
    <t xml:space="preserve">  თეა სალუქაშვილი</t>
  </si>
  <si>
    <t>1.2.15.3</t>
  </si>
  <si>
    <t>1.2.15.4</t>
  </si>
  <si>
    <t>ა(ა)იპ. "პლატფორმა ახალი პოლიტიკური მოძრაობა-სახელმწიფო ხალხისთვის"</t>
  </si>
  <si>
    <t>მსუბუქი</t>
  </si>
  <si>
    <t>ტოიოტა</t>
  </si>
  <si>
    <t>პრადო</t>
  </si>
  <si>
    <t>შპს ავტორენტ</t>
  </si>
  <si>
    <t>მაღალ გამავლობის</t>
  </si>
  <si>
    <t>GGJ685</t>
  </si>
  <si>
    <t>მერსედეს</t>
  </si>
  <si>
    <t>ეს კლასს</t>
  </si>
  <si>
    <t>GG354NN</t>
  </si>
  <si>
    <t>აბრამიშვილი</t>
  </si>
  <si>
    <t xml:space="preserve">მიხეილ </t>
  </si>
  <si>
    <t>სალომე</t>
  </si>
  <si>
    <t>მინაძე</t>
  </si>
  <si>
    <t>ქეთევან</t>
  </si>
  <si>
    <t>37001047416</t>
  </si>
  <si>
    <t>მანანა</t>
  </si>
  <si>
    <t>61004059251</t>
  </si>
  <si>
    <t>56001021751</t>
  </si>
  <si>
    <t>01027075405</t>
  </si>
  <si>
    <t>54001051761</t>
  </si>
  <si>
    <t>01011087975</t>
  </si>
  <si>
    <t>GE64TB7417136080100009</t>
  </si>
  <si>
    <t>GE06TB7417136180100002</t>
  </si>
  <si>
    <t>GE76TB7417136180100003</t>
  </si>
  <si>
    <t>EUR</t>
  </si>
  <si>
    <t>თბილისი რუსთაველის 24</t>
  </si>
  <si>
    <t>01008001307</t>
  </si>
  <si>
    <t>გამყრელიძე</t>
  </si>
  <si>
    <t>ქუთაისი ,თ.მეფის 21</t>
  </si>
  <si>
    <t>60001001049</t>
  </si>
  <si>
    <t>რუსუდან</t>
  </si>
  <si>
    <t xml:space="preserve">ფოთი დ . აღმაშენებლის </t>
  </si>
  <si>
    <t>42001003756</t>
  </si>
  <si>
    <t>მილორავა</t>
  </si>
  <si>
    <t>რუსთავი მეგობრობის 22</t>
  </si>
  <si>
    <t>35001010859</t>
  </si>
  <si>
    <t>ფიქრია</t>
  </si>
  <si>
    <t>ავალიანი</t>
  </si>
  <si>
    <t>35001067646</t>
  </si>
  <si>
    <t>ჩანქსელიანი</t>
  </si>
  <si>
    <t>ახმეტა რუსთაველის 60</t>
  </si>
  <si>
    <t>08001025021</t>
  </si>
  <si>
    <t>იდიძე</t>
  </si>
  <si>
    <t>ახალციხე რუსთაველის 69</t>
  </si>
  <si>
    <t>47001029377</t>
  </si>
  <si>
    <t>გარიკ</t>
  </si>
  <si>
    <t>მუადიანი</t>
  </si>
  <si>
    <t>მარნეული  რუსთაველის 21</t>
  </si>
  <si>
    <t>25001021712</t>
  </si>
  <si>
    <t>ანარ</t>
  </si>
  <si>
    <t xml:space="preserve"> ნურმამედოვი</t>
  </si>
  <si>
    <t>ოზურგეთი გურიის 8</t>
  </si>
  <si>
    <t>33001004331</t>
  </si>
  <si>
    <t>ბერიშვილი</t>
  </si>
  <si>
    <t>ბათუმი მემედ აბაშიძის 43</t>
  </si>
  <si>
    <t>01009011236</t>
  </si>
  <si>
    <t>მიხეილ</t>
  </si>
  <si>
    <t>აფაქიძე</t>
  </si>
  <si>
    <t>ტყიბული კოსტავას 2 ბ ნა 14</t>
  </si>
  <si>
    <t>41001006809</t>
  </si>
  <si>
    <t>ირმა</t>
  </si>
  <si>
    <t>ჯიშიაშვილი</t>
  </si>
  <si>
    <t>ბაღდადი წერეთლის ქ 6</t>
  </si>
  <si>
    <t>09001000474</t>
  </si>
  <si>
    <t>ლალი</t>
  </si>
  <si>
    <t>ქოჩიაშვილი</t>
  </si>
  <si>
    <t>გორი წერეთლის 29</t>
  </si>
  <si>
    <t>59001101395</t>
  </si>
  <si>
    <t>ია</t>
  </si>
  <si>
    <t xml:space="preserve"> ლომოური</t>
  </si>
  <si>
    <t>ხაშური ლესელიძის 10</t>
  </si>
  <si>
    <t>57001021002</t>
  </si>
  <si>
    <t>ზუგდიდი კიკალიშვილის 3</t>
  </si>
  <si>
    <t>19001003131</t>
  </si>
  <si>
    <t>მურმან</t>
  </si>
  <si>
    <t>მირცხულავა</t>
  </si>
  <si>
    <t>38001006136</t>
  </si>
  <si>
    <t>ხათუნა</t>
  </si>
  <si>
    <t>ლანჩხუთი ჟორდანიას 107</t>
  </si>
  <si>
    <t>26001005414</t>
  </si>
  <si>
    <t>ალექსანდრე</t>
  </si>
  <si>
    <t>იმნაიშვილი</t>
  </si>
  <si>
    <t>აბაშა თავისუფლების 79</t>
  </si>
  <si>
    <t>02001019883</t>
  </si>
  <si>
    <t>გულისა</t>
  </si>
  <si>
    <t>ჩოჩია</t>
  </si>
  <si>
    <t>ხარაგაული  სოლომონ მეფის 17</t>
  </si>
  <si>
    <t>შპს უღელტეხილი</t>
  </si>
  <si>
    <t>თერჯოლა რუსთაველის 78</t>
  </si>
  <si>
    <t>შპს  ,,განთიადი"</t>
  </si>
  <si>
    <t>ხონი თავისუფლების მოედანი 14</t>
  </si>
  <si>
    <t>55001007224</t>
  </si>
  <si>
    <t>ქუთათელაძე</t>
  </si>
  <si>
    <t>გურჯაანი გურამიშვილის შესახვევი 7</t>
  </si>
  <si>
    <t>13001012641</t>
  </si>
  <si>
    <t>მაია</t>
  </si>
  <si>
    <t>უტიაშვილი</t>
  </si>
  <si>
    <t>დუშეთი სტალინის 88</t>
  </si>
  <si>
    <t>16001002644</t>
  </si>
  <si>
    <t xml:space="preserve">სონიკო </t>
  </si>
  <si>
    <t>ისაშვილი</t>
  </si>
  <si>
    <t xml:space="preserve">წნორი თავისუფლების ქ N 64 </t>
  </si>
  <si>
    <t>40001016967</t>
  </si>
  <si>
    <t>ნინო</t>
  </si>
  <si>
    <t>ბოქოლიშვილი</t>
  </si>
  <si>
    <t xml:space="preserve">ცაგერი კოსტავას ქ N 20 </t>
  </si>
  <si>
    <t>49001000377</t>
  </si>
  <si>
    <t>ნატო</t>
  </si>
  <si>
    <t>სილაგაძე</t>
  </si>
  <si>
    <t xml:space="preserve">ამბროლაური კოსტავას ქუჩა N 1 </t>
  </si>
  <si>
    <t>04001002669</t>
  </si>
  <si>
    <t>ციცინო</t>
  </si>
  <si>
    <t>ნაფარიძე</t>
  </si>
  <si>
    <t xml:space="preserve">ონი აღმაშენებლის ქუჩა N 34 </t>
  </si>
  <si>
    <t>34001000672</t>
  </si>
  <si>
    <t>ტარიელ</t>
  </si>
  <si>
    <t>მეტრეველი</t>
  </si>
  <si>
    <t xml:space="preserve">წყალტუბო რუსთაველის ქუჩა N 6 </t>
  </si>
  <si>
    <t>წყალტუბროფკურორტი</t>
  </si>
  <si>
    <t xml:space="preserve">ვანი ლენინის ქუჩა N 55 </t>
  </si>
  <si>
    <t>17001002846</t>
  </si>
  <si>
    <t>ლერი</t>
  </si>
  <si>
    <t>ტყეშელაშვილი</t>
  </si>
  <si>
    <t>დოლიძე</t>
  </si>
  <si>
    <t xml:space="preserve">მესტია დაბა მესტია ქუჩა N 50 </t>
  </si>
  <si>
    <t>01008019461</t>
  </si>
  <si>
    <t>მარიკა</t>
  </si>
  <si>
    <t xml:space="preserve"> ჯაფარიძე</t>
  </si>
  <si>
    <t xml:space="preserve">სენაკი კოსტავას ქუჩა N 40 </t>
  </si>
  <si>
    <t>39001010767</t>
  </si>
  <si>
    <t>ფაღავა</t>
  </si>
  <si>
    <t xml:space="preserve">ხობი სტალინის 1 </t>
  </si>
  <si>
    <t>58001005478</t>
  </si>
  <si>
    <t>გოგია</t>
  </si>
  <si>
    <t xml:space="preserve">წალენჯიხა გამსახურდიას ქ 9 </t>
  </si>
  <si>
    <t>51001007197</t>
  </si>
  <si>
    <t xml:space="preserve">ლიმონი </t>
  </si>
  <si>
    <t>ზარანდია</t>
  </si>
  <si>
    <t>ჩოხატაური წერეთლის 3</t>
  </si>
  <si>
    <t>46001004676</t>
  </si>
  <si>
    <t>ზურაბი</t>
  </si>
  <si>
    <t>კუტუბიძე</t>
  </si>
  <si>
    <t xml:space="preserve">ჩხოროწყუ შენგელიას N 2 </t>
  </si>
  <si>
    <t>48001002277</t>
  </si>
  <si>
    <t>ბესიკი</t>
  </si>
  <si>
    <t>მამფორია</t>
  </si>
  <si>
    <t xml:space="preserve">ბოლნისი ორბელიანის ქუჩა N 105 </t>
  </si>
  <si>
    <t>10001042444</t>
  </si>
  <si>
    <t>ზოია</t>
  </si>
  <si>
    <t>საბანიძე</t>
  </si>
  <si>
    <t xml:space="preserve">ხულო მემედ აბაშძის 21 </t>
  </si>
  <si>
    <t>61009007673</t>
  </si>
  <si>
    <t>შორენა</t>
  </si>
  <si>
    <t>დეკანაძე</t>
  </si>
  <si>
    <t>ხელვაჩაური</t>
  </si>
  <si>
    <t>248385787</t>
  </si>
  <si>
    <t>შპს,,ხორო</t>
  </si>
  <si>
    <t xml:space="preserve">საგარეჯო სტალინის ქუჩა N 55 </t>
  </si>
  <si>
    <t>36001020527</t>
  </si>
  <si>
    <t xml:space="preserve">თამაზი </t>
  </si>
  <si>
    <t>კევლიშვილი</t>
  </si>
  <si>
    <t xml:space="preserve">შუახევი რუსთაველის 27 </t>
  </si>
  <si>
    <t>სპს ოთარ სურმანიძე და კომპანია</t>
  </si>
  <si>
    <t xml:space="preserve">ლაგოდეხი ქიზიყის ქუჩა 27 </t>
  </si>
  <si>
    <t>25001000955</t>
  </si>
  <si>
    <t>ოთარ</t>
  </si>
  <si>
    <t>ჭუჭულაშვილი</t>
  </si>
  <si>
    <t xml:space="preserve">ყვარელი ჭავჭავაძის ქუჩა N 180 </t>
  </si>
  <si>
    <t>45001013925</t>
  </si>
  <si>
    <t>გია</t>
  </si>
  <si>
    <t>ჭერაშვილი</t>
  </si>
  <si>
    <t xml:space="preserve">ასპინძა თამარის ქუჩა N 2 </t>
  </si>
  <si>
    <t>05001003979</t>
  </si>
  <si>
    <t>ლიანა</t>
  </si>
  <si>
    <t>ნადიბაიძე</t>
  </si>
  <si>
    <t>ლენტეხი</t>
  </si>
  <si>
    <t>27001001219</t>
  </si>
  <si>
    <t>შერმადინ</t>
  </si>
  <si>
    <t>ბემდელიანი</t>
  </si>
  <si>
    <t>თიანეთი რუსთაველის 14</t>
  </si>
  <si>
    <t>23001005017</t>
  </si>
  <si>
    <t>მარი</t>
  </si>
  <si>
    <t>წოწკოლაური</t>
  </si>
  <si>
    <t>მარტვილი შეროზიას ქ 5</t>
  </si>
  <si>
    <t>29001027119</t>
  </si>
  <si>
    <t xml:space="preserve">იამზე </t>
  </si>
  <si>
    <t>გაბისონია</t>
  </si>
  <si>
    <t xml:space="preserve">დუშეთი სტალინი, N88  </t>
  </si>
  <si>
    <t>01017019404</t>
  </si>
  <si>
    <t xml:space="preserve">ნელი </t>
  </si>
  <si>
    <t>ჩხიკვაძე</t>
  </si>
  <si>
    <t>დმანისი წმინდანინოს 30</t>
  </si>
  <si>
    <t>15001006110</t>
  </si>
  <si>
    <t>ზურაბ</t>
  </si>
  <si>
    <t>ოქრიაშვილი</t>
  </si>
  <si>
    <t>წალკა არისტოელეს 1</t>
  </si>
  <si>
    <t>52001017729</t>
  </si>
  <si>
    <t>ცქიტიშვილი</t>
  </si>
  <si>
    <t>თეთრიწყარო კოსტავას 1</t>
  </si>
  <si>
    <t>22001001863</t>
  </si>
  <si>
    <t>კენკებაშვილი</t>
  </si>
  <si>
    <t>ადიგენი თამარ მეფის 4</t>
  </si>
  <si>
    <t>01017007990</t>
  </si>
  <si>
    <t>ქებულაძე</t>
  </si>
  <si>
    <t>თბილისი ნაძალადევი არბოს ქ 3/6</t>
  </si>
  <si>
    <t>01021005053</t>
  </si>
  <si>
    <t>ვარლამ</t>
  </si>
  <si>
    <t>კვანტალიანი</t>
  </si>
  <si>
    <t>თბილისი ჩუღურეთი არდონის 3</t>
  </si>
  <si>
    <t>შპს მერანი 2009</t>
  </si>
  <si>
    <t>თბილისი კრწანისი გორგასლის 77</t>
  </si>
  <si>
    <t>01011019836</t>
  </si>
  <si>
    <t>ნამიჭეიშვილი</t>
  </si>
  <si>
    <t>თბილისი ვაზისუბანი 1მკ/რ 15 კორ</t>
  </si>
  <si>
    <t>01002016169</t>
  </si>
  <si>
    <t xml:space="preserve">ცისანა </t>
  </si>
  <si>
    <t>ზექალაშვილი</t>
  </si>
  <si>
    <t>თბილისი საბურთალო სააკაძის მოედანი 1</t>
  </si>
  <si>
    <t>01017013189</t>
  </si>
  <si>
    <t xml:space="preserve">ნიკოლოზ </t>
  </si>
  <si>
    <t>აბასაშვილი</t>
  </si>
  <si>
    <t>თბილისი ვაკე ნუცუბიძის ქ 129ა</t>
  </si>
  <si>
    <t>61001009868</t>
  </si>
  <si>
    <t>ირაკლი</t>
  </si>
  <si>
    <t>ჭინჭარაძე</t>
  </si>
  <si>
    <t>თბილისი დიღომი პეტრიწის 9</t>
  </si>
  <si>
    <t>01025002181</t>
  </si>
  <si>
    <t>ბასიაშვილი</t>
  </si>
  <si>
    <t>ქედა აღმაშენებლის 14</t>
  </si>
  <si>
    <t>61008001280</t>
  </si>
  <si>
    <t xml:space="preserve">მირზა </t>
  </si>
  <si>
    <t>გათენაძე</t>
  </si>
  <si>
    <t>ნინოწმინდა თავისუფლების 11</t>
  </si>
  <si>
    <t>32001000147</t>
  </si>
  <si>
    <t>მელს</t>
  </si>
  <si>
    <t>ბდოიან</t>
  </si>
  <si>
    <t>კასპი სააკაძის 10ა</t>
  </si>
  <si>
    <t xml:space="preserve"> ბერიძე  </t>
  </si>
  <si>
    <t>თბილისი შუამთის 20</t>
  </si>
  <si>
    <t>01027024934</t>
  </si>
  <si>
    <t>თენგიზ</t>
  </si>
  <si>
    <t>ბაბაკიშვილი</t>
  </si>
  <si>
    <t>ახალქალაქი</t>
  </si>
  <si>
    <t>07001018039</t>
  </si>
  <si>
    <t>არუთიუნ</t>
  </si>
  <si>
    <t>აკოპიანი</t>
  </si>
  <si>
    <t>თბილისი ნაძალადევი ც.დადიანის 90</t>
  </si>
  <si>
    <t>01019010719</t>
  </si>
  <si>
    <t>არჩილ</t>
  </si>
  <si>
    <t>მორჩლაძე</t>
  </si>
  <si>
    <t>თბილისი დიდუბე გ.რობაქიძის 7</t>
  </si>
  <si>
    <t>01008022978</t>
  </si>
  <si>
    <t>01006001725</t>
  </si>
  <si>
    <t>ნანა</t>
  </si>
  <si>
    <t>დოღონაძე</t>
  </si>
  <si>
    <t>0103300100</t>
  </si>
  <si>
    <t>დედოფლისწყარო რუსთაველის 36</t>
  </si>
  <si>
    <t>14001004307</t>
  </si>
  <si>
    <t>გელა</t>
  </si>
  <si>
    <t>გველუკაშვილი</t>
  </si>
  <si>
    <t>თბილისი გლდანი ხიზანიშვილის 2</t>
  </si>
  <si>
    <t>01001012012</t>
  </si>
  <si>
    <t>შავლეგო</t>
  </si>
  <si>
    <t>ყრუაშვილი</t>
  </si>
  <si>
    <t>ქობულეთი აღმაშენებლის 112ა</t>
  </si>
  <si>
    <t>61004008339</t>
  </si>
  <si>
    <t>გოგიტიძე</t>
  </si>
  <si>
    <t>მამუკა</t>
  </si>
  <si>
    <t>თბილისი დიდუბე თამარ მეფის 12</t>
  </si>
  <si>
    <t>01008009067</t>
  </si>
  <si>
    <t>ცისკარიშვილი</t>
  </si>
  <si>
    <t>თბილისიგლდანი ხიზანიშვილის 2</t>
  </si>
  <si>
    <t>01011025293</t>
  </si>
  <si>
    <t>არტურ</t>
  </si>
  <si>
    <t>ფერიაშვილი</t>
  </si>
  <si>
    <t>01013018628</t>
  </si>
  <si>
    <t>თინა</t>
  </si>
  <si>
    <t>ალექსანდროვი</t>
  </si>
  <si>
    <t>თბილისი ჩუბინიშვილის 68</t>
  </si>
  <si>
    <t>01026003629</t>
  </si>
  <si>
    <t xml:space="preserve">მერაბ </t>
  </si>
  <si>
    <t>ღავთაძე</t>
  </si>
  <si>
    <t>4თვე</t>
  </si>
  <si>
    <t>საწყობი</t>
  </si>
  <si>
    <t>ზაზა</t>
  </si>
  <si>
    <t>სიმონეიშვილი</t>
  </si>
  <si>
    <t>ვანი  თავისუფლების 4</t>
  </si>
  <si>
    <t>ბათუმი მელაშვილის 14</t>
  </si>
  <si>
    <t>ბათუმი გრიშაშვილის ქ</t>
  </si>
  <si>
    <t>ბათუმი დასახლება ანგისა აღმაშენებლის 2 ბ</t>
  </si>
  <si>
    <t>ვარკეთლი 3  3 მკ/რ  კორ 304</t>
  </si>
  <si>
    <t>სურამი ლესია უკრაინკას 2</t>
  </si>
  <si>
    <t xml:space="preserve">ვანი სოფ  შუამთა </t>
  </si>
  <si>
    <t>ზუგდიდი ჩიქობავას 23</t>
  </si>
  <si>
    <t>ქუთაისი ავტომშენებელის 15</t>
  </si>
  <si>
    <t>თემქა ანაპის 414 ე</t>
  </si>
  <si>
    <t>დობორჯგინიძე</t>
  </si>
  <si>
    <t>დარეჯან</t>
  </si>
  <si>
    <t>ართმელაძე</t>
  </si>
  <si>
    <t>მურად</t>
  </si>
  <si>
    <t>დიასამიძე</t>
  </si>
  <si>
    <t>01011029634</t>
  </si>
  <si>
    <t>ვაშაკიძე</t>
  </si>
  <si>
    <t>57001035191</t>
  </si>
  <si>
    <t>გრძელიშვილი</t>
  </si>
  <si>
    <t>17001011615</t>
  </si>
  <si>
    <t>ბესარიონ</t>
  </si>
  <si>
    <t>კორძაძე</t>
  </si>
  <si>
    <t>19001030986</t>
  </si>
  <si>
    <t>ყურაშვილი</t>
  </si>
  <si>
    <t>60001041633</t>
  </si>
  <si>
    <t>გოშხეთელიანი</t>
  </si>
  <si>
    <t>ანა</t>
  </si>
  <si>
    <t>01022012675</t>
  </si>
  <si>
    <t>ტოკლიკიშვილი</t>
  </si>
  <si>
    <t>DD223SS</t>
  </si>
  <si>
    <t>2016</t>
  </si>
  <si>
    <t>01001030170</t>
  </si>
  <si>
    <t>08001005598</t>
  </si>
  <si>
    <t>01015002510</t>
  </si>
  <si>
    <t>21001042700</t>
  </si>
  <si>
    <t>60001144209</t>
  </si>
  <si>
    <t>09001027378</t>
  </si>
  <si>
    <t>21001013162</t>
  </si>
  <si>
    <t>13001033281</t>
  </si>
  <si>
    <t>12001097104</t>
  </si>
  <si>
    <t>01021014875</t>
  </si>
  <si>
    <t>01001078029</t>
  </si>
  <si>
    <t>01001085812</t>
  </si>
  <si>
    <t>27001007904</t>
  </si>
  <si>
    <t>01008048062</t>
  </si>
  <si>
    <t>38001040816</t>
  </si>
  <si>
    <t>51001007456</t>
  </si>
  <si>
    <t>01024034747</t>
  </si>
  <si>
    <t>01417061204</t>
  </si>
  <si>
    <t>01008046385</t>
  </si>
  <si>
    <t>01005021591</t>
  </si>
  <si>
    <t>62001042477</t>
  </si>
  <si>
    <t>01031005819</t>
  </si>
  <si>
    <t>20001067605</t>
  </si>
  <si>
    <t>01024091328</t>
  </si>
  <si>
    <t>62001041227</t>
  </si>
  <si>
    <t>01005027834</t>
  </si>
  <si>
    <t>15001022387</t>
  </si>
  <si>
    <t>62002007164</t>
  </si>
  <si>
    <t>59001127715</t>
  </si>
  <si>
    <t>05001007844</t>
  </si>
  <si>
    <t>31001042525</t>
  </si>
  <si>
    <t>54001061556</t>
  </si>
  <si>
    <t>38001047162</t>
  </si>
  <si>
    <t>10001068210</t>
  </si>
  <si>
    <t>46001019437</t>
  </si>
  <si>
    <t>49001015208</t>
  </si>
  <si>
    <t>40001033168</t>
  </si>
  <si>
    <t>25001039632</t>
  </si>
  <si>
    <t>30901010500</t>
  </si>
  <si>
    <t>45401037558</t>
  </si>
  <si>
    <t>24001044661</t>
  </si>
  <si>
    <t>37001059229</t>
  </si>
  <si>
    <t>48001024631</t>
  </si>
  <si>
    <t>29001033305</t>
  </si>
  <si>
    <t>02001022406</t>
  </si>
  <si>
    <t>51001030125</t>
  </si>
  <si>
    <t>18001063518</t>
  </si>
  <si>
    <t>17001023224</t>
  </si>
  <si>
    <t>39001039466</t>
  </si>
  <si>
    <t>41001030213</t>
  </si>
  <si>
    <t>01019080893</t>
  </si>
  <si>
    <t>09001025004</t>
  </si>
  <si>
    <t>54001015637</t>
  </si>
  <si>
    <t>01001099038</t>
  </si>
  <si>
    <t>01017045220</t>
  </si>
  <si>
    <t>34001008709</t>
  </si>
  <si>
    <t>04001015192</t>
  </si>
  <si>
    <t>01008051103</t>
  </si>
  <si>
    <t>20001051035</t>
  </si>
  <si>
    <t>36001044535</t>
  </si>
  <si>
    <t>26001033556</t>
  </si>
  <si>
    <t>01005026323</t>
  </si>
  <si>
    <t>01017051934</t>
  </si>
  <si>
    <t>01001091865</t>
  </si>
  <si>
    <t>01017011684</t>
  </si>
  <si>
    <t>35001103053</t>
  </si>
  <si>
    <t>43001040238</t>
  </si>
  <si>
    <t>03901022629</t>
  </si>
  <si>
    <t>62009001101</t>
  </si>
  <si>
    <t>56001023774</t>
  </si>
  <si>
    <t>53001050597</t>
  </si>
  <si>
    <t>60001137940</t>
  </si>
  <si>
    <t>07001001907</t>
  </si>
  <si>
    <t>01011084891</t>
  </si>
  <si>
    <t>55001022714</t>
  </si>
  <si>
    <t>14701029679</t>
  </si>
  <si>
    <t>35001033617</t>
  </si>
  <si>
    <t>ფულადი შემოწირულობა</t>
  </si>
  <si>
    <t>ალექსანდრე ახვლედიანი, 35001031494</t>
  </si>
  <si>
    <t>დიანა ხალვაში, 61004005940</t>
  </si>
  <si>
    <t>ლევან ტაბიძე, 01008026176</t>
  </si>
  <si>
    <t>შალვა შოშიაშვილი, 01001030170</t>
  </si>
  <si>
    <t>ლევან ლომაშვილი, 20001015480</t>
  </si>
  <si>
    <t>ნინო მეგრელიშვილი, 20001028696</t>
  </si>
  <si>
    <t>გიორგი მეგრელიშვილი, 20001011662</t>
  </si>
  <si>
    <t>რომანი მეგრელიშვილი, 20001006182</t>
  </si>
  <si>
    <t>თამარი ვარადაშვილი, 45001017523</t>
  </si>
  <si>
    <t>რამაზ ცუცქირიძე, 01013013175</t>
  </si>
  <si>
    <t>ზურაბ ძაგნიძე, 35001019663</t>
  </si>
  <si>
    <t>ზვიადი ბაშარული, 62001003089</t>
  </si>
  <si>
    <t>ნოდარ ღვამბერია, 35001006749</t>
  </si>
  <si>
    <t>ბესიკი დევნოზაშვილი, 35001105349</t>
  </si>
  <si>
    <t>კახაბერი ბერიძე, 47001006737</t>
  </si>
  <si>
    <t>ნანული წკრიალაშვილი, 59001005991</t>
  </si>
  <si>
    <t>მარიკა ნიჟარაძე, 59001077199</t>
  </si>
  <si>
    <t>გელა ჩხეიძე, 59001011184</t>
  </si>
  <si>
    <t>დავით ჯანდიერი, 60002000568</t>
  </si>
  <si>
    <t>ზურაბ ოტიაშვილი, 08001005680</t>
  </si>
  <si>
    <t>მერაბ ტყეშელაშვილი, 01008006565</t>
  </si>
  <si>
    <t>დავით კოპაძე (შპს 'სამეგობრო'), 59001025844</t>
  </si>
  <si>
    <t>თეონა პავლიაშვილი, 59001012427</t>
  </si>
  <si>
    <t>ჰამლეტ სამადალაშვილი, 59001006057</t>
  </si>
  <si>
    <t>ხათუნა დარჩიაშვილი, 35001003108</t>
  </si>
  <si>
    <t>ი/მ ინგა წულაია, 35001007456</t>
  </si>
  <si>
    <t>კიაზო ციხისელი, 35001020650</t>
  </si>
  <si>
    <t>იმედა ვარდიაშვილი, 35001025743</t>
  </si>
  <si>
    <t>მანუჩარ ბალაძე, 61001023196</t>
  </si>
  <si>
    <t>ივაჩიძე ალექსანდრე</t>
  </si>
  <si>
    <t>გიორგი არაბული, 01001047113</t>
  </si>
  <si>
    <t>კობა ძლიერიშვილი, 35001005358</t>
  </si>
  <si>
    <t>მედეა აბაშიძე, 59001008059</t>
  </si>
  <si>
    <t>ვახტანგ ცხადაია, 19001002777</t>
  </si>
  <si>
    <t>დავით დარჩიაშვილი, 35001096138</t>
  </si>
  <si>
    <t>გიორგი პაპავა, 01008019088</t>
  </si>
  <si>
    <t>ირაკლი ყიფიანი, 60001045677</t>
  </si>
  <si>
    <t>ლევანი გურგენიძე, 01030017487</t>
  </si>
  <si>
    <t>ამირან ჟღენტი, 35001010198</t>
  </si>
  <si>
    <t>დავით გამყრელიძე, 01008001307</t>
  </si>
  <si>
    <t>მამუკა კაციტაძე (საკრედიტო ბარათი), 01027009137</t>
  </si>
  <si>
    <t>მანანა ნაჭყებია, 01006007065</t>
  </si>
  <si>
    <t>მზია ბერიაშვილი, 35001006182</t>
  </si>
  <si>
    <t>გიორგი ასათიანი, 60002006014</t>
  </si>
  <si>
    <t>კონსტანტინე კემულარია, 01024013292</t>
  </si>
  <si>
    <t>ლაშა მორგოშია, 19001033411</t>
  </si>
  <si>
    <t>მალხაზ მუზაშვილი, 35001015930</t>
  </si>
  <si>
    <t>ინგა ქუტიძე, 33001066276</t>
  </si>
  <si>
    <t>ხაბეიშვილი ლევან</t>
  </si>
  <si>
    <t>ელენე გვათუა, 01005026913</t>
  </si>
  <si>
    <t>ნინო გვენეტაძე, 01024058376</t>
  </si>
  <si>
    <t>ირაკლი გვენეტაძე, 01024066420</t>
  </si>
  <si>
    <t>ლევან მირცხულავა, 19001091570</t>
  </si>
  <si>
    <t>შალვა შოშიაშვილი(მიმდინარე ანგარიში სესხის დასაფარად), 01001030170</t>
  </si>
  <si>
    <t>სულხან ნადირაშვილი</t>
  </si>
  <si>
    <t>ვლადიმერი ნიქაცაძე (აფხაზეთის რეგიონალური მართვის სამინის, 35001033617</t>
  </si>
  <si>
    <t>ლევან ჩოლოყაშვილი, 01009000691</t>
  </si>
  <si>
    <t>მერაბი გადელია, 58001009355</t>
  </si>
  <si>
    <t>ვახტანგ ამაშუკელი (რკინაბეტონის,შპალის ქარხ.), 01010016737</t>
  </si>
  <si>
    <t>ელენე კვირკველია, 01001070192</t>
  </si>
  <si>
    <t>თორნიკე მარგველანი (შპს 'მიქსორი'), 53001009453</t>
  </si>
  <si>
    <t>დავით ხუციშვილი, 01025005129</t>
  </si>
  <si>
    <t>გიორგი კობახიძე, 01024010609</t>
  </si>
  <si>
    <t>ვანო გალახვარიძე, 20001008562</t>
  </si>
  <si>
    <t>ნოდარი ეჟიშვილი, 20001062684</t>
  </si>
  <si>
    <t>ირინე ტურაშვილი, 45001005126</t>
  </si>
  <si>
    <t>გიორგი ეგრისელაშვილი, 01022008261</t>
  </si>
  <si>
    <t>35001031494</t>
  </si>
  <si>
    <t>01008026176</t>
  </si>
  <si>
    <t>20001015480</t>
  </si>
  <si>
    <t>20001028696</t>
  </si>
  <si>
    <t>20001011662</t>
  </si>
  <si>
    <t>20001006182</t>
  </si>
  <si>
    <t>45001017523</t>
  </si>
  <si>
    <t>01013013175</t>
  </si>
  <si>
    <t>35001019663</t>
  </si>
  <si>
    <t>62001003089</t>
  </si>
  <si>
    <t>35001006749</t>
  </si>
  <si>
    <t>35001105349</t>
  </si>
  <si>
    <t>59001005991</t>
  </si>
  <si>
    <t>59001077199</t>
  </si>
  <si>
    <t>59001011184</t>
  </si>
  <si>
    <t>08001005680</t>
  </si>
  <si>
    <t>01008006565</t>
  </si>
  <si>
    <t>59001025844</t>
  </si>
  <si>
    <t>59001012427</t>
  </si>
  <si>
    <t>59001006057</t>
  </si>
  <si>
    <t>35001003108</t>
  </si>
  <si>
    <t>35001007456</t>
  </si>
  <si>
    <t>35001020650</t>
  </si>
  <si>
    <t>35001025743</t>
  </si>
  <si>
    <t>61001023196</t>
  </si>
  <si>
    <t>35001055242</t>
  </si>
  <si>
    <t>01001047113</t>
  </si>
  <si>
    <t>35001005358</t>
  </si>
  <si>
    <t>19001002777</t>
  </si>
  <si>
    <t>35001096138</t>
  </si>
  <si>
    <t>01008019088</t>
  </si>
  <si>
    <t>60001045677</t>
  </si>
  <si>
    <t>01030017487</t>
  </si>
  <si>
    <t>35001010198</t>
  </si>
  <si>
    <t>01027009137</t>
  </si>
  <si>
    <t>01006007065</t>
  </si>
  <si>
    <t>35001006182</t>
  </si>
  <si>
    <t>60002006014</t>
  </si>
  <si>
    <t>01024013292</t>
  </si>
  <si>
    <t>19001033411</t>
  </si>
  <si>
    <t>35001015930</t>
  </si>
  <si>
    <t>33001066276</t>
  </si>
  <si>
    <t>01026015755</t>
  </si>
  <si>
    <t>01005026913</t>
  </si>
  <si>
    <t>01024058376</t>
  </si>
  <si>
    <t>01024066420</t>
  </si>
  <si>
    <t>19001091570</t>
  </si>
  <si>
    <t>01008010015</t>
  </si>
  <si>
    <t>01009000691</t>
  </si>
  <si>
    <t>58001009355</t>
  </si>
  <si>
    <t>01010016737</t>
  </si>
  <si>
    <t>01001070192</t>
  </si>
  <si>
    <t>53001009453</t>
  </si>
  <si>
    <t>01025005129</t>
  </si>
  <si>
    <t>01024010609</t>
  </si>
  <si>
    <t>20001008562</t>
  </si>
  <si>
    <t>20001062684</t>
  </si>
  <si>
    <t>GE23TB7271045061100014</t>
  </si>
  <si>
    <t>GE94TB7183445061100012</t>
  </si>
  <si>
    <t>GE29TB7659745061600003</t>
  </si>
  <si>
    <t>GE19TB7669645063600022</t>
  </si>
  <si>
    <t>GE79TB7421745061100007</t>
  </si>
  <si>
    <t>GE33TB7180345061100004</t>
  </si>
  <si>
    <t>GE69TB7287345061100020</t>
  </si>
  <si>
    <t>GE71TB7042045061100027</t>
  </si>
  <si>
    <t>GE83TB7831245061100024</t>
  </si>
  <si>
    <t>GE41TB7520345063600010</t>
  </si>
  <si>
    <t>GE03TB7459636010300013</t>
  </si>
  <si>
    <t>GE97TB7273845068100002</t>
  </si>
  <si>
    <t>GE60TB7356245061100035</t>
  </si>
  <si>
    <t>GE62TB7796145061100023</t>
  </si>
  <si>
    <t>GE74TB7367145061100014</t>
  </si>
  <si>
    <t>GE47TB7550945063600021</t>
  </si>
  <si>
    <t>GE77TB7460336010300004</t>
  </si>
  <si>
    <t>GE34TB7720745061100029</t>
  </si>
  <si>
    <t>GE74TB7264645068100003</t>
  </si>
  <si>
    <t>GE81TB7934945061100016</t>
  </si>
  <si>
    <t>GE38TB1125145066522334</t>
  </si>
  <si>
    <t>GE67TB4390545063622463</t>
  </si>
  <si>
    <t>GE32TB4369845064322334</t>
  </si>
  <si>
    <t>GE37TB4397236010100023</t>
  </si>
  <si>
    <t>GE45TB7623945061100015</t>
  </si>
  <si>
    <t>GE47TB7296236010100005</t>
  </si>
  <si>
    <t>GE46TB7811545061100026</t>
  </si>
  <si>
    <t>GE63TB7206245061100012</t>
  </si>
  <si>
    <t>GE62TB7599345061600004</t>
  </si>
  <si>
    <t>GE69BG0000000484248400</t>
  </si>
  <si>
    <t>GE23TB7370345068100001</t>
  </si>
  <si>
    <t>GE29TB7478745068100002</t>
  </si>
  <si>
    <t>GE16TB7195845061100020</t>
  </si>
  <si>
    <t>GE79TB7509836010100001</t>
  </si>
  <si>
    <t>GE16BR0000010483125848</t>
  </si>
  <si>
    <t>GE72TB7102445068100001</t>
  </si>
  <si>
    <t>GE89TB7872045061100010</t>
  </si>
  <si>
    <t>GE67TB7249145066300002</t>
  </si>
  <si>
    <t>GE29TB7367345063600019</t>
  </si>
  <si>
    <t>GE36TB1100000182701182</t>
  </si>
  <si>
    <t>GE67TB0800000301179299</t>
  </si>
  <si>
    <t>GE25TB7125736010300016</t>
  </si>
  <si>
    <t>GE17TB7995245068100001</t>
  </si>
  <si>
    <t>GE81TB7941536010300025</t>
  </si>
  <si>
    <t>GE69TB7960745166300001</t>
  </si>
  <si>
    <t>GE34TB7965445061100016</t>
  </si>
  <si>
    <t>GE15TB7773545063600040</t>
  </si>
  <si>
    <t>GE10TB7995245066300001</t>
  </si>
  <si>
    <t>GE63TB7358136010100017</t>
  </si>
  <si>
    <t>GE53BG0000000688287800</t>
  </si>
  <si>
    <t>GE17TB7376045061100013</t>
  </si>
  <si>
    <t>GE89TB7778945061100009</t>
  </si>
  <si>
    <t>GE49TB7689336010300019</t>
  </si>
  <si>
    <t>GE12TB7127445061100020</t>
  </si>
  <si>
    <t>GE81TB0569636010300020</t>
  </si>
  <si>
    <t>GE97PC0263600100017203</t>
  </si>
  <si>
    <t>GE90TB1997645064322336</t>
  </si>
  <si>
    <t>GE92TB7228845166300001</t>
  </si>
  <si>
    <t>GE60TB7973445061100021</t>
  </si>
  <si>
    <t>GE09TB7209845063600009</t>
  </si>
  <si>
    <t>GE28TB7336445063600030</t>
  </si>
  <si>
    <t>GE28TB1141745061600001</t>
  </si>
  <si>
    <t>GE56TB7668845068100002</t>
  </si>
  <si>
    <t>GE30TB7162845063600041</t>
  </si>
  <si>
    <t>GE71TB7521445061100016</t>
  </si>
  <si>
    <t>GE24TB7053345061100017</t>
  </si>
  <si>
    <t>GE32TB7822945165100004</t>
  </si>
  <si>
    <t>GE81TB7822345061100020</t>
  </si>
  <si>
    <t>სს  თიბისი  ბანკი</t>
  </si>
  <si>
    <t>სს "საქართველოს ბანკი"</t>
  </si>
  <si>
    <t>სს "ბანკი რესპუბლიკა"</t>
  </si>
  <si>
    <t>სს "პროკრედიტ ბანკი, საქართველო"</t>
  </si>
  <si>
    <t>არაფულადი შემოწირულობა</t>
  </si>
  <si>
    <t>გიორგი შოშიაშვილი</t>
  </si>
  <si>
    <t>ინტერნეტის გაყვანა</t>
  </si>
  <si>
    <t>ბერდი გამყრელიძე</t>
  </si>
  <si>
    <t>01006018745</t>
  </si>
  <si>
    <t>ფეისბუქ მომსახურეობა</t>
  </si>
  <si>
    <t>საარჩევნო ბლოკი პაატა ბურჭულაძე სახელმწიფო ხალხისთვის</t>
  </si>
  <si>
    <t>56001004188</t>
  </si>
  <si>
    <t>13001027303</t>
  </si>
  <si>
    <t>21001018555</t>
  </si>
  <si>
    <t>38001010531</t>
  </si>
  <si>
    <t>19001011101</t>
  </si>
  <si>
    <t>01023002659</t>
  </si>
  <si>
    <t>19001038922</t>
  </si>
  <si>
    <t>38001040489</t>
  </si>
  <si>
    <t>10001013598</t>
  </si>
  <si>
    <t>42001013350</t>
  </si>
  <si>
    <t>27001001056</t>
  </si>
  <si>
    <t>10001001333</t>
  </si>
  <si>
    <t>37001026261</t>
  </si>
  <si>
    <t>33001025771</t>
  </si>
  <si>
    <t>47001006302</t>
  </si>
  <si>
    <t>30001000638</t>
  </si>
  <si>
    <t>54001003594</t>
  </si>
  <si>
    <t>01024039239</t>
  </si>
  <si>
    <t>54001051735</t>
  </si>
  <si>
    <t>15001022607</t>
  </si>
  <si>
    <t>08001007102</t>
  </si>
  <si>
    <t>17001021695</t>
  </si>
  <si>
    <t>54001023465</t>
  </si>
  <si>
    <t>41001007489</t>
  </si>
  <si>
    <t>27001000180</t>
  </si>
  <si>
    <t>60001011286</t>
  </si>
  <si>
    <t>62005011779</t>
  </si>
  <si>
    <t>41001017917</t>
  </si>
  <si>
    <t>18001003991</t>
  </si>
  <si>
    <t>17001006208</t>
  </si>
  <si>
    <t>37001001716</t>
  </si>
  <si>
    <t>25001000041</t>
  </si>
  <si>
    <t>04001004952</t>
  </si>
  <si>
    <t>49001005394</t>
  </si>
  <si>
    <t>56001016850</t>
  </si>
  <si>
    <t>09001006011</t>
  </si>
  <si>
    <t>41001010397</t>
  </si>
  <si>
    <t>33001035507</t>
  </si>
  <si>
    <t>11001001258</t>
  </si>
  <si>
    <t>59001028214</t>
  </si>
  <si>
    <t>22001003529</t>
  </si>
  <si>
    <t>14001020582</t>
  </si>
  <si>
    <t>45001000553</t>
  </si>
  <si>
    <t>20031004797</t>
  </si>
  <si>
    <t>40001006636</t>
  </si>
  <si>
    <t>36001045274</t>
  </si>
  <si>
    <t>36001003603</t>
  </si>
  <si>
    <t>61009000041</t>
  </si>
  <si>
    <t>17001032069</t>
  </si>
  <si>
    <t>51001003395</t>
  </si>
  <si>
    <t>62001040386</t>
  </si>
  <si>
    <t>55001002884</t>
  </si>
  <si>
    <t>01023008200</t>
  </si>
  <si>
    <t>51001007194</t>
  </si>
  <si>
    <t>46001000429</t>
  </si>
  <si>
    <t>48001020521</t>
  </si>
  <si>
    <t>26001009054</t>
  </si>
  <si>
    <t>27001007321</t>
  </si>
  <si>
    <t>21001007466</t>
  </si>
  <si>
    <t>48001003395</t>
  </si>
  <si>
    <t>34001001732</t>
  </si>
  <si>
    <t>34001008970</t>
  </si>
  <si>
    <t>19001106414</t>
  </si>
  <si>
    <t>49001000556</t>
  </si>
  <si>
    <t>58001007536</t>
  </si>
  <si>
    <t>58001011900</t>
  </si>
  <si>
    <t>02001002305</t>
  </si>
  <si>
    <t>39001032167</t>
  </si>
  <si>
    <t>39001017287</t>
  </si>
  <si>
    <t>42001008529</t>
  </si>
  <si>
    <t>19001081741</t>
  </si>
  <si>
    <t>49001004990</t>
  </si>
  <si>
    <t>56001023154</t>
  </si>
  <si>
    <t>48001004930</t>
  </si>
  <si>
    <t>04001001779</t>
  </si>
  <si>
    <t>18001013360</t>
  </si>
  <si>
    <t>01029017195</t>
  </si>
  <si>
    <t>28001102939</t>
  </si>
  <si>
    <t>58001022582</t>
  </si>
  <si>
    <t>24001001966</t>
  </si>
  <si>
    <t>57001012247</t>
  </si>
  <si>
    <t>24001035242</t>
  </si>
  <si>
    <t>12001082359</t>
  </si>
  <si>
    <t>47001005184</t>
  </si>
  <si>
    <t>52001024257</t>
  </si>
  <si>
    <t>30001001776</t>
  </si>
  <si>
    <t>45001001035</t>
  </si>
  <si>
    <t>62001012444</t>
  </si>
  <si>
    <t>07001005875</t>
  </si>
  <si>
    <t>07001035958</t>
  </si>
  <si>
    <t>32001002183</t>
  </si>
  <si>
    <t>32001006104</t>
  </si>
  <si>
    <t>32001002476</t>
  </si>
  <si>
    <t>15001021339</t>
  </si>
  <si>
    <t>10001050471</t>
  </si>
  <si>
    <t>05001000804</t>
  </si>
  <si>
    <t>20001041656</t>
  </si>
  <si>
    <t>30001000696</t>
  </si>
  <si>
    <t>05001006413</t>
  </si>
  <si>
    <t>22001006402</t>
  </si>
  <si>
    <t>61009003028</t>
  </si>
  <si>
    <t>47001012060</t>
  </si>
  <si>
    <t>01014000574</t>
  </si>
  <si>
    <t>09001008156</t>
  </si>
  <si>
    <t>09001005893</t>
  </si>
  <si>
    <t>40001039435</t>
  </si>
  <si>
    <t>40001013215</t>
  </si>
  <si>
    <t>14001015752</t>
  </si>
  <si>
    <t>25001016875</t>
  </si>
  <si>
    <t>13001015788</t>
  </si>
  <si>
    <t>36001029152</t>
  </si>
  <si>
    <t>25001031883</t>
  </si>
  <si>
    <t>15001011226</t>
  </si>
  <si>
    <t>61009024280</t>
  </si>
  <si>
    <t>22001025054</t>
  </si>
  <si>
    <t>59001017683</t>
  </si>
  <si>
    <t>59001002258</t>
  </si>
  <si>
    <t>55001010886</t>
  </si>
  <si>
    <t>60101163809</t>
  </si>
  <si>
    <t>55001004959</t>
  </si>
  <si>
    <t>55001009092</t>
  </si>
  <si>
    <t>57001007197</t>
  </si>
  <si>
    <t>მრჩეველი იურიდიულ საკითხხებში</t>
  </si>
  <si>
    <t>ხარაგაულის ოფისის ხელმძღვანელის მოადგილე</t>
  </si>
  <si>
    <t>გურჯაანის ოფისის მენეჯერი</t>
  </si>
  <si>
    <t>ახმეტის ახალგაზრდულის ხელმძღვანელი</t>
  </si>
  <si>
    <t>თერჯოლის ოფისის მნეჯერი</t>
  </si>
  <si>
    <t>საჩხერის ოფისის მენეჯერი</t>
  </si>
  <si>
    <t>ზუგდიდის ოფისის მენეჯერი</t>
  </si>
  <si>
    <t>ხაშურის ოფისის ხლმძღვანელი</t>
  </si>
  <si>
    <t>ფოთის ოფისის მენეჯერი</t>
  </si>
  <si>
    <t>ქუთაისის ოფისის მენეჯერი</t>
  </si>
  <si>
    <t>ბოლნისის ოფისის ხელმძღვანელი</t>
  </si>
  <si>
    <t>ფოთის ოფისის დამლაგებელი</t>
  </si>
  <si>
    <t>გარდაბნის ოფისის ხელმძღვანელი</t>
  </si>
  <si>
    <t>ბოლნისის ოფისის აღმასრულებელი</t>
  </si>
  <si>
    <t>სამტრედიის ორგანიზაციის ხელმძღვანელი</t>
  </si>
  <si>
    <t>ყვარელის ოფისის ხელმძღვანელი</t>
  </si>
  <si>
    <t>ოზურგეთის ოფის მენეჯერი</t>
  </si>
  <si>
    <t>ახალციხის ოფისის დამლაგებელი</t>
  </si>
  <si>
    <t>მესტიის ოფისის მენეჯერი</t>
  </si>
  <si>
    <t>თბილისის ხელმძღვანელი</t>
  </si>
  <si>
    <t>ჭიათურის ოფისის ხელმძღვანელი</t>
  </si>
  <si>
    <t>ხაშურის ოფისის მენეჯერი</t>
  </si>
  <si>
    <t>მესტიის ოფისის დამლაგებელი</t>
  </si>
  <si>
    <t>ჭიათურის ოფისის მენეჯერი</t>
  </si>
  <si>
    <t>დმანისის ოფისის ხელმძღვანელი</t>
  </si>
  <si>
    <t>ახმეტის ოფისის მენეჯერი</t>
  </si>
  <si>
    <t>ვანის ოფისის ხელმძღვანელ</t>
  </si>
  <si>
    <t>ჭიათურის ოფისის დამლაგებელი</t>
  </si>
  <si>
    <t>ტყიბულის ოფისის აღმასრულებელი</t>
  </si>
  <si>
    <t>ქუთაისის ოფისის ახალგაზრდულის ხელმძღვანელი</t>
  </si>
  <si>
    <t>ლენტეხის ორგანიზაციის აღმასრულებელი</t>
  </si>
  <si>
    <t>წყალტუბოს ორგანიზაციის ხელმძღვანელი</t>
  </si>
  <si>
    <t>გარდაბნის ოფისის დამლაგებელი</t>
  </si>
  <si>
    <t>ტყიბულის ოფისის მენეჯერი</t>
  </si>
  <si>
    <t>ქუთაისის ახალგაზრდულის მონიტ</t>
  </si>
  <si>
    <t>ზესტაფონის საორგანიზაციო</t>
  </si>
  <si>
    <t>ბაღდათის ახალგაზრდულის ხელმძღვანელი</t>
  </si>
  <si>
    <t>თერჯოლის ახა ხელმძღვანელი</t>
  </si>
  <si>
    <t>გურჯაანის ახ ხელმძღვანელი</t>
  </si>
  <si>
    <t>ვანის ოფისის მენეჯერი</t>
  </si>
  <si>
    <t>სამტრედიის ოფისის მენეჯერი</t>
  </si>
  <si>
    <t>ლაგოდეხის ოფისის აღმასრულებელი</t>
  </si>
  <si>
    <t>ამბროლაურის ოფისის მენეჯერი</t>
  </si>
  <si>
    <t>ლაგოდეხის ოფისის ხელმძღვანელი</t>
  </si>
  <si>
    <t>ცაგერის ოფისის დამლაგებელი</t>
  </si>
  <si>
    <t>ხარაგაულის რაიონის დამლაგებელი</t>
  </si>
  <si>
    <t>თბილისის ახალგაზრდულის საორგანიზაციო</t>
  </si>
  <si>
    <t>ნაძალადევის ახალ ხელმძღვანელი</t>
  </si>
  <si>
    <t>სოციალური მედია და კომუნიკაცია</t>
  </si>
  <si>
    <t>ბაღდათის ოფისის მენეჯერი</t>
  </si>
  <si>
    <t>ტყიბულის ოფისის დამლაგებელი</t>
  </si>
  <si>
    <t>გლდანის ახალგაზ ხელმძღ</t>
  </si>
  <si>
    <t>ახმეტის ოფისი დამლ</t>
  </si>
  <si>
    <t>ამბროლაურის ოფისის დამლ</t>
  </si>
  <si>
    <t>ოზურგეთის ოფისის დამლაგებელი</t>
  </si>
  <si>
    <t>საჯარო პოლიტიკური მონიტორინგი</t>
  </si>
  <si>
    <t>ვაკის ახალგაზრდულის ხელმძღ</t>
  </si>
  <si>
    <t>ისნის ახალგაზრდულის ხელმძღ</t>
  </si>
  <si>
    <t>თემატური მიმართულების მდივანი</t>
  </si>
  <si>
    <t>დიდუბის ახალგაზრდულის ხელმძღვანელი</t>
  </si>
  <si>
    <t>მთაწმინდის ახალ ხელმძღ</t>
  </si>
  <si>
    <t>საბურთალოს ახა ხელმძღვა</t>
  </si>
  <si>
    <t>ჩუღურეთის ახალგაზრდულის ხელმძღ</t>
  </si>
  <si>
    <t>კრწანისის ახალგაზრდულის ხელმძღვანელი</t>
  </si>
  <si>
    <t>სამგორის ახალ ხელმძღ</t>
  </si>
  <si>
    <t>დმანისის ახალგა ხელმძღვანელი</t>
  </si>
  <si>
    <t>გარდაბნის ახალ ხელმძღვანელი</t>
  </si>
  <si>
    <t>გორის ახალგაზრდულის ხელმძღვანელი</t>
  </si>
  <si>
    <t>ასპინძის ახალგაზრდულის ხელმძღვანელი</t>
  </si>
  <si>
    <t>მცხეთის ახალგაზრდულის ხელმძღვანელი</t>
  </si>
  <si>
    <t>ჭიათურის ახალგაზრდულის ხელმძღვანელი</t>
  </si>
  <si>
    <t>საჩხერის ახალგაზრდულის ხელმძღვანელი</t>
  </si>
  <si>
    <t>ბოლნისის ახალგაზრდულის ხელმძღვანელი</t>
  </si>
  <si>
    <t>ჩოხატაურის ახალგაზრდულის ხელმძღვან;ლეკი</t>
  </si>
  <si>
    <t>ცაგერის ახალგაზრდულის ხელმძღვანელი</t>
  </si>
  <si>
    <t>სიღნაღის ახალგაზრდულის ხელმძღვანელი</t>
  </si>
  <si>
    <t>ლაგოდეხის ახალგაზრდულის ხელმძღვანელი</t>
  </si>
  <si>
    <t>მესტიის ახალგაზრდულის ხელმძღვა</t>
  </si>
  <si>
    <t>ყვარელის ახალგაზრდულის ხელმძღვანელი</t>
  </si>
  <si>
    <t>კასპის ახალგაზრდულის ხელმძღვანელი</t>
  </si>
  <si>
    <t>სამტრედიის ახალგაზრდულის ხელმძღვანელი</t>
  </si>
  <si>
    <t>ჩხოროწყუს ახალგაზრდულის ხელმძღვანელი</t>
  </si>
  <si>
    <t>მარტვილის ახალგაზრდულის ხელმძღვანელი</t>
  </si>
  <si>
    <t>აბასის ახალგაზრდულის ხელმძღვანელი</t>
  </si>
  <si>
    <t>წალენჯიხის ახალგაზრდულის ხელმძღვანელი</t>
  </si>
  <si>
    <t>ზესტაფონის ახალგაზრდულის ხელმძღვანელი</t>
  </si>
  <si>
    <t>ვანის ახალგაზრდულის ხელმძღვანელი</t>
  </si>
  <si>
    <t>სენაკის ახალგაზრდული ხელმ</t>
  </si>
  <si>
    <t>ბორჯომის ოფისის აღმასრულებელი</t>
  </si>
  <si>
    <t>გორის ოფისის ხელმძღვანელი</t>
  </si>
  <si>
    <t>თეთრიწყაროს ოფისის ხელმძღვანელი</t>
  </si>
  <si>
    <t>საგარეჯოს ოფისის ხელმძღვანელი</t>
  </si>
  <si>
    <t>დედოფლისწყაროს ოფისის აღმასრულებელი</t>
  </si>
  <si>
    <t>დედოფლისწყაროს ოფისის ხელმძღვანელი</t>
  </si>
  <si>
    <t>ყვარელის ოფისის აღმასრულებელი</t>
  </si>
  <si>
    <t>თელავის ოფისის აღმასრულებელი</t>
  </si>
  <si>
    <t>სიღნაღის ოფისის აღმაშენებელი</t>
  </si>
  <si>
    <t>საგარეჯოს ოფისის მენეჯერი</t>
  </si>
  <si>
    <t>საგარეჯოს ოფისის აღმასრულებელი</t>
  </si>
  <si>
    <t>წალკის ოფის ხელმძღვანელი</t>
  </si>
  <si>
    <t>ვანის ოფისის დამლაგებელი</t>
  </si>
  <si>
    <t>წალენჯიხის ოფისის დამლაგებელი</t>
  </si>
  <si>
    <t>წალენჯიხის ოფისის მენეჯერი</t>
  </si>
  <si>
    <t>ლენტეხის ოფისის ხელმძღვანელი</t>
  </si>
  <si>
    <t>ონის ოფისის ხელმძღვანელი</t>
  </si>
  <si>
    <t>წალენჯიხის ოფისის აღმასრულებელი</t>
  </si>
  <si>
    <t>ჩოხატაურის ოფისის მენეჯერი</t>
  </si>
  <si>
    <t>ჩხოროწყუს ოფისის დამლაგებელი</t>
  </si>
  <si>
    <t>ლანჩხუთის ოფისის აღმასრულებელი</t>
  </si>
  <si>
    <t>ლანჩხუთის ოფისის მენეჯერი</t>
  </si>
  <si>
    <t>ლენტეხის ოფისის მენეჯერი</t>
  </si>
  <si>
    <t>თერჯოლის ოფისის აღმასრულებელი</t>
  </si>
  <si>
    <t>ტყიბულის ახალგაზრდულის ხელმძღვანელი</t>
  </si>
  <si>
    <t>ჩხოროწყუს ოფისის მენეჯერი</t>
  </si>
  <si>
    <t>საჩხერის დამლაგებელი</t>
  </si>
  <si>
    <t>ონის ოფისის აღმასრულებელი</t>
  </si>
  <si>
    <t>ონის ოფისის მენეჯერი</t>
  </si>
  <si>
    <t>ცაგერის აღმასრულებელი</t>
  </si>
  <si>
    <t>ხობის ოფისის მენეჯერი</t>
  </si>
  <si>
    <t>ხობის ოფისის აღმასრულებელი</t>
  </si>
  <si>
    <t>ხობის ოფისის ხელმძღვანელი</t>
  </si>
  <si>
    <t>აბაშის ოფისის ხელმძღვანელი</t>
  </si>
  <si>
    <t>სენაკის ოფისის მენეჯერი</t>
  </si>
  <si>
    <t>სენაკის ოფისის აღმასრულებელი</t>
  </si>
  <si>
    <t>ფოთის ოფისის ხელმძღვანელი</t>
  </si>
  <si>
    <t>ზუგდიდის ოფისის დამლაგებელი</t>
  </si>
  <si>
    <t>ხაშურის ოფისის დამლაგებელი</t>
  </si>
  <si>
    <t>ცაგერის ოფისის მენეჯერი</t>
  </si>
  <si>
    <t>ხარაგაულის ოფისის მენეჯერი</t>
  </si>
  <si>
    <t>ჩხოროწყუს ოფისის ხელმძღვანელი</t>
  </si>
  <si>
    <t>ამბროლაურის ოფისის აღმასრულებელი</t>
  </si>
  <si>
    <t>ზესტაფონის ოფისის აღმასრულებელი</t>
  </si>
  <si>
    <t>ვანის ოფისის აღმასრულებეელი</t>
  </si>
  <si>
    <t>მარნეულის ოფისის მენეჯერი</t>
  </si>
  <si>
    <t>სანზონის ახალგაზრდულის ხელმძღ</t>
  </si>
  <si>
    <t>თბილისის ახალგაზრდულის ხელ</t>
  </si>
  <si>
    <t>ნაძალადევის ოფისის ახალგაზრდული</t>
  </si>
  <si>
    <t>ხობის ოფისის დამლაგებელი</t>
  </si>
  <si>
    <t>თბილისი გლდანის აღმასრულებელი</t>
  </si>
  <si>
    <t>ქარელის ოფისის მენეჯერი</t>
  </si>
  <si>
    <t>კასპის ოფისის მენეჯერი</t>
  </si>
  <si>
    <t>გორის ოფისი მენეჯერი</t>
  </si>
  <si>
    <t>გორის ოფისის მენეჯერი</t>
  </si>
  <si>
    <t>გორის ოფისის აღმაშრულებელი</t>
  </si>
  <si>
    <t>შიდა ქართლის აღმასრულებელი</t>
  </si>
  <si>
    <t>კასპის ოფისის აღმასრულებელი</t>
  </si>
  <si>
    <t>ბოლნისის ოფისის მენეჯერი</t>
  </si>
  <si>
    <t>გარდაბნის ოფის მენეჯერი</t>
  </si>
  <si>
    <t>ახალციხის ოფისის აღმასრულებელი</t>
  </si>
  <si>
    <t>წალკის ოფისის მენეჯერი</t>
  </si>
  <si>
    <t>თეთრიწყაროს ოფისის მენეჯერი</t>
  </si>
  <si>
    <t>ყვარელის ოფისის მენეჯერი</t>
  </si>
  <si>
    <t>კასპის ოფისის დამლაგაბელი</t>
  </si>
  <si>
    <t>თეთრიწყაროს ოფისი ახალგაზრ</t>
  </si>
  <si>
    <t>ამბროლაურის ოფისის ახალგაზრდულის ხელმძღვანელი</t>
  </si>
  <si>
    <t>ლენტეხის ოფისის ახალგაზრდული</t>
  </si>
  <si>
    <t>თელავის ოფისის ახალგაზრდული</t>
  </si>
  <si>
    <t>საგარეჯოს ოფისის ახალგაზრდული ხელმძღვანელი</t>
  </si>
  <si>
    <t>ლანჩხუთის ოფისის ახალგაზრდული</t>
  </si>
  <si>
    <t>ახალგაზრდულის კოორდინატორი</t>
  </si>
  <si>
    <t>ახალგაზრდულის თანამშრომელი აღმაშენებელზე</t>
  </si>
  <si>
    <t>ახალგაზრდულის აღმასრულებელი</t>
  </si>
  <si>
    <t>ყვარელის ოფისის დამლაგებელი</t>
  </si>
  <si>
    <t>ქარელის ოფისის ახალგაზრდული</t>
  </si>
  <si>
    <t>სამცხე ჯავახეთის ახალგაზრდულის ხელმძღვანელი</t>
  </si>
  <si>
    <t>ახალქალაქის ოფისის მდივანი</t>
  </si>
  <si>
    <t>ახალქალაქის შტაბის უფროსი</t>
  </si>
  <si>
    <t>ხობის ახალგაზრდულის ხელმძღვანელი</t>
  </si>
  <si>
    <t>ხარაგაულის ახალგაზრდულის</t>
  </si>
  <si>
    <t>წყალტუბოს ახალგაზრდულის ხელმძღვანელი</t>
  </si>
  <si>
    <t xml:space="preserve">ახალქალაქის ახალგაზრდულის </t>
  </si>
  <si>
    <t>ბორჯომის ახალგაზრდულის</t>
  </si>
  <si>
    <t>ახალქალაქის ოფისის მენეჯერი</t>
  </si>
  <si>
    <t>ნინოწმინდის ოფისის დამლაგებელი</t>
  </si>
  <si>
    <t>ნინოწმინდის ოფისის მენეჯერი</t>
  </si>
  <si>
    <t>ნინოწმინდის აღმასრულებელი</t>
  </si>
  <si>
    <t>დმანისის აღმასრულებელი</t>
  </si>
  <si>
    <t>ბოლნისის აღმასრულებელი</t>
  </si>
  <si>
    <t>ასპინძის ოფისის აღმასრულებელი</t>
  </si>
  <si>
    <t>ასპინძის ოფისის მენეჯერი</t>
  </si>
  <si>
    <t>ასპინძის ოფისის დამლაგებელი</t>
  </si>
  <si>
    <t>თეთრიწყაროს ოფისის აღმასრულებელი</t>
  </si>
  <si>
    <t>წალკის ოფისის აღმასრულებელი</t>
  </si>
  <si>
    <t>ახალციხის ოფისის მენეჯერი</t>
  </si>
  <si>
    <t>ბორჯომის ოფისის დამლაგებელი</t>
  </si>
  <si>
    <t>აღმოსავლეთ საქა საორგანიზაციო</t>
  </si>
  <si>
    <t>ბაღდათის საორგანიზაციო</t>
  </si>
  <si>
    <t>ბაღდათის აღმასრულებელი</t>
  </si>
  <si>
    <t>სიღნაღის ოფისის მენეჯერი</t>
  </si>
  <si>
    <t>სიღნღის ოფისის დამლაგებელი</t>
  </si>
  <si>
    <t>დედოფლის წყაროს შეხვედრების კოორდინატორი</t>
  </si>
  <si>
    <t>ხონის ახალგაზრდულის ხელმძღვანელი</t>
  </si>
  <si>
    <t>დედოფლისწყაროს ახალ ხელმძღვანელი</t>
  </si>
  <si>
    <t>ლაგოდეხის ოფისის დამლაგებელი</t>
  </si>
  <si>
    <t>გურჯაანის ოფისის დამლაგებელი</t>
  </si>
  <si>
    <t>საგარეჯოს ოფისის დამლაგებელი</t>
  </si>
  <si>
    <t>ლაგოდეხის ოფიფის მენეჯერი</t>
  </si>
  <si>
    <t>დმანისის ოფისის მენეჯერი</t>
  </si>
  <si>
    <t>ქობულეთის ოფისის ახალგაზრდული</t>
  </si>
  <si>
    <t>წალკის ოფისის დამლაგებელი</t>
  </si>
  <si>
    <t xml:space="preserve">ოკუპირებულ ტერიტორია აფხაზეთის </t>
  </si>
  <si>
    <t>თეთრიწყაროს დამლაგებელი</t>
  </si>
  <si>
    <t>გორის ოფისის აღმასრულებელი</t>
  </si>
  <si>
    <t>კასპის ოფისის ხელმძღვანელი</t>
  </si>
  <si>
    <t>კასპის ოფისის ოფის მენეჯერი</t>
  </si>
  <si>
    <t>კიკნაველიძე</t>
  </si>
  <si>
    <t>მაგისტრი დაცვის სამსახური</t>
  </si>
  <si>
    <t>საინფორმაციო მომსახურეობა ახალი ამბები</t>
  </si>
  <si>
    <t>I &amp; k   კარტრიჯების დატენვის საფასური</t>
  </si>
  <si>
    <t>ავიაბილეთეიბის საფასური თრეველ სერვისი</t>
  </si>
  <si>
    <t>ბურჭულაძე</t>
  </si>
  <si>
    <t>01010004060</t>
  </si>
  <si>
    <t>შეხვედრა</t>
  </si>
  <si>
    <t>ვაშინგტონი</t>
  </si>
  <si>
    <t xml:space="preserve">დავით </t>
  </si>
  <si>
    <t>ჯანდიერი</t>
  </si>
  <si>
    <t>ღარიბაშვილი</t>
  </si>
  <si>
    <t>შენგელი</t>
  </si>
  <si>
    <t xml:space="preserve"> ტოხოსაშვილი</t>
  </si>
  <si>
    <t xml:space="preserve">ხათუნა </t>
  </si>
  <si>
    <t>ხარაზიშვილი</t>
  </si>
  <si>
    <t xml:space="preserve">ანნა </t>
  </si>
  <si>
    <t>ქემერტელიძე</t>
  </si>
  <si>
    <t xml:space="preserve">რუსუდან </t>
  </si>
  <si>
    <t>ენჯიბაძე</t>
  </si>
  <si>
    <t xml:space="preserve">ლანა </t>
  </si>
  <si>
    <t>მატუა</t>
  </si>
  <si>
    <t xml:space="preserve"> ვაშაკიძე</t>
  </si>
  <si>
    <t xml:space="preserve">გურამ </t>
  </si>
  <si>
    <t>ნავერიანი</t>
  </si>
  <si>
    <t xml:space="preserve">მაგული </t>
  </si>
  <si>
    <t>გეგეშიძე</t>
  </si>
  <si>
    <t xml:space="preserve">ზაზა </t>
  </si>
  <si>
    <t>ონიანი</t>
  </si>
  <si>
    <t xml:space="preserve">ელგუჯა </t>
  </si>
  <si>
    <t>ჯაფარიძე</t>
  </si>
  <si>
    <t xml:space="preserve">ლევან </t>
  </si>
  <si>
    <t>ბალანჩივაძე</t>
  </si>
  <si>
    <t xml:space="preserve">ირინე </t>
  </si>
  <si>
    <t>ტურაშვილი</t>
  </si>
  <si>
    <t>გოჩა</t>
  </si>
  <si>
    <t xml:space="preserve"> მურვანიძე</t>
  </si>
  <si>
    <t xml:space="preserve"> კარინე</t>
  </si>
  <si>
    <t>პოღოსიანი</t>
  </si>
  <si>
    <t>ნოდარ</t>
  </si>
  <si>
    <t xml:space="preserve"> საბანაძე</t>
  </si>
  <si>
    <t>კახაძე</t>
  </si>
  <si>
    <t xml:space="preserve"> ვლადიმერ</t>
  </si>
  <si>
    <t xml:space="preserve"> წერეთელი</t>
  </si>
  <si>
    <t xml:space="preserve"> ინგა</t>
  </si>
  <si>
    <t>ტაბატაძე</t>
  </si>
  <si>
    <t xml:space="preserve">ანიკო </t>
  </si>
  <si>
    <t xml:space="preserve"> ღავთაძე</t>
  </si>
  <si>
    <t>მინდია</t>
  </si>
  <si>
    <t xml:space="preserve">გურჩიანი </t>
  </si>
  <si>
    <t xml:space="preserve"> რუსუდანი</t>
  </si>
  <si>
    <t>ესტატიშვილის</t>
  </si>
  <si>
    <t xml:space="preserve">კობა </t>
  </si>
  <si>
    <t>ძაგანძე</t>
  </si>
  <si>
    <t xml:space="preserve">ლალი </t>
  </si>
  <si>
    <t>ხვედელიძე</t>
  </si>
  <si>
    <t>თეიმურაზ</t>
  </si>
  <si>
    <t xml:space="preserve"> თოფურია</t>
  </si>
  <si>
    <t xml:space="preserve">პაპუნა </t>
  </si>
  <si>
    <t>რევიშვილი</t>
  </si>
  <si>
    <t>გულქანი</t>
  </si>
  <si>
    <t xml:space="preserve"> გუგავა</t>
  </si>
  <si>
    <t>ნუგზარ</t>
  </si>
  <si>
    <t xml:space="preserve"> გოგიძე</t>
  </si>
  <si>
    <t xml:space="preserve">ციალა </t>
  </si>
  <si>
    <t>უდესიანი</t>
  </si>
  <si>
    <t xml:space="preserve">ელზა </t>
  </si>
  <si>
    <t>ხაჭაპური</t>
  </si>
  <si>
    <t>გოგიძე</t>
  </si>
  <si>
    <t xml:space="preserve"> ედიბერიძე</t>
  </si>
  <si>
    <t>გიორგიძე</t>
  </si>
  <si>
    <t xml:space="preserve">აკაკი </t>
  </si>
  <si>
    <t>კირკიტაძე</t>
  </si>
  <si>
    <t xml:space="preserve"> გიორგაძე</t>
  </si>
  <si>
    <t>ლიპარტელიანი</t>
  </si>
  <si>
    <t>კოხრეიძე</t>
  </si>
  <si>
    <t xml:space="preserve">გია </t>
  </si>
  <si>
    <t>კუბლაშვილი</t>
  </si>
  <si>
    <t xml:space="preserve"> კობახიძე</t>
  </si>
  <si>
    <t xml:space="preserve">ნოდარ </t>
  </si>
  <si>
    <t>ხაჩიძე</t>
  </si>
  <si>
    <t xml:space="preserve">ნანული </t>
  </si>
  <si>
    <t>მუკვანი</t>
  </si>
  <si>
    <t>მზია</t>
  </si>
  <si>
    <t xml:space="preserve"> ჭიპაშვილი</t>
  </si>
  <si>
    <t xml:space="preserve">დილებაშვილი </t>
  </si>
  <si>
    <t xml:space="preserve"> ნიკოლოზი</t>
  </si>
  <si>
    <t>გიგიტაშვილი</t>
  </si>
  <si>
    <t xml:space="preserve"> მარიამი</t>
  </si>
  <si>
    <t>ნეფარიძე</t>
  </si>
  <si>
    <t xml:space="preserve"> ფახურიძე</t>
  </si>
  <si>
    <t>თეონა</t>
  </si>
  <si>
    <t xml:space="preserve"> ბუხრაშვილი</t>
  </si>
  <si>
    <t>მარიამი</t>
  </si>
  <si>
    <t xml:space="preserve">კაპანაძე </t>
  </si>
  <si>
    <t>თემური</t>
  </si>
  <si>
    <t xml:space="preserve">ვაშაკიძე </t>
  </si>
  <si>
    <t xml:space="preserve">ვარდიკო </t>
  </si>
  <si>
    <t>ორბეთიშვილი</t>
  </si>
  <si>
    <t xml:space="preserve">ვიოლეტა </t>
  </si>
  <si>
    <t>უგულავა</t>
  </si>
  <si>
    <t xml:space="preserve"> ქრისტინე</t>
  </si>
  <si>
    <t>ბარბაქაძე</t>
  </si>
  <si>
    <t xml:space="preserve">ქეთევან </t>
  </si>
  <si>
    <t>ტოროტაძე</t>
  </si>
  <si>
    <t>თინათინ</t>
  </si>
  <si>
    <t xml:space="preserve">დვალი </t>
  </si>
  <si>
    <t xml:space="preserve"> თორნიკე</t>
  </si>
  <si>
    <t>მეშველიანი</t>
  </si>
  <si>
    <t xml:space="preserve"> გიორგი</t>
  </si>
  <si>
    <t>ახობაძე</t>
  </si>
  <si>
    <t xml:space="preserve"> სალომე</t>
  </si>
  <si>
    <t>ქამუშაძე</t>
  </si>
  <si>
    <t xml:space="preserve"> ფიქრია</t>
  </si>
  <si>
    <t>არდია</t>
  </si>
  <si>
    <t>გამეზარდაშვილი</t>
  </si>
  <si>
    <t xml:space="preserve">ვარდოსანიძე </t>
  </si>
  <si>
    <t xml:space="preserve"> ბექა</t>
  </si>
  <si>
    <t>სარჯველაძე</t>
  </si>
  <si>
    <t xml:space="preserve"> ალექსანდრე</t>
  </si>
  <si>
    <t>სიხარულიძე</t>
  </si>
  <si>
    <t>დადეშქელიანი</t>
  </si>
  <si>
    <t xml:space="preserve"> კახი</t>
  </si>
  <si>
    <t>დიმიტრი</t>
  </si>
  <si>
    <t xml:space="preserve">თამოიანი </t>
  </si>
  <si>
    <t xml:space="preserve"> ლაშა</t>
  </si>
  <si>
    <t>ტყეშელაძე</t>
  </si>
  <si>
    <t xml:space="preserve"> საბა</t>
  </si>
  <si>
    <t>ანთია</t>
  </si>
  <si>
    <t>ქაჯაია</t>
  </si>
  <si>
    <t>ბექა</t>
  </si>
  <si>
    <t xml:space="preserve">აფრასიძე </t>
  </si>
  <si>
    <t xml:space="preserve"> ოთარი</t>
  </si>
  <si>
    <t>ჩხეიძე</t>
  </si>
  <si>
    <t xml:space="preserve"> პავლე</t>
  </si>
  <si>
    <t>თამაზაშვილი</t>
  </si>
  <si>
    <t xml:space="preserve"> სანდრო</t>
  </si>
  <si>
    <t>ტუშური</t>
  </si>
  <si>
    <t>მადონა</t>
  </si>
  <si>
    <t xml:space="preserve">აბრამიშვილი </t>
  </si>
  <si>
    <t xml:space="preserve"> ავთანდილი</t>
  </si>
  <si>
    <t>ტალახაძე</t>
  </si>
  <si>
    <t xml:space="preserve"> ბაქარი</t>
  </si>
  <si>
    <t>ხაჭვანი</t>
  </si>
  <si>
    <t xml:space="preserve"> ერეკლე</t>
  </si>
  <si>
    <t>გოგოლაძე</t>
  </si>
  <si>
    <t xml:space="preserve"> ნიკა</t>
  </si>
  <si>
    <t>კვირიკაშვილი</t>
  </si>
  <si>
    <t xml:space="preserve"> ნინო</t>
  </si>
  <si>
    <t>გოგოლაშვილი</t>
  </si>
  <si>
    <t xml:space="preserve"> ლევანი</t>
  </si>
  <si>
    <t>აბაშიძე</t>
  </si>
  <si>
    <t>ფანგანი</t>
  </si>
  <si>
    <t>ვალიკო</t>
  </si>
  <si>
    <t>ბაღსოლიან</t>
  </si>
  <si>
    <t xml:space="preserve"> შალვა</t>
  </si>
  <si>
    <t>თაბუაშვილი</t>
  </si>
  <si>
    <t>დავითი</t>
  </si>
  <si>
    <t xml:space="preserve">ხურცილავა </t>
  </si>
  <si>
    <t>რამინი</t>
  </si>
  <si>
    <t>მებონია</t>
  </si>
  <si>
    <t xml:space="preserve">წულაია </t>
  </si>
  <si>
    <t xml:space="preserve">ჟვანია </t>
  </si>
  <si>
    <t xml:space="preserve"> ნუკრი</t>
  </si>
  <si>
    <t>კვარაცხელია</t>
  </si>
  <si>
    <t xml:space="preserve">ლელაძე </t>
  </si>
  <si>
    <t>იოსები</t>
  </si>
  <si>
    <t xml:space="preserve">შენგელია </t>
  </si>
  <si>
    <t xml:space="preserve"> გიგა</t>
  </si>
  <si>
    <t>გვარამია</t>
  </si>
  <si>
    <t xml:space="preserve"> ირაკლი</t>
  </si>
  <si>
    <t>გიუაშვილი</t>
  </si>
  <si>
    <t xml:space="preserve">იოსებ </t>
  </si>
  <si>
    <t>პაპიტაშვილი</t>
  </si>
  <si>
    <t>ლევანი</t>
  </si>
  <si>
    <t xml:space="preserve">ქავთარაძე </t>
  </si>
  <si>
    <t xml:space="preserve"> ემზარი</t>
  </si>
  <si>
    <t>გორგილაძე</t>
  </si>
  <si>
    <t>რობერტი</t>
  </si>
  <si>
    <t xml:space="preserve">ბოსტაშვილი </t>
  </si>
  <si>
    <t xml:space="preserve">ბეჟანიშვილი </t>
  </si>
  <si>
    <t xml:space="preserve"> ზურაბი</t>
  </si>
  <si>
    <t>ნინიაშვილი</t>
  </si>
  <si>
    <t>ზუროშვილი</t>
  </si>
  <si>
    <t xml:space="preserve"> გივი</t>
  </si>
  <si>
    <t xml:space="preserve"> დესპინე</t>
  </si>
  <si>
    <t>ქევხიშვილი</t>
  </si>
  <si>
    <t>შალვა</t>
  </si>
  <si>
    <t xml:space="preserve">კრიხელი </t>
  </si>
  <si>
    <t xml:space="preserve"> ჯუმბერი</t>
  </si>
  <si>
    <t>ბახუნტარაძე</t>
  </si>
  <si>
    <t xml:space="preserve"> ანა</t>
  </si>
  <si>
    <t>ადეიშვილი</t>
  </si>
  <si>
    <t>ელისო</t>
  </si>
  <si>
    <t xml:space="preserve">კაკაჩია </t>
  </si>
  <si>
    <t>ლანა</t>
  </si>
  <si>
    <t xml:space="preserve">შანავა </t>
  </si>
  <si>
    <t xml:space="preserve">გუგავა </t>
  </si>
  <si>
    <t xml:space="preserve"> პლატონი</t>
  </si>
  <si>
    <t>იარალაშვილი</t>
  </si>
  <si>
    <t xml:space="preserve">მებონია </t>
  </si>
  <si>
    <t>ლია</t>
  </si>
  <si>
    <t xml:space="preserve">ჩიგოგიძე </t>
  </si>
  <si>
    <t>დარეჯანი</t>
  </si>
  <si>
    <t xml:space="preserve">კვარაცხელია </t>
  </si>
  <si>
    <t xml:space="preserve">ჯანაშია </t>
  </si>
  <si>
    <t>დიტო</t>
  </si>
  <si>
    <t xml:space="preserve">კვირკველია </t>
  </si>
  <si>
    <t xml:space="preserve"> მუხრანი</t>
  </si>
  <si>
    <t>ტვილდიანი</t>
  </si>
  <si>
    <t>გიორგაძე</t>
  </si>
  <si>
    <t xml:space="preserve"> დავითი</t>
  </si>
  <si>
    <t xml:space="preserve"> ლანა</t>
  </si>
  <si>
    <t>წურწუმია</t>
  </si>
  <si>
    <t xml:space="preserve">ზაბახიძე </t>
  </si>
  <si>
    <t>ნუგზარი</t>
  </si>
  <si>
    <t xml:space="preserve">ჯაფარიძე </t>
  </si>
  <si>
    <t>ნონა</t>
  </si>
  <si>
    <t xml:space="preserve">სირტლაძე </t>
  </si>
  <si>
    <t xml:space="preserve">ქალდანი </t>
  </si>
  <si>
    <t>აქსანა</t>
  </si>
  <si>
    <t>ვლადიმერი</t>
  </si>
  <si>
    <t xml:space="preserve">ბრეგვაძე </t>
  </si>
  <si>
    <t>ნესტანი</t>
  </si>
  <si>
    <t xml:space="preserve">გაბისონია </t>
  </si>
  <si>
    <t xml:space="preserve"> მერაბი</t>
  </si>
  <si>
    <t>გადელია</t>
  </si>
  <si>
    <t xml:space="preserve"> კახა</t>
  </si>
  <si>
    <t>ბუკია</t>
  </si>
  <si>
    <t>ხვიჩა</t>
  </si>
  <si>
    <t xml:space="preserve">ჭანტურია </t>
  </si>
  <si>
    <t xml:space="preserve">მესხიშვილი </t>
  </si>
  <si>
    <t>ვალერი</t>
  </si>
  <si>
    <t xml:space="preserve">კუჭავა </t>
  </si>
  <si>
    <t xml:space="preserve">კუპრეიშვილი </t>
  </si>
  <si>
    <t>თინათინი</t>
  </si>
  <si>
    <t xml:space="preserve">ნარმანია </t>
  </si>
  <si>
    <t>ნანი</t>
  </si>
  <si>
    <t xml:space="preserve">სკანაძე </t>
  </si>
  <si>
    <t xml:space="preserve"> ირმა</t>
  </si>
  <si>
    <t xml:space="preserve"> ია</t>
  </si>
  <si>
    <t>ჯანიაშვილი</t>
  </si>
  <si>
    <t>მერაბი</t>
  </si>
  <si>
    <t xml:space="preserve">შელია </t>
  </si>
  <si>
    <t xml:space="preserve">გურგენიძე </t>
  </si>
  <si>
    <t>ლაშა</t>
  </si>
  <si>
    <t xml:space="preserve">ნებიერიძე </t>
  </si>
  <si>
    <t>აკაკი</t>
  </si>
  <si>
    <t>წერეთელი</t>
  </si>
  <si>
    <t xml:space="preserve">სევილ </t>
  </si>
  <si>
    <t>ამირასლანოვა</t>
  </si>
  <si>
    <t>ალეკო</t>
  </si>
  <si>
    <t xml:space="preserve"> ჭელიძე</t>
  </si>
  <si>
    <t xml:space="preserve">ირაკლი </t>
  </si>
  <si>
    <t>გელხვიიძე</t>
  </si>
  <si>
    <t>ჟოლიძე</t>
  </si>
  <si>
    <t xml:space="preserve">მანანა </t>
  </si>
  <si>
    <t>პაპავა</t>
  </si>
  <si>
    <t xml:space="preserve">ნიკო </t>
  </si>
  <si>
    <t>აფციაური</t>
  </si>
  <si>
    <t xml:space="preserve"> ბედიანაშვილი</t>
  </si>
  <si>
    <t xml:space="preserve">მარინე </t>
  </si>
  <si>
    <t>მარჯანიძე</t>
  </si>
  <si>
    <t xml:space="preserve">ანი </t>
  </si>
  <si>
    <t>ბალხამიშვილი</t>
  </si>
  <si>
    <t>ზინაიდა</t>
  </si>
  <si>
    <t xml:space="preserve"> ცერცვაძე</t>
  </si>
  <si>
    <t xml:space="preserve">გვანცა </t>
  </si>
  <si>
    <t>ხაბალაშვილი</t>
  </si>
  <si>
    <t xml:space="preserve">კამო </t>
  </si>
  <si>
    <t>ბერიანიძე</t>
  </si>
  <si>
    <t xml:space="preserve">მთვარისა </t>
  </si>
  <si>
    <t>ინაკავაძე</t>
  </si>
  <si>
    <t>თეთრუაშვილი</t>
  </si>
  <si>
    <t xml:space="preserve">მერი </t>
  </si>
  <si>
    <t>შუბითიძე</t>
  </si>
  <si>
    <t xml:space="preserve">გოჩა </t>
  </si>
  <si>
    <t>ბუნტური</t>
  </si>
  <si>
    <t>გოშაძე</t>
  </si>
  <si>
    <t xml:space="preserve">ლია </t>
  </si>
  <si>
    <t>მეხრიშვილი</t>
  </si>
  <si>
    <t xml:space="preserve">ივანე </t>
  </si>
  <si>
    <t>გვარამაძე</t>
  </si>
  <si>
    <t>გერლიანი</t>
  </si>
  <si>
    <t>მუშკუდიანი</t>
  </si>
  <si>
    <t xml:space="preserve">თინათინ </t>
  </si>
  <si>
    <t xml:space="preserve">ზოია </t>
  </si>
  <si>
    <t>მუმლაური</t>
  </si>
  <si>
    <t>გვიდიანი</t>
  </si>
  <si>
    <t xml:space="preserve">ნატო </t>
  </si>
  <si>
    <t>მაისურაძე</t>
  </si>
  <si>
    <t>შოთა</t>
  </si>
  <si>
    <t xml:space="preserve"> გონაძე</t>
  </si>
  <si>
    <t xml:space="preserve">ვალერიანი </t>
  </si>
  <si>
    <t xml:space="preserve">თენგიზ </t>
  </si>
  <si>
    <t>ჩიტაშვილი</t>
  </si>
  <si>
    <t xml:space="preserve">თორნიკე </t>
  </si>
  <si>
    <t>ჩუნთიშვილი</t>
  </si>
  <si>
    <t xml:space="preserve">ნათია </t>
  </si>
  <si>
    <t>თვალაბეიშვილი</t>
  </si>
  <si>
    <t xml:space="preserve">ბექა </t>
  </si>
  <si>
    <t>მიდელაური</t>
  </si>
  <si>
    <t xml:space="preserve">ლიანა </t>
  </si>
  <si>
    <t>კუტალაძე</t>
  </si>
  <si>
    <t xml:space="preserve">ნიკა </t>
  </si>
  <si>
    <t>გიგაური</t>
  </si>
  <si>
    <t xml:space="preserve">ოთარ </t>
  </si>
  <si>
    <t>ნადირაძე</t>
  </si>
  <si>
    <t xml:space="preserve">ეკა </t>
  </si>
  <si>
    <t>თევზაძე</t>
  </si>
  <si>
    <t xml:space="preserve">მარეხი </t>
  </si>
  <si>
    <t xml:space="preserve">ნანა </t>
  </si>
  <si>
    <t>პართენიშვილი</t>
  </si>
  <si>
    <t xml:space="preserve">რამაზ </t>
  </si>
  <si>
    <t>ჯაფიაშვილი</t>
  </si>
  <si>
    <t xml:space="preserve"> შაინიძე</t>
  </si>
  <si>
    <t xml:space="preserve">გრიგორი </t>
  </si>
  <si>
    <t xml:space="preserve">მკრტიჩ </t>
  </si>
  <si>
    <t>მღდესიან</t>
  </si>
  <si>
    <t xml:space="preserve">ლაშა </t>
  </si>
  <si>
    <t>შამუგია</t>
  </si>
  <si>
    <t xml:space="preserve">შოთა </t>
  </si>
  <si>
    <t>ქველაძე</t>
  </si>
  <si>
    <t>ბენდელიანი</t>
  </si>
  <si>
    <t xml:space="preserve">ანა </t>
  </si>
  <si>
    <t>რაზმაძე</t>
  </si>
  <si>
    <t xml:space="preserve">გაგიკ </t>
  </si>
  <si>
    <t>გაბრიელიან</t>
  </si>
  <si>
    <t>ახლოური</t>
  </si>
  <si>
    <t xml:space="preserve">არმენ </t>
  </si>
  <si>
    <t xml:space="preserve">ალინა </t>
  </si>
  <si>
    <t>ბდოიანი</t>
  </si>
  <si>
    <t xml:space="preserve">ლიპარიტ </t>
  </si>
  <si>
    <t>ღარაგულიან</t>
  </si>
  <si>
    <t xml:space="preserve">ვაღინაკ </t>
  </si>
  <si>
    <t>ღაზარიან</t>
  </si>
  <si>
    <t>მუსაევი</t>
  </si>
  <si>
    <t xml:space="preserve">სულეიმან </t>
  </si>
  <si>
    <t>ჩობანოვი</t>
  </si>
  <si>
    <t xml:space="preserve">კონსტანტინე </t>
  </si>
  <si>
    <t>ბუცხრიკიძე</t>
  </si>
  <si>
    <t xml:space="preserve">მარიამ </t>
  </si>
  <si>
    <t>გაგნიძე</t>
  </si>
  <si>
    <t xml:space="preserve">ლერი </t>
  </si>
  <si>
    <t>კალაიჯიშვილი</t>
  </si>
  <si>
    <t xml:space="preserve">ალექსანდრე </t>
  </si>
  <si>
    <t>ჭიჭინაძე</t>
  </si>
  <si>
    <t>ბერიძე</t>
  </si>
  <si>
    <t>ხითარიშვილი</t>
  </si>
  <si>
    <t xml:space="preserve"> ლომიძე</t>
  </si>
  <si>
    <t>ცუცქირიძე ვეტერანი</t>
  </si>
  <si>
    <t xml:space="preserve"> თეიმურაზი</t>
  </si>
  <si>
    <t>ასათიანი</t>
  </si>
  <si>
    <t>ლოლაძე</t>
  </si>
  <si>
    <t xml:space="preserve">გურანდა </t>
  </si>
  <si>
    <t>მახაშვილი</t>
  </si>
  <si>
    <t>ზმანაშვილი</t>
  </si>
  <si>
    <t xml:space="preserve">თამილა </t>
  </si>
  <si>
    <t>გურაშვილი</t>
  </si>
  <si>
    <t xml:space="preserve">თამარი </t>
  </si>
  <si>
    <t xml:space="preserve">ლუდმილა </t>
  </si>
  <si>
    <t>სტეფანიშვილი</t>
  </si>
  <si>
    <t xml:space="preserve">იზოლდი </t>
  </si>
  <si>
    <t>ფხალაძე</t>
  </si>
  <si>
    <t xml:space="preserve">მაყვალა </t>
  </si>
  <si>
    <t>როსტიაშვილი</t>
  </si>
  <si>
    <t xml:space="preserve">მაკა </t>
  </si>
  <si>
    <t>იობაშვილი</t>
  </si>
  <si>
    <t>გუგუნავა</t>
  </si>
  <si>
    <t>ბახუნატარაძე</t>
  </si>
  <si>
    <t xml:space="preserve">ვლადიმერი </t>
  </si>
  <si>
    <t>ნიქაცაძე</t>
  </si>
  <si>
    <t>ეკა</t>
  </si>
  <si>
    <t xml:space="preserve"> სომხიშვილი წიკლაური</t>
  </si>
  <si>
    <t xml:space="preserve">გელა </t>
  </si>
  <si>
    <t>ჯირკველიშვილი</t>
  </si>
  <si>
    <t>თამარა</t>
  </si>
  <si>
    <t xml:space="preserve"> სანოძე</t>
  </si>
  <si>
    <t>ი/მ თეონა</t>
  </si>
  <si>
    <t xml:space="preserve"> სტეფანოვი</t>
  </si>
  <si>
    <t>წვერავა</t>
  </si>
  <si>
    <t xml:space="preserve">მაია </t>
  </si>
  <si>
    <t>იმედაძე</t>
  </si>
  <si>
    <t>კუხარიძე</t>
  </si>
  <si>
    <t>თემქა ანაპის 414 დივიზია ქ 35ა</t>
  </si>
  <si>
    <t>40001007609</t>
  </si>
  <si>
    <t>ჩულაშვილი</t>
  </si>
  <si>
    <t>ლილო საქსოფმანქანა 2</t>
  </si>
  <si>
    <t>ქელდიშვილი</t>
  </si>
  <si>
    <t>აბაშა თავისუფლების N48</t>
  </si>
  <si>
    <t>02001001024</t>
  </si>
  <si>
    <t>კაჭარავა</t>
  </si>
  <si>
    <t>ქუთაისი(საწყობი) ფოთის ქ N3</t>
  </si>
  <si>
    <t>ნარგიზა</t>
  </si>
  <si>
    <t>ღვინეფაძე</t>
  </si>
  <si>
    <t>ქუთაისი სულხან-საბას N21</t>
  </si>
  <si>
    <t>36,40</t>
  </si>
  <si>
    <t>ლევან</t>
  </si>
  <si>
    <t>ციხელაშვილი</t>
  </si>
  <si>
    <t>მუხიანი 1 მ/რ,კორ 5ა-5ბ</t>
  </si>
  <si>
    <t>189,2</t>
  </si>
  <si>
    <t>შპს ''მა ლუ ილ ''</t>
  </si>
  <si>
    <t>ბათუმი მარჯანიშვილის N2</t>
  </si>
  <si>
    <t>71,4</t>
  </si>
  <si>
    <t xml:space="preserve">ავთანდილ </t>
  </si>
  <si>
    <t>მეფარიშვილი</t>
  </si>
  <si>
    <t>ჭიათურა ყაზბეგის ქ 6</t>
  </si>
  <si>
    <t>01026001725</t>
  </si>
  <si>
    <t>ნადირაშვილი</t>
  </si>
  <si>
    <t>რუსთავი კოსტავას N23</t>
  </si>
  <si>
    <t>35001056789</t>
  </si>
  <si>
    <t>ზიზი</t>
  </si>
  <si>
    <t>2 თვე</t>
  </si>
  <si>
    <t>1 თვე</t>
  </si>
  <si>
    <t>107 დღე</t>
  </si>
  <si>
    <t>ტური საქართველოში</t>
  </si>
  <si>
    <t>წინასაარჩევნო აგიტაცია</t>
  </si>
  <si>
    <t>8 დღე</t>
  </si>
  <si>
    <t>15.08.2016 პარტია 26.08.2016 ბლოკი</t>
  </si>
  <si>
    <t>შპს ემ ეს ჯგუფი</t>
  </si>
  <si>
    <t>სამონტაჟო ,საკანცელარიო ,პროდუქცია და მომსახურება ყრილობების და შეხვედრებისთვის</t>
  </si>
  <si>
    <t>10.08.2016 პარტია</t>
  </si>
  <si>
    <t>საქართველოს განვითარების ფონდი</t>
  </si>
  <si>
    <t>მოძრავი ქონების იჯარან, რეფორმების შესახებ კვლევები</t>
  </si>
  <si>
    <t>შპს პლანეტა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</si>
  <si>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</si>
  <si>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</si>
  <si>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</si>
  <si>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</si>
  <si>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</si>
  <si>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</si>
  <si>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</si>
  <si>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>22.08.2016 პარტია</t>
  </si>
  <si>
    <t>შპს ბენე</t>
  </si>
  <si>
    <t>ქენონის ფოტოაპარატი თავისი მოწყობილობებით</t>
  </si>
  <si>
    <t>30.08.2016 პარტია</t>
  </si>
  <si>
    <t>შპს სუფთა წყალი</t>
  </si>
  <si>
    <t>ბინულის მარკის სასმელი წყალი ოფისისთვის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</si>
  <si>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</si>
  <si>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</si>
  <si>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</si>
  <si>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</si>
  <si>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15.08.2016 პარტია</t>
  </si>
  <si>
    <t>ახალი ყავის კომპანია</t>
  </si>
  <si>
    <t>ყავის აპარატის იჯარა</t>
  </si>
  <si>
    <t>შპს თრეველ სერვისი</t>
  </si>
  <si>
    <t>საქართველოს ფარგლებს გარეთ სასტუმროების, სატრანსპორტო მომსხ-ბის და ავიაკომპანიების ბილეთები და სხვა სერვისები</t>
  </si>
  <si>
    <t>01.08.2016 პარტია</t>
  </si>
  <si>
    <t>რადიოკომპანია 1 რადიო</t>
  </si>
  <si>
    <t>საინფორმაციო მხარდაჭერა</t>
  </si>
  <si>
    <t>ახალი ამბები</t>
  </si>
  <si>
    <t>15.08.2016</t>
  </si>
  <si>
    <t>შპს სტატიო</t>
  </si>
  <si>
    <t>ჰიგიენის საშუალებები</t>
  </si>
  <si>
    <t>საქართველოს ფოსტა</t>
  </si>
  <si>
    <t>საფოსტო საკურიერო მომსახურება</t>
  </si>
  <si>
    <t>17.08.2016 პარტია</t>
  </si>
  <si>
    <t>ჯეოსელი</t>
  </si>
  <si>
    <t>მობილური სატელეფონო მომსახურების მიწოდება</t>
  </si>
  <si>
    <t>05.09.2016</t>
  </si>
  <si>
    <t>პაატა ბურჭულაძე</t>
  </si>
  <si>
    <t>მივლინება</t>
  </si>
  <si>
    <t>01.07.2016 პარტია</t>
  </si>
  <si>
    <t>თეიმურაზ შოშიაშვილი</t>
  </si>
  <si>
    <t>01001031689</t>
  </si>
  <si>
    <t>ხელფასი - ივლისი /აგვისტო</t>
  </si>
  <si>
    <t>რამაზ ქარჩავა</t>
  </si>
  <si>
    <t>48001005360</t>
  </si>
  <si>
    <t>შალვა შოშიაშვილი</t>
  </si>
  <si>
    <t>გიორგი თურქია</t>
  </si>
  <si>
    <t>01026001349</t>
  </si>
  <si>
    <t>შალვა გვარამაძე</t>
  </si>
  <si>
    <t>01017039570</t>
  </si>
  <si>
    <t>დავით ჯანდიერი</t>
  </si>
  <si>
    <t>ელენე ფანჩულიძე</t>
  </si>
  <si>
    <t>01401102358</t>
  </si>
  <si>
    <t>მამუკა თოიძე</t>
  </si>
  <si>
    <t>01019005951</t>
  </si>
  <si>
    <t>ლევან ხუციშვილი</t>
  </si>
  <si>
    <t>44001000678</t>
  </si>
  <si>
    <t>გიორგი დალბაშვილი</t>
  </si>
  <si>
    <t>01024047554</t>
  </si>
  <si>
    <t>სამსონ გოგიბედაშვილი</t>
  </si>
  <si>
    <t>01007005566</t>
  </si>
  <si>
    <t>ირინა ზურაბოვა</t>
  </si>
  <si>
    <t>01017013216</t>
  </si>
  <si>
    <t>ელენე ალფაიძე</t>
  </si>
  <si>
    <t>01030031129</t>
  </si>
  <si>
    <t>მარიამ ლორთქიფანიძე</t>
  </si>
  <si>
    <t>01026010825</t>
  </si>
  <si>
    <t>სალომე გოგსაძე</t>
  </si>
  <si>
    <t>60001053445</t>
  </si>
  <si>
    <t>ირაკლი მოდებაძე</t>
  </si>
  <si>
    <t>01019049248</t>
  </si>
  <si>
    <t>მირიან მაჭავარიანი</t>
  </si>
  <si>
    <t>56001001467</t>
  </si>
  <si>
    <t>ანარ ნურმამედოვი</t>
  </si>
  <si>
    <t>მარნეულის ოფისი- საიჯარო ქირა</t>
  </si>
  <si>
    <t>ხათუნა ზამბახიძე</t>
  </si>
  <si>
    <t>საჩხერეს ოფისი - საიჯარო ქირა</t>
  </si>
  <si>
    <t xml:space="preserve">03.09.2016 ბლოკი </t>
  </si>
  <si>
    <t xml:space="preserve">შპს აქვა გეო </t>
  </si>
  <si>
    <t>მოწოდებული პროდუქციის ღირ-ბა</t>
  </si>
  <si>
    <t>07.09.2016 ბლოკი</t>
  </si>
  <si>
    <t>შპს 2დუ სტუდიო</t>
  </si>
  <si>
    <t>საიჯარო ტექნიკური მომსახურების ღირებულება</t>
  </si>
  <si>
    <t>14.09.2016 ბლოკი</t>
  </si>
  <si>
    <t>შპს ფოტოსამყარო</t>
  </si>
  <si>
    <t>ანაბეჭდი ქაფმუყაოზე</t>
  </si>
  <si>
    <t>03.09.2016  ბლოკი</t>
  </si>
  <si>
    <t>შპს ვიბელი</t>
  </si>
  <si>
    <t>ყავის  მარცვალი, ჩაი</t>
  </si>
  <si>
    <t>შპს მაგისტრი</t>
  </si>
  <si>
    <t>დაცვა</t>
  </si>
  <si>
    <t>შპს ასტილი</t>
  </si>
  <si>
    <t xml:space="preserve">ბეჭდვით მომსახურება </t>
  </si>
  <si>
    <t>შპს მაპი</t>
  </si>
  <si>
    <t>12.09.2016  ბლოკი</t>
  </si>
  <si>
    <t>შპს მოზაიკა პლიუსი</t>
  </si>
  <si>
    <t>19.09.2016 ბლოკი</t>
  </si>
  <si>
    <t>შპს ოფის 1</t>
  </si>
  <si>
    <t>ქაღალდი საბეჭდი</t>
  </si>
  <si>
    <t>19.09.2016</t>
  </si>
  <si>
    <t>შპს ტორი პლიუსი</t>
  </si>
  <si>
    <t>12.09.2016  16.09.2016 ბლოკი</t>
  </si>
  <si>
    <t>შპს ფორმა</t>
  </si>
  <si>
    <t>ფლაერები</t>
  </si>
  <si>
    <t>16.09.2016 ბლოკი</t>
  </si>
  <si>
    <t>ჯორჯიან ჰოტელ მენეჯმენტს</t>
  </si>
  <si>
    <t>სასტუმრო მომსახურება</t>
  </si>
  <si>
    <t>27.08.2016 ბლოკი</t>
  </si>
  <si>
    <t>სატრანსპორტო საშ-ის იჯარა</t>
  </si>
  <si>
    <t>31.08.2016</t>
  </si>
  <si>
    <t>კახეთის ენერგო დისტრიბუცია</t>
  </si>
  <si>
    <t>კომუნალური</t>
  </si>
  <si>
    <t>თელასი</t>
  </si>
  <si>
    <t>01.07.2016</t>
  </si>
  <si>
    <t>ზოია საბანიძე</t>
  </si>
  <si>
    <t>ბოლნისის იჯარა</t>
  </si>
  <si>
    <t>მაია უტიაშვილი</t>
  </si>
  <si>
    <t>გურჯაანი იჯარა</t>
  </si>
  <si>
    <t>დარეჯან ართმელიძე</t>
  </si>
  <si>
    <t>ბათუმი საიჯარო ქირა</t>
  </si>
  <si>
    <t>მიხეილ დობორჯგინიძე</t>
  </si>
  <si>
    <t>ნელი ჩხიკვაძე</t>
  </si>
  <si>
    <t>დუშეთი საიჯარო ქირა</t>
  </si>
  <si>
    <t>ლონდა მონიავა</t>
  </si>
  <si>
    <t>01017025481</t>
  </si>
  <si>
    <t>ვაკე იჯარა</t>
  </si>
  <si>
    <t>01.08.2016</t>
  </si>
  <si>
    <t>ბესარიონ კორძაძე</t>
  </si>
  <si>
    <t>ვანი -შუათა იჯარა</t>
  </si>
  <si>
    <t>ზაზა სიმონეიშვილი</t>
  </si>
  <si>
    <t>ვანი იჯარა</t>
  </si>
  <si>
    <t>დემნა ხანჯალიაშვილი</t>
  </si>
  <si>
    <t>თელავი იჯარა</t>
  </si>
  <si>
    <t>მზია იარაჯული</t>
  </si>
  <si>
    <t xml:space="preserve">თიანეთი იჯარა </t>
  </si>
  <si>
    <t>გიორგი ბერიძე</t>
  </si>
  <si>
    <t>კასპი იჯარა</t>
  </si>
  <si>
    <t>თინა ნაცვლიშვილი</t>
  </si>
  <si>
    <t>სამტრედია იჯარა</t>
  </si>
  <si>
    <t>თამაზ კევლიშვილი</t>
  </si>
  <si>
    <t>საგარეჯო</t>
  </si>
  <si>
    <t>ტარიელ ფაღავა</t>
  </si>
  <si>
    <t>სენაკი</t>
  </si>
  <si>
    <t>თამარ კაცელაშვილი</t>
  </si>
  <si>
    <t>ქარელი</t>
  </si>
  <si>
    <t>მირზა გათენაძე</t>
  </si>
  <si>
    <t>ქედა</t>
  </si>
  <si>
    <t>ზურაბ კუტუბიძე</t>
  </si>
  <si>
    <t>ჩოხატაური</t>
  </si>
  <si>
    <t>ბესიკ მამფორია</t>
  </si>
  <si>
    <t>ჩხოროწყუ</t>
  </si>
  <si>
    <t>ლიმონი ზარანდია</t>
  </si>
  <si>
    <t>წალენჯიხა</t>
  </si>
  <si>
    <t>ნინო ბოქოლაშვილი</t>
  </si>
  <si>
    <t>წნორი</t>
  </si>
  <si>
    <t>ზურაბ აბრამიშვილი</t>
  </si>
  <si>
    <t>ხაშური</t>
  </si>
  <si>
    <t>მანანა გოგია</t>
  </si>
  <si>
    <t>ხობი</t>
  </si>
  <si>
    <t>ირმა ქუთათელაძე</t>
  </si>
  <si>
    <t xml:space="preserve">ხონი </t>
  </si>
  <si>
    <t>შორენა დეკანაძე</t>
  </si>
  <si>
    <t>ხულო იჯარა</t>
  </si>
  <si>
    <t>მელს ბდოიანი</t>
  </si>
  <si>
    <t>ნინოწმინდა იჯარა</t>
  </si>
  <si>
    <t>გელა გველუკაშვილი</t>
  </si>
  <si>
    <t>იჯარა დედოფლისწყარო</t>
  </si>
  <si>
    <t>მიხეილ აფაქიძე</t>
  </si>
  <si>
    <t xml:space="preserve">შპს მერვე </t>
  </si>
  <si>
    <t xml:space="preserve">გარდაბანი საიჯარო ქირა </t>
  </si>
  <si>
    <t>ია ლომოური</t>
  </si>
  <si>
    <t>გორი საიჯარო ქირა</t>
  </si>
  <si>
    <t>გია ჭერაშვილი</t>
  </si>
  <si>
    <t>ყვარელი საიჯარო ქირა</t>
  </si>
  <si>
    <t>ქეთევან მილორავა</t>
  </si>
  <si>
    <t>ფოთის საიჯარო ქირა</t>
  </si>
  <si>
    <t>პაატა სიმონიშვილი</t>
  </si>
  <si>
    <t>თელავი საიჯარო ქირა</t>
  </si>
  <si>
    <t>ვახტანგ ბერიშვილი</t>
  </si>
  <si>
    <t>ოზურგეთის საიჯარო ქირა</t>
  </si>
  <si>
    <t>მურმან მირცხულავა</t>
  </si>
  <si>
    <t>ზუგდიდის საიჯარო ქირა</t>
  </si>
  <si>
    <t>შპს იმედი2011</t>
  </si>
  <si>
    <t>ჭიათურა  საიჯარო ქირა</t>
  </si>
  <si>
    <t>ალექსანდრე იმნაიშვილი</t>
  </si>
  <si>
    <t>ლანჩხუთის საიჯარო ქირა</t>
  </si>
  <si>
    <t>საიჯარო ქირა</t>
  </si>
  <si>
    <t>ლერი ტყეშელაშვილი</t>
  </si>
  <si>
    <t>ვანის საიჯარო ქირა</t>
  </si>
  <si>
    <t>შპს ხორო</t>
  </si>
  <si>
    <t>იამზე გაბისონია</t>
  </si>
  <si>
    <t>მარტვილის საიჯარო ქირა</t>
  </si>
  <si>
    <t>დავით გოგიტიძე</t>
  </si>
  <si>
    <t>ქობულეთი საიჯარო ქირა</t>
  </si>
  <si>
    <t>გულისა ჩოჩია</t>
  </si>
  <si>
    <t>აბაშა საიჯარო ქირა</t>
  </si>
  <si>
    <t>მიხეილ ცქიტიშვილი</t>
  </si>
  <si>
    <t>წალკა საიჯარო ქირა</t>
  </si>
  <si>
    <t>ოთარ ჭუჭულაშვილი</t>
  </si>
  <si>
    <t>ლაგოდეხი  საიჯარო ქირა</t>
  </si>
  <si>
    <t xml:space="preserve">ინგა იოსავა </t>
  </si>
  <si>
    <t>ქუთაისის საიჯარო ქირა</t>
  </si>
  <si>
    <t>ვახტანგ ყურაშვილი</t>
  </si>
  <si>
    <t>20.05.2016</t>
  </si>
  <si>
    <t>შპს ემეი კონსალტინგი</t>
  </si>
  <si>
    <t>405145203</t>
  </si>
  <si>
    <t>ყრილობის ვიზუალური გაფორმება</t>
  </si>
  <si>
    <t>19.05.2016</t>
  </si>
  <si>
    <t>შპს ედელვაისი</t>
  </si>
  <si>
    <t>კვების ღირებულება</t>
  </si>
  <si>
    <t>29.06.2016</t>
  </si>
  <si>
    <t>შპს ჯეოლენდ +</t>
  </si>
  <si>
    <t>რუკები</t>
  </si>
  <si>
    <t>23.05.2016</t>
  </si>
  <si>
    <t>სს სილქნეტი</t>
  </si>
  <si>
    <t>ინტერნეტის და სატელეფონო მომსახურება</t>
  </si>
  <si>
    <t>27.06.2016</t>
  </si>
  <si>
    <t>სასტუმრო კოლხიდა</t>
  </si>
  <si>
    <t>სასტუმროს მომსახურება</t>
  </si>
  <si>
    <t>შპს კრეატორი</t>
  </si>
  <si>
    <t>საკანცელარიო საქონელი</t>
  </si>
  <si>
    <t>27.07.2016</t>
  </si>
  <si>
    <t>შპს ტექნო ბუმი</t>
  </si>
  <si>
    <t>შპს დელივერ სერვისი</t>
  </si>
  <si>
    <t>სატრანსპორტო მომსახურება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</si>
  <si>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</si>
  <si>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</si>
  <si>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</si>
  <si>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27.05.2016</t>
  </si>
  <si>
    <t>შპს კონექტი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</si>
  <si>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</si>
  <si>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</si>
  <si>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</si>
  <si>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</si>
  <si>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</si>
  <si>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</si>
  <si>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18.05.2016</t>
  </si>
  <si>
    <t>18.05.2016    18.06.2016</t>
  </si>
  <si>
    <t>405123174</t>
  </si>
  <si>
    <t>მოძრავი ქონების იჯარა , კომუნალურები</t>
  </si>
  <si>
    <t>18.05.2016  01.06.2016  22.06.2016</t>
  </si>
  <si>
    <t>სს რეალ ინვესტი</t>
  </si>
  <si>
    <t>ოფისის იჯარა</t>
  </si>
  <si>
    <t>01.06.2016</t>
  </si>
  <si>
    <t>ლაურინეს ფილიპავიციუს</t>
  </si>
  <si>
    <t>საკონსულტაციო მომსახურება</t>
  </si>
  <si>
    <t>22.07.2016</t>
  </si>
  <si>
    <t>გიორგი რუხაძე</t>
  </si>
  <si>
    <t>01023003699</t>
  </si>
  <si>
    <t>ავიაბილეთების ღირებულება</t>
  </si>
  <si>
    <t>10.08.2016</t>
  </si>
  <si>
    <t>თორნიკე მეშველიანი</t>
  </si>
  <si>
    <t>სამივლინებო თანხა</t>
  </si>
  <si>
    <t>გვანცა იობიძე</t>
  </si>
  <si>
    <t>დიანა ხალვაში</t>
  </si>
  <si>
    <t>დიმიტრი ბლუაშვილი</t>
  </si>
  <si>
    <t>01017042400</t>
  </si>
  <si>
    <t>დავით ნარუაშვილი</t>
  </si>
  <si>
    <t>ლელა კაპანაძე</t>
  </si>
  <si>
    <t>20001050467</t>
  </si>
  <si>
    <t>ნათია ბათირაშვილი</t>
  </si>
  <si>
    <t>54001018197</t>
  </si>
  <si>
    <t>გურანდა კონცელიძე</t>
  </si>
  <si>
    <t>61008002267</t>
  </si>
  <si>
    <t>ალექსი ქიბროწაშვილი</t>
  </si>
  <si>
    <t>08001009725</t>
  </si>
  <si>
    <t>ლია ლომინაშვილი</t>
  </si>
  <si>
    <t>61003007351</t>
  </si>
  <si>
    <t>სოფიკო შარაბიძე</t>
  </si>
  <si>
    <t>35001105709</t>
  </si>
  <si>
    <t>კახაბერ ბერიძე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</si>
  <si>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</si>
  <si>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</si>
  <si>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</si>
  <si>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</si>
  <si>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26001035433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</si>
  <si>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</si>
  <si>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</si>
  <si>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</si>
  <si>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</si>
  <si>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</si>
  <si>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13001001184</t>
  </si>
  <si>
    <t>დიტო კვირკველია</t>
  </si>
  <si>
    <t>ნანი სკანაძე</t>
  </si>
  <si>
    <t>კონსტანტინე ლობჟანიძე</t>
  </si>
  <si>
    <t>01024035767</t>
  </si>
  <si>
    <t>აკაკი კვინტლაძე</t>
  </si>
  <si>
    <t>01030050081</t>
  </si>
  <si>
    <t>ცოტნე გლოველი</t>
  </si>
  <si>
    <t>01019053551</t>
  </si>
  <si>
    <t>დავით მახათაძე</t>
  </si>
  <si>
    <t>01031005952</t>
  </si>
  <si>
    <t>ზურაბ პინაიშვილი</t>
  </si>
  <si>
    <t>01012015300</t>
  </si>
  <si>
    <t>ლევან ნუცუბიძე</t>
  </si>
  <si>
    <t>01024011331</t>
  </si>
  <si>
    <t>ნუგზარ ღვალაძე</t>
  </si>
  <si>
    <t>01006005591</t>
  </si>
  <si>
    <t>გურამ გურჩიანი</t>
  </si>
  <si>
    <t>62007011131</t>
  </si>
  <si>
    <t>ზურაბ კიკვაძე</t>
  </si>
  <si>
    <t>01021003548</t>
  </si>
  <si>
    <t>გრიგოლ ლაბარტყავა</t>
  </si>
  <si>
    <t>62007014261</t>
  </si>
  <si>
    <t>ირაკლი მერაბაშვილი</t>
  </si>
  <si>
    <t>01002006376</t>
  </si>
  <si>
    <t>გიორგი პეტრიაშვილი</t>
  </si>
  <si>
    <t>01019061763</t>
  </si>
  <si>
    <t>თეიმურაზ გაგუა</t>
  </si>
  <si>
    <t>01001021454</t>
  </si>
  <si>
    <t>გიორგი ეგრისელაშვილი</t>
  </si>
  <si>
    <t>ზაზა რევიშვილი</t>
  </si>
  <si>
    <t>01026011099</t>
  </si>
  <si>
    <t>მაია ტაბიძე</t>
  </si>
  <si>
    <t>01024035835</t>
  </si>
  <si>
    <t>ნანა ცინდელიანი</t>
  </si>
  <si>
    <t>01005005012</t>
  </si>
  <si>
    <t>რევაზ სახვაძე</t>
  </si>
  <si>
    <t>თამაზ ხიზანიშვილი</t>
  </si>
  <si>
    <t>01030000656</t>
  </si>
  <si>
    <t>სოფიო ბაღდავაძე</t>
  </si>
  <si>
    <t>01008028660</t>
  </si>
  <si>
    <t>ვახტანგ პეტრიაშვილი</t>
  </si>
  <si>
    <t>01007007180</t>
  </si>
  <si>
    <t>ნუგზარ ჯაში</t>
  </si>
  <si>
    <t>01010005074</t>
  </si>
  <si>
    <t>თამარ ჯიშკარიანი</t>
  </si>
  <si>
    <t>01023008456</t>
  </si>
  <si>
    <t>კახაბერ ქურციკიძე</t>
  </si>
  <si>
    <t>01022004229</t>
  </si>
  <si>
    <t>გიორგი სტეფანაშვილი</t>
  </si>
  <si>
    <t>01015015305</t>
  </si>
  <si>
    <t>სალომე მეტონიძე</t>
  </si>
  <si>
    <t>01017053484</t>
  </si>
  <si>
    <t>სოფიო გიორგაძე</t>
  </si>
  <si>
    <t>01015005420</t>
  </si>
  <si>
    <t>გიორგი არევაძე</t>
  </si>
  <si>
    <t>01026007215</t>
  </si>
  <si>
    <t>გიორგი შერვაშიძე</t>
  </si>
  <si>
    <t>01017016807</t>
  </si>
  <si>
    <t>გიორგი ბეზარაშვილი</t>
  </si>
  <si>
    <t>01010008286</t>
  </si>
  <si>
    <t>13.06.2016</t>
  </si>
  <si>
    <t>ანი ბალხამიშვილი</t>
  </si>
  <si>
    <t>დავით თოფურიძე</t>
  </si>
  <si>
    <t>61001022146</t>
  </si>
  <si>
    <t>08.06.2016</t>
  </si>
  <si>
    <t>ევა გიგილაშვილი</t>
  </si>
  <si>
    <t>43001014580</t>
  </si>
  <si>
    <t>პაატა ბედიანაშვილი</t>
  </si>
  <si>
    <t>გიორგი ოდიშვილი</t>
  </si>
  <si>
    <t>44001001688</t>
  </si>
  <si>
    <t>მარინე მარჯანიძე</t>
  </si>
  <si>
    <t>მედეა აბაშიძე</t>
  </si>
  <si>
    <t>გივი სუჯაშვილი</t>
  </si>
  <si>
    <t>44001000032</t>
  </si>
  <si>
    <t>სანდრო კვირჭიშვილი</t>
  </si>
  <si>
    <t>44001001537</t>
  </si>
  <si>
    <t>ზინაიდა ცერცვაძე</t>
  </si>
  <si>
    <t>გვანცა ხაბალაშვილი</t>
  </si>
  <si>
    <t>მთვარისა ინაკავაძე</t>
  </si>
  <si>
    <t>ზურაბ თეთრუაშვილი</t>
  </si>
  <si>
    <t>ცისმარი მჭედლიშვილი</t>
  </si>
  <si>
    <t>59701136939</t>
  </si>
  <si>
    <t>ნინო გოშაძე</t>
  </si>
  <si>
    <t>თეიმურაზ ნარიმანიშვილი</t>
  </si>
  <si>
    <t>03001000465</t>
  </si>
  <si>
    <t>თინათინ გიგიტაშვილი</t>
  </si>
  <si>
    <t>ზოია მუმლაური</t>
  </si>
  <si>
    <t>ნინო პეტრიაშვილი</t>
  </si>
  <si>
    <t>01001025507</t>
  </si>
  <si>
    <t>31.08.16-20.09.16</t>
  </si>
  <si>
    <t>ლაურინეს</t>
  </si>
  <si>
    <t>ფილიპავიციუს</t>
  </si>
  <si>
    <t>37804160481</t>
  </si>
  <si>
    <t>ივნისი /პლატფორმა</t>
  </si>
  <si>
    <t>სვეტლანა</t>
  </si>
  <si>
    <t>მეჟდოიანი</t>
  </si>
  <si>
    <t>01003013900</t>
  </si>
  <si>
    <t>თარგმანი</t>
  </si>
  <si>
    <t>აგვისტო /პარტია</t>
  </si>
  <si>
    <t>გულნარა</t>
  </si>
  <si>
    <t>პოპიაშვილი</t>
  </si>
  <si>
    <t>01030029313</t>
  </si>
  <si>
    <t>პროექტის კორექტირება</t>
  </si>
  <si>
    <t>აგვისტო/პარტია</t>
  </si>
  <si>
    <t>კახაბერი</t>
  </si>
  <si>
    <t>წაქაძე</t>
  </si>
  <si>
    <t>18001018735</t>
  </si>
  <si>
    <t>სექტემბერი</t>
  </si>
  <si>
    <t>სატელევიზიო რეკლამის ხარჯი</t>
  </si>
  <si>
    <t>ინტერ მედია პლიუსი</t>
  </si>
  <si>
    <t>საარჩევნო ბლოკი "პაატა ბურჭულაძე -სახელმწიფო ხალხისთვის"</t>
  </si>
  <si>
    <t>წამი</t>
  </si>
  <si>
    <t>შპს ტელეკომპანია პირველი</t>
  </si>
  <si>
    <t>ბეჭდური რეკლამი ხარჯი</t>
  </si>
  <si>
    <t>შპს გურია ნიუსი</t>
  </si>
  <si>
    <t>შპს ჰო და არა</t>
  </si>
  <si>
    <t xml:space="preserve">შპს ალმა </t>
  </si>
  <si>
    <t>09.09.2016-07.10.2016</t>
  </si>
  <si>
    <t>32 კვ.მ (8X4)</t>
  </si>
  <si>
    <t>ცალი</t>
  </si>
  <si>
    <t>09.09.2016-07.10.2017</t>
  </si>
  <si>
    <t>33 კვ.მ (8X4)</t>
  </si>
  <si>
    <t>მაჟორიტარობის კანდიდატი ვახტანგ ცხადაია</t>
  </si>
  <si>
    <t>ი.მ გია საკანდელიძე</t>
  </si>
  <si>
    <t>11.09.2016-09.10.2016</t>
  </si>
  <si>
    <t>18 კვ.მ</t>
  </si>
  <si>
    <t>მაჟორიტარობის კანდიდატი ზვიად ბაღდავაძე</t>
  </si>
  <si>
    <t>2 ცალი</t>
  </si>
  <si>
    <t>ინტერნეტ-რეკლამს ხრჯი</t>
  </si>
  <si>
    <t>ასოციაცია ათინათი</t>
  </si>
  <si>
    <t>19.09.2016 - 09.10.2016</t>
  </si>
  <si>
    <t>180X290 px</t>
  </si>
  <si>
    <t>ბრენდირებული აქსესუარებით რკლამის ხარჯი</t>
  </si>
  <si>
    <t>შპს ბუსტი</t>
  </si>
  <si>
    <t>230 ცალი</t>
  </si>
  <si>
    <t>ბრენდირებული მაისურები</t>
  </si>
  <si>
    <t>შპს თავისუფალი გაზეთი +</t>
  </si>
  <si>
    <t>14.09.2016 - 14.10.2016</t>
  </si>
  <si>
    <t>მაჟოროტარი კანდიდატის ვახტანგ ცხადაია</t>
  </si>
  <si>
    <t xml:space="preserve">ა(ა)იპ "სამეგრელოს მედია ორგანიზაცია" </t>
  </si>
  <si>
    <t xml:space="preserve">მაჟორიტარობის კანდიდატის ვახტან ცხადაიას </t>
  </si>
  <si>
    <t>შპს სტილი</t>
  </si>
  <si>
    <t>3X6</t>
  </si>
  <si>
    <t>მაჟორიტარობის კანდიდატი ზურაბ ჯაფარიძე</t>
  </si>
  <si>
    <t>3X4</t>
  </si>
  <si>
    <t>ზურაბ ჯაფარიძე</t>
  </si>
  <si>
    <t>3X5</t>
  </si>
  <si>
    <t>ჯეომედიატივი / GeoMediaTV</t>
  </si>
  <si>
    <t>მაჟორიტარი კანდიდატის ზურაბ ოტიაშვილი</t>
  </si>
  <si>
    <t>7 ცალი</t>
  </si>
  <si>
    <t>შპს ალმა ტრანსპორტი</t>
  </si>
  <si>
    <t>აუთდორ ჯი</t>
  </si>
  <si>
    <t>16.24 კვ.მ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</si>
</sst>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6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name val="Arial"/>
      <family val="2"/>
    </font>
    <font>
      <sz val="12"/>
      <name val="Sylfaen"/>
      <family val="1"/>
    </font>
    <font>
      <sz val="12"/>
      <color indexed="8"/>
      <name val="fmgm"/>
      <family val="1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9"/>
      <name val="Arial"/>
    </font>
    <font>
      <sz val="9"/>
      <name val="Sylfaen"/>
    </font>
    <font>
      <sz val="11"/>
      <name val="Sylfaen"/>
      <family val="1"/>
    </font>
    <font>
      <sz val="11"/>
      <color indexed="8"/>
      <name val="fmgm"/>
      <family val="1"/>
    </font>
    <font>
      <sz val="11"/>
      <name val="Arial"/>
      <family val="2"/>
    </font>
    <font>
      <sz val="10"/>
      <color theme="1"/>
      <name val="Arial"/>
      <family val="2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theme="1"/>
      <name val="Sylfaen"/>
      <family val="1"/>
    </font>
    <font>
      <b/>
      <sz val="12"/>
      <color indexed="8"/>
      <name val="fmgm"/>
      <family val="1"/>
    </font>
    <font>
      <sz val="12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16"/>
      <color rgb="FF002060"/>
      <name val="Sylfaen"/>
      <family val="1"/>
    </font>
    <font>
      <b/>
      <sz val="10"/>
      <color rgb="FFFF0000"/>
      <name val="Sylfaen"/>
      <family val="1"/>
    </font>
    <font>
      <sz val="9"/>
      <color theme="1"/>
      <name val="Segoe UI"/>
      <family val="2"/>
    </font>
    <font>
      <b/>
      <sz val="11"/>
      <name val="Arial"/>
      <family val="2"/>
    </font>
    <font>
      <b/>
      <sz val="12"/>
      <color theme="3" tint="-0.249977111117893"/>
      <name val="Sylfaen"/>
      <family val="1"/>
    </font>
    <font>
      <b/>
      <sz val="11"/>
      <color theme="1"/>
      <name val="fmgm"/>
      <family val="1"/>
    </font>
    <font>
      <sz val="11"/>
      <color theme="1"/>
      <name val="Arial"/>
      <family val="2"/>
    </font>
    <font>
      <b/>
      <sz val="10"/>
      <color indexed="8"/>
      <name val="fmgm"/>
      <family val="1"/>
    </font>
    <font>
      <b/>
      <sz val="12"/>
      <color theme="1"/>
      <name val="fmgm"/>
      <family val="1"/>
    </font>
    <font>
      <sz val="10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43" fontId="35" fillId="0" borderId="0" applyFont="0" applyFill="0" applyBorder="0" applyAlignment="0" applyProtection="0"/>
    <xf numFmtId="0" fontId="1" fillId="0" borderId="0"/>
  </cellStyleXfs>
  <cellXfs count="77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6" xfId="2" applyFont="1" applyFill="1" applyBorder="1" applyAlignment="1" applyProtection="1">
      <alignment horizontal="left" vertical="top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0" fontId="24" fillId="5" borderId="27" xfId="2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1" fontId="24" fillId="5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1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9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3" xfId="9" applyFont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 wrapText="1"/>
      <protection locked="0"/>
    </xf>
    <xf numFmtId="49" fontId="34" fillId="0" borderId="21" xfId="9" applyNumberFormat="1" applyFont="1" applyBorder="1" applyAlignment="1" applyProtection="1">
      <alignment vertical="center"/>
      <protection locked="0"/>
    </xf>
    <xf numFmtId="0" fontId="34" fillId="0" borderId="20" xfId="9" applyFont="1" applyBorder="1" applyAlignment="1" applyProtection="1">
      <alignment vertical="center" wrapText="1"/>
      <protection locked="0"/>
    </xf>
    <xf numFmtId="0" fontId="34" fillId="0" borderId="22" xfId="9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14" fontId="34" fillId="0" borderId="21" xfId="9" applyNumberFormat="1" applyFont="1" applyBorder="1" applyAlignment="1" applyProtection="1">
      <alignment vertical="center" wrapText="1"/>
      <protection locked="0"/>
    </xf>
    <xf numFmtId="0" fontId="34" fillId="0" borderId="20" xfId="9" applyFont="1" applyBorder="1" applyAlignment="1" applyProtection="1">
      <alignment horizontal="center" vertical="center"/>
      <protection locked="0"/>
    </xf>
    <xf numFmtId="0" fontId="34" fillId="0" borderId="34" xfId="9" applyFont="1" applyBorder="1" applyAlignment="1" applyProtection="1">
      <alignment vertical="center" wrapText="1"/>
      <protection locked="0"/>
    </xf>
    <xf numFmtId="0" fontId="34" fillId="4" borderId="19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0" borderId="35" xfId="9" applyFont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6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7" xfId="9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7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7" xfId="9" applyFont="1" applyFill="1" applyBorder="1" applyAlignment="1" applyProtection="1">
      <alignment vertical="center"/>
    </xf>
    <xf numFmtId="14" fontId="19" fillId="0" borderId="36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7" xfId="0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7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6" xfId="9" applyFont="1" applyFill="1" applyBorder="1" applyAlignment="1" applyProtection="1">
      <alignment vertical="center"/>
      <protection locked="0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7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4" fontId="19" fillId="0" borderId="0" xfId="9" applyNumberFormat="1" applyFont="1" applyAlignment="1" applyProtection="1">
      <alignment vertical="center"/>
      <protection locked="0"/>
    </xf>
    <xf numFmtId="0" fontId="29" fillId="5" borderId="38" xfId="9" applyFont="1" applyFill="1" applyBorder="1" applyAlignment="1" applyProtection="1">
      <alignment horizontal="center" vertical="center"/>
    </xf>
    <xf numFmtId="3" fontId="37" fillId="2" borderId="1" xfId="1" applyNumberFormat="1" applyFont="1" applyFill="1" applyBorder="1" applyAlignment="1" applyProtection="1">
      <alignment horizontal="left" vertical="center" wrapText="1"/>
    </xf>
    <xf numFmtId="3" fontId="37" fillId="2" borderId="1" xfId="1" applyNumberFormat="1" applyFont="1" applyFill="1" applyBorder="1" applyAlignment="1" applyProtection="1">
      <alignment horizontal="center" vertical="center" wrapText="1"/>
    </xf>
    <xf numFmtId="0" fontId="23" fillId="2" borderId="0" xfId="0" applyFont="1" applyFill="1" applyAlignment="1" applyProtection="1">
      <alignment horizontal="left"/>
      <protection locked="0"/>
    </xf>
    <xf numFmtId="0" fontId="37" fillId="2" borderId="0" xfId="0" applyFont="1" applyFill="1" applyAlignment="1" applyProtection="1">
      <alignment horizontal="left"/>
      <protection locked="0"/>
    </xf>
    <xf numFmtId="0" fontId="37" fillId="2" borderId="0" xfId="0" applyFont="1" applyFill="1" applyProtection="1">
      <protection locked="0"/>
    </xf>
    <xf numFmtId="0" fontId="39" fillId="2" borderId="0" xfId="0" applyFont="1" applyFill="1" applyProtection="1">
      <protection locked="0"/>
    </xf>
    <xf numFmtId="0" fontId="39" fillId="2" borderId="0" xfId="0" applyFont="1" applyFill="1" applyAlignment="1" applyProtection="1">
      <alignment horizontal="left"/>
      <protection locked="0"/>
    </xf>
    <xf numFmtId="0" fontId="23" fillId="2" borderId="0" xfId="0" applyFont="1" applyFill="1" applyProtection="1">
      <protection locked="0"/>
    </xf>
    <xf numFmtId="0" fontId="37" fillId="2" borderId="3" xfId="0" applyFont="1" applyFill="1" applyBorder="1" applyProtection="1">
      <protection locked="0"/>
    </xf>
    <xf numFmtId="0" fontId="40" fillId="2" borderId="0" xfId="0" applyFont="1" applyFill="1"/>
    <xf numFmtId="0" fontId="39" fillId="2" borderId="0" xfId="0" applyFont="1" applyFill="1" applyAlignment="1">
      <alignment horizontal="left"/>
    </xf>
    <xf numFmtId="0" fontId="39" fillId="2" borderId="0" xfId="0" applyFont="1" applyFill="1"/>
    <xf numFmtId="0" fontId="0" fillId="2" borderId="1" xfId="0" applyFill="1" applyBorder="1"/>
    <xf numFmtId="0" fontId="17" fillId="2" borderId="1" xfId="0" applyFont="1" applyFill="1" applyBorder="1" applyProtection="1">
      <protection locked="0"/>
    </xf>
    <xf numFmtId="0" fontId="24" fillId="0" borderId="40" xfId="2" applyFont="1" applyFill="1" applyBorder="1" applyAlignment="1" applyProtection="1">
      <alignment horizontal="center" vertical="center" wrapText="1"/>
      <protection locked="0"/>
    </xf>
    <xf numFmtId="0" fontId="27" fillId="0" borderId="29" xfId="5" applyFont="1" applyBorder="1" applyAlignment="1" applyProtection="1">
      <alignment horizontal="center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49" fontId="19" fillId="0" borderId="1" xfId="4" applyNumberFormat="1" applyFont="1" applyBorder="1" applyAlignment="1" applyProtection="1">
      <alignment horizontal="right" vertical="center" wrapText="1"/>
      <protection locked="0"/>
    </xf>
    <xf numFmtId="49" fontId="17" fillId="5" borderId="0" xfId="0" applyNumberFormat="1" applyFont="1" applyFill="1" applyBorder="1" applyProtection="1"/>
    <xf numFmtId="49" fontId="17" fillId="5" borderId="0" xfId="0" applyNumberFormat="1" applyFont="1" applyFill="1" applyProtection="1"/>
    <xf numFmtId="49" fontId="17" fillId="2" borderId="0" xfId="0" applyNumberFormat="1" applyFont="1" applyFill="1" applyBorder="1" applyProtection="1"/>
    <xf numFmtId="49" fontId="17" fillId="5" borderId="0" xfId="1" applyNumberFormat="1" applyFont="1" applyFill="1" applyAlignment="1" applyProtection="1">
      <alignment horizontal="center" vertical="center"/>
    </xf>
    <xf numFmtId="49" fontId="22" fillId="6" borderId="1" xfId="1" applyNumberFormat="1" applyFont="1" applyFill="1" applyBorder="1" applyAlignment="1" applyProtection="1">
      <alignment horizontal="center" vertical="center" wrapTex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49" fontId="22" fillId="0" borderId="1" xfId="0" applyNumberFormat="1" applyFont="1" applyFill="1" applyBorder="1" applyProtection="1">
      <protection locked="0"/>
    </xf>
    <xf numFmtId="49" fontId="22" fillId="0" borderId="0" xfId="0" applyNumberFormat="1" applyFont="1" applyAlignment="1" applyProtection="1">
      <alignment horizontal="left"/>
      <protection locked="0"/>
    </xf>
    <xf numFmtId="49" fontId="17" fillId="0" borderId="0" xfId="0" applyNumberFormat="1" applyFont="1" applyProtection="1">
      <protection locked="0"/>
    </xf>
    <xf numFmtId="49" fontId="22" fillId="0" borderId="0" xfId="0" applyNumberFormat="1" applyFont="1" applyProtection="1">
      <protection locked="0"/>
    </xf>
    <xf numFmtId="49" fontId="16" fillId="0" borderId="0" xfId="0" applyNumberFormat="1" applyFont="1"/>
    <xf numFmtId="49" fontId="0" fillId="0" borderId="0" xfId="0" applyNumberFormat="1"/>
    <xf numFmtId="14" fontId="11" fillId="0" borderId="1" xfId="3" applyNumberFormat="1" applyBorder="1" applyAlignment="1" applyProtection="1">
      <alignment horizontal="center" vertical="center" wrapText="1"/>
      <protection locked="0"/>
    </xf>
    <xf numFmtId="0" fontId="19" fillId="0" borderId="2" xfId="4" applyFont="1" applyBorder="1" applyAlignment="1" applyProtection="1">
      <alignment horizontal="right" vertical="center" wrapText="1"/>
      <protection locked="0"/>
    </xf>
    <xf numFmtId="0" fontId="29" fillId="5" borderId="41" xfId="9" applyFont="1" applyFill="1" applyBorder="1" applyAlignment="1" applyProtection="1">
      <alignment horizontal="center" vertical="center"/>
    </xf>
    <xf numFmtId="0" fontId="29" fillId="5" borderId="42" xfId="9" applyFont="1" applyFill="1" applyBorder="1" applyAlignment="1" applyProtection="1">
      <alignment horizontal="center" vertical="center"/>
    </xf>
    <xf numFmtId="0" fontId="34" fillId="4" borderId="43" xfId="9" applyFont="1" applyFill="1" applyBorder="1" applyAlignment="1" applyProtection="1">
      <alignment vertical="center" wrapText="1"/>
      <protection locked="0"/>
    </xf>
    <xf numFmtId="0" fontId="34" fillId="4" borderId="4" xfId="9" applyFont="1" applyFill="1" applyBorder="1" applyAlignment="1" applyProtection="1">
      <alignment vertical="center" wrapText="1"/>
      <protection locked="0"/>
    </xf>
    <xf numFmtId="0" fontId="32" fillId="0" borderId="1" xfId="0" applyFont="1" applyBorder="1" applyAlignment="1">
      <alignment horizontal="left"/>
    </xf>
    <xf numFmtId="4" fontId="0" fillId="2" borderId="0" xfId="0" applyNumberFormat="1" applyFill="1"/>
    <xf numFmtId="0" fontId="22" fillId="2" borderId="0" xfId="0" applyFont="1" applyFill="1" applyProtection="1"/>
    <xf numFmtId="14" fontId="19" fillId="2" borderId="0" xfId="9" applyNumberFormat="1" applyFont="1" applyFill="1" applyAlignment="1" applyProtection="1">
      <alignment vertical="center"/>
      <protection locked="0"/>
    </xf>
    <xf numFmtId="0" fontId="17" fillId="2" borderId="0" xfId="1" applyFont="1" applyFill="1" applyBorder="1" applyAlignment="1" applyProtection="1">
      <alignment horizontal="center" vertical="center"/>
    </xf>
    <xf numFmtId="0" fontId="37" fillId="2" borderId="0" xfId="1" applyFont="1" applyFill="1" applyAlignment="1" applyProtection="1">
      <alignment horizontal="center" vertical="center"/>
    </xf>
    <xf numFmtId="0" fontId="37" fillId="2" borderId="0" xfId="1" applyFont="1" applyFill="1" applyAlignment="1" applyProtection="1">
      <alignment horizontal="left" vertical="center"/>
    </xf>
    <xf numFmtId="3" fontId="23" fillId="2" borderId="1" xfId="1" applyNumberFormat="1" applyFont="1" applyFill="1" applyBorder="1" applyAlignment="1" applyProtection="1">
      <alignment horizontal="center" vertical="center" wrapText="1"/>
    </xf>
    <xf numFmtId="3" fontId="23" fillId="2" borderId="1" xfId="1" applyNumberFormat="1" applyFont="1" applyFill="1" applyBorder="1" applyAlignment="1" applyProtection="1">
      <alignment horizontal="left" vertical="center" wrapText="1"/>
    </xf>
    <xf numFmtId="0" fontId="37" fillId="2" borderId="1" xfId="1" applyFont="1" applyFill="1" applyBorder="1" applyAlignment="1" applyProtection="1">
      <alignment horizontal="left" vertical="center" wrapText="1" indent="1"/>
    </xf>
    <xf numFmtId="0" fontId="37" fillId="2" borderId="1" xfId="1" applyFont="1" applyFill="1" applyBorder="1" applyAlignment="1" applyProtection="1">
      <alignment horizontal="left" vertical="center" wrapText="1"/>
    </xf>
    <xf numFmtId="4" fontId="38" fillId="2" borderId="1" xfId="0" applyNumberFormat="1" applyFont="1" applyFill="1" applyBorder="1" applyAlignment="1">
      <alignment horizontal="center" vertical="top"/>
    </xf>
    <xf numFmtId="4" fontId="38" fillId="2" borderId="39" xfId="0" applyNumberFormat="1" applyFont="1" applyFill="1" applyBorder="1" applyAlignment="1">
      <alignment horizontal="right" vertical="top"/>
    </xf>
    <xf numFmtId="4" fontId="38" fillId="2" borderId="0" xfId="0" applyNumberFormat="1" applyFont="1" applyFill="1" applyBorder="1" applyAlignment="1">
      <alignment horizontal="right" vertical="top"/>
    </xf>
    <xf numFmtId="49" fontId="38" fillId="2" borderId="1" xfId="0" applyNumberFormat="1" applyFont="1" applyFill="1" applyBorder="1" applyAlignment="1">
      <alignment horizontal="left" vertical="top"/>
    </xf>
    <xf numFmtId="0" fontId="17" fillId="2" borderId="0" xfId="1" applyFont="1" applyFill="1" applyAlignment="1" applyProtection="1">
      <alignment vertical="center"/>
    </xf>
    <xf numFmtId="3" fontId="22" fillId="2" borderId="1" xfId="1" applyNumberFormat="1" applyFont="1" applyFill="1" applyBorder="1" applyAlignment="1" applyProtection="1">
      <alignment horizontal="center" vertical="center" wrapText="1"/>
    </xf>
    <xf numFmtId="3" fontId="22" fillId="2" borderId="1" xfId="1" applyNumberFormat="1" applyFont="1" applyFill="1" applyBorder="1" applyAlignment="1" applyProtection="1">
      <alignment horizontal="right" vertical="center"/>
    </xf>
    <xf numFmtId="3" fontId="22" fillId="2" borderId="1" xfId="1" applyNumberFormat="1" applyFont="1" applyFill="1" applyBorder="1" applyAlignment="1" applyProtection="1">
      <alignment horizontal="right" vertical="center" wrapText="1"/>
    </xf>
    <xf numFmtId="3" fontId="17" fillId="2" borderId="1" xfId="1" applyNumberFormat="1" applyFont="1" applyFill="1" applyBorder="1" applyAlignment="1" applyProtection="1">
      <alignment horizontal="right" vertical="center" wrapText="1"/>
    </xf>
    <xf numFmtId="165" fontId="17" fillId="2" borderId="1" xfId="2" applyNumberFormat="1" applyFont="1" applyFill="1" applyBorder="1" applyAlignment="1" applyProtection="1">
      <alignment horizontal="right" vertical="center"/>
      <protection locked="0"/>
    </xf>
    <xf numFmtId="43" fontId="17" fillId="2" borderId="1" xfId="15" applyFont="1" applyFill="1" applyBorder="1" applyAlignment="1" applyProtection="1">
      <alignment horizontal="right" vertical="center"/>
      <protection locked="0"/>
    </xf>
    <xf numFmtId="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right" vertical="top"/>
    </xf>
    <xf numFmtId="49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4" xfId="2" applyNumberFormat="1" applyFont="1" applyFill="1" applyBorder="1" applyAlignment="1" applyProtection="1">
      <alignment horizontal="right" vertical="center"/>
      <protection locked="0"/>
    </xf>
    <xf numFmtId="0" fontId="22" fillId="2" borderId="4" xfId="3" applyFont="1" applyFill="1" applyBorder="1" applyAlignment="1" applyProtection="1">
      <alignment horizontal="right"/>
    </xf>
    <xf numFmtId="0" fontId="17" fillId="2" borderId="4" xfId="3" applyFont="1" applyFill="1" applyBorder="1" applyAlignment="1" applyProtection="1">
      <alignment horizontal="right"/>
      <protection locked="0"/>
    </xf>
    <xf numFmtId="0" fontId="22" fillId="2" borderId="1" xfId="0" applyFont="1" applyFill="1" applyBorder="1" applyProtection="1"/>
    <xf numFmtId="0" fontId="17" fillId="2" borderId="0" xfId="3" applyFont="1" applyFill="1" applyProtection="1">
      <protection locked="0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29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22" fillId="0" borderId="1" xfId="1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4" fillId="4" borderId="31" xfId="9" applyFont="1" applyFill="1" applyBorder="1" applyAlignment="1" applyProtection="1">
      <alignment vertical="center" wrapText="1"/>
      <protection locked="0"/>
    </xf>
    <xf numFmtId="0" fontId="34" fillId="4" borderId="44" xfId="9" applyFont="1" applyFill="1" applyBorder="1" applyAlignment="1" applyProtection="1">
      <alignment vertical="center"/>
      <protection locked="0"/>
    </xf>
    <xf numFmtId="0" fontId="34" fillId="0" borderId="45" xfId="9" applyFont="1" applyBorder="1" applyAlignment="1" applyProtection="1">
      <alignment vertical="center" wrapText="1"/>
      <protection locked="0"/>
    </xf>
    <xf numFmtId="0" fontId="34" fillId="0" borderId="1" xfId="9" applyFont="1" applyBorder="1" applyAlignment="1" applyProtection="1">
      <alignment horizontal="center" vertical="center"/>
      <protection locked="0"/>
    </xf>
    <xf numFmtId="0" fontId="34" fillId="0" borderId="1" xfId="9" applyFont="1" applyBorder="1" applyAlignment="1" applyProtection="1">
      <alignment vertical="center" wrapText="1"/>
      <protection locked="0"/>
    </xf>
    <xf numFmtId="0" fontId="34" fillId="4" borderId="46" xfId="9" applyFont="1" applyFill="1" applyBorder="1" applyAlignment="1" applyProtection="1">
      <alignment vertical="center" wrapText="1"/>
      <protection locked="0"/>
    </xf>
    <xf numFmtId="14" fontId="42" fillId="0" borderId="1" xfId="0" applyNumberFormat="1" applyFont="1" applyBorder="1" applyAlignment="1">
      <alignment horizontal="left"/>
    </xf>
    <xf numFmtId="4" fontId="42" fillId="0" borderId="1" xfId="0" applyNumberFormat="1" applyFont="1" applyBorder="1" applyAlignment="1">
      <alignment horizontal="right"/>
    </xf>
    <xf numFmtId="0" fontId="43" fillId="0" borderId="1" xfId="0" applyFont="1" applyBorder="1" applyAlignment="1">
      <alignment horizontal="left"/>
    </xf>
    <xf numFmtId="0" fontId="42" fillId="0" borderId="1" xfId="0" applyFont="1" applyBorder="1" applyAlignment="1">
      <alignment horizontal="left"/>
    </xf>
    <xf numFmtId="49" fontId="36" fillId="0" borderId="1" xfId="0" applyNumberFormat="1" applyFon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4" fontId="19" fillId="0" borderId="1" xfId="9" applyNumberFormat="1" applyFont="1" applyBorder="1" applyAlignment="1" applyProtection="1">
      <alignment vertical="center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0" fontId="39" fillId="2" borderId="1" xfId="0" applyFont="1" applyFill="1" applyBorder="1" applyAlignment="1">
      <alignment horizontal="left" vertical="center"/>
    </xf>
    <xf numFmtId="4" fontId="38" fillId="2" borderId="47" xfId="0" applyNumberFormat="1" applyFont="1" applyFill="1" applyBorder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7" fillId="2" borderId="1" xfId="0" applyFont="1" applyFill="1" applyBorder="1" applyAlignment="1" applyProtection="1">
      <alignment horizontal="left" vertical="center"/>
      <protection locked="0"/>
    </xf>
    <xf numFmtId="0" fontId="37" fillId="2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7" fillId="2" borderId="0" xfId="1" applyFont="1" applyFill="1" applyBorder="1" applyAlignment="1" applyProtection="1">
      <alignment vertical="center"/>
    </xf>
    <xf numFmtId="0" fontId="17" fillId="2" borderId="0" xfId="0" applyFont="1" applyFill="1" applyAlignment="1" applyProtection="1"/>
    <xf numFmtId="4" fontId="37" fillId="2" borderId="0" xfId="1" applyNumberFormat="1" applyFont="1" applyFill="1" applyBorder="1" applyAlignment="1" applyProtection="1">
      <alignment vertical="center"/>
    </xf>
    <xf numFmtId="0" fontId="37" fillId="2" borderId="0" xfId="1" applyFont="1" applyFill="1" applyAlignment="1" applyProtection="1">
      <alignment vertical="center"/>
    </xf>
    <xf numFmtId="4" fontId="23" fillId="2" borderId="1" xfId="1" applyNumberFormat="1" applyFont="1" applyFill="1" applyBorder="1" applyAlignment="1" applyProtection="1">
      <alignment vertical="center" wrapText="1"/>
    </xf>
    <xf numFmtId="3" fontId="23" fillId="2" borderId="1" xfId="1" applyNumberFormat="1" applyFont="1" applyFill="1" applyBorder="1" applyAlignment="1" applyProtection="1">
      <alignment vertical="center" wrapText="1"/>
    </xf>
    <xf numFmtId="3" fontId="37" fillId="2" borderId="1" xfId="1" applyNumberFormat="1" applyFont="1" applyFill="1" applyBorder="1" applyAlignment="1" applyProtection="1">
      <alignment vertical="center" wrapText="1"/>
    </xf>
    <xf numFmtId="4" fontId="23" fillId="2" borderId="0" xfId="0" applyNumberFormat="1" applyFont="1" applyFill="1" applyAlignment="1" applyProtection="1">
      <protection locked="0"/>
    </xf>
    <xf numFmtId="3" fontId="37" fillId="2" borderId="0" xfId="0" applyNumberFormat="1" applyFont="1" applyFill="1" applyAlignment="1" applyProtection="1">
      <protection locked="0"/>
    </xf>
    <xf numFmtId="0" fontId="37" fillId="2" borderId="0" xfId="0" applyFont="1" applyFill="1" applyAlignment="1" applyProtection="1">
      <protection locked="0"/>
    </xf>
    <xf numFmtId="4" fontId="37" fillId="2" borderId="0" xfId="0" applyNumberFormat="1" applyFont="1" applyFill="1" applyAlignment="1" applyProtection="1">
      <protection locked="0"/>
    </xf>
    <xf numFmtId="4" fontId="39" fillId="2" borderId="0" xfId="0" applyNumberFormat="1" applyFont="1" applyFill="1" applyAlignment="1" applyProtection="1">
      <protection locked="0"/>
    </xf>
    <xf numFmtId="0" fontId="39" fillId="2" borderId="0" xfId="0" applyFont="1" applyFill="1" applyAlignment="1" applyProtection="1">
      <protection locked="0"/>
    </xf>
    <xf numFmtId="4" fontId="37" fillId="2" borderId="3" xfId="0" applyNumberFormat="1" applyFont="1" applyFill="1" applyBorder="1" applyAlignment="1" applyProtection="1">
      <protection locked="0"/>
    </xf>
    <xf numFmtId="4" fontId="40" fillId="2" borderId="0" xfId="0" applyNumberFormat="1" applyFont="1" applyFill="1" applyAlignment="1"/>
    <xf numFmtId="0" fontId="39" fillId="2" borderId="0" xfId="0" applyFont="1" applyFill="1" applyAlignment="1"/>
    <xf numFmtId="4" fontId="39" fillId="2" borderId="0" xfId="0" applyNumberFormat="1" applyFont="1" applyFill="1" applyAlignment="1"/>
    <xf numFmtId="0" fontId="44" fillId="2" borderId="1" xfId="0" applyFont="1" applyFill="1" applyBorder="1" applyAlignment="1" applyProtection="1">
      <alignment horizontal="left" vertical="center"/>
      <protection locked="0"/>
    </xf>
    <xf numFmtId="0" fontId="46" fillId="2" borderId="1" xfId="0" applyFont="1" applyFill="1" applyBorder="1"/>
    <xf numFmtId="0" fontId="46" fillId="2" borderId="0" xfId="0" applyFont="1" applyFill="1"/>
    <xf numFmtId="4" fontId="16" fillId="2" borderId="0" xfId="0" applyNumberFormat="1" applyFont="1" applyFill="1" applyAlignment="1"/>
    <xf numFmtId="3" fontId="16" fillId="2" borderId="0" xfId="0" applyNumberFormat="1" applyFont="1" applyFill="1" applyAlignment="1"/>
    <xf numFmtId="0" fontId="16" fillId="2" borderId="0" xfId="0" applyFont="1" applyFill="1" applyAlignment="1"/>
    <xf numFmtId="0" fontId="17" fillId="2" borderId="1" xfId="0" applyFont="1" applyFill="1" applyBorder="1" applyAlignment="1" applyProtection="1">
      <alignment horizontal="left" vertical="center"/>
    </xf>
    <xf numFmtId="0" fontId="17" fillId="2" borderId="1" xfId="0" applyFont="1" applyFill="1" applyBorder="1" applyAlignment="1" applyProtection="1">
      <alignment horizontal="left" wrapText="1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/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8" fillId="2" borderId="1" xfId="0" applyFont="1" applyFill="1" applyBorder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center" vertical="center" wrapText="1"/>
    </xf>
    <xf numFmtId="1" fontId="49" fillId="0" borderId="1" xfId="2" applyNumberFormat="1" applyFont="1" applyFill="1" applyBorder="1" applyAlignment="1" applyProtection="1">
      <alignment horizontal="center" vertical="center" wrapText="1"/>
    </xf>
    <xf numFmtId="1" fontId="49" fillId="0" borderId="24" xfId="2" applyNumberFormat="1" applyFont="1" applyFill="1" applyBorder="1" applyAlignment="1" applyProtection="1">
      <alignment horizontal="left" vertical="center" wrapText="1"/>
    </xf>
    <xf numFmtId="0" fontId="49" fillId="0" borderId="6" xfId="2" applyFont="1" applyFill="1" applyBorder="1" applyAlignment="1" applyProtection="1">
      <alignment horizontal="center" vertical="center" wrapText="1"/>
      <protection locked="0"/>
    </xf>
    <xf numFmtId="1" fontId="49" fillId="0" borderId="6" xfId="2" applyNumberFormat="1" applyFont="1" applyFill="1" applyBorder="1" applyAlignment="1" applyProtection="1">
      <alignment horizontal="center" vertical="center" wrapText="1"/>
    </xf>
    <xf numFmtId="1" fontId="49" fillId="0" borderId="6" xfId="2" applyNumberFormat="1" applyFont="1" applyFill="1" applyBorder="1" applyAlignment="1" applyProtection="1">
      <alignment horizontal="right" vertical="center" wrapText="1"/>
    </xf>
    <xf numFmtId="1" fontId="49" fillId="0" borderId="6" xfId="2" applyNumberFormat="1" applyFont="1" applyFill="1" applyBorder="1" applyAlignment="1" applyProtection="1">
      <alignment horizontal="center" vertical="center" wrapText="1"/>
      <protection locked="0"/>
    </xf>
    <xf numFmtId="1" fontId="49" fillId="0" borderId="6" xfId="2" applyNumberFormat="1" applyFont="1" applyFill="1" applyBorder="1" applyAlignment="1" applyProtection="1">
      <alignment horizontal="left" vertical="top" wrapText="1"/>
      <protection locked="0"/>
    </xf>
    <xf numFmtId="0" fontId="49" fillId="0" borderId="6" xfId="2" applyFont="1" applyFill="1" applyBorder="1" applyAlignment="1" applyProtection="1">
      <alignment horizontal="left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49" fillId="0" borderId="6" xfId="2" applyNumberFormat="1" applyFont="1" applyFill="1" applyBorder="1" applyAlignment="1" applyProtection="1">
      <alignment horizontal="right" vertical="top" wrapText="1"/>
    </xf>
    <xf numFmtId="0" fontId="26" fillId="0" borderId="2" xfId="2" applyFont="1" applyFill="1" applyBorder="1" applyAlignment="1" applyProtection="1">
      <alignment horizontal="center" vertical="center" wrapText="1"/>
    </xf>
    <xf numFmtId="1" fontId="49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center" vertical="center" wrapText="1"/>
    </xf>
    <xf numFmtId="1" fontId="49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1" fontId="49" fillId="0" borderId="1" xfId="2" applyNumberFormat="1" applyFont="1" applyFill="1" applyBorder="1" applyAlignment="1" applyProtection="1">
      <alignment horizontal="right" vertical="center" wrapText="1"/>
    </xf>
    <xf numFmtId="1" fontId="49" fillId="0" borderId="1" xfId="2" applyNumberFormat="1" applyFont="1" applyFill="1" applyBorder="1" applyAlignment="1" applyProtection="1">
      <alignment horizontal="right" vertical="top" wrapText="1"/>
    </xf>
    <xf numFmtId="0" fontId="23" fillId="2" borderId="1" xfId="2" applyFont="1" applyFill="1" applyBorder="1" applyAlignment="1" applyProtection="1">
      <alignment horizontal="center" vertical="center" wrapText="1"/>
      <protection locked="0"/>
    </xf>
    <xf numFmtId="0" fontId="26" fillId="2" borderId="2" xfId="2" applyFont="1" applyFill="1" applyBorder="1" applyAlignment="1" applyProtection="1">
      <alignment horizontal="center" vertical="center" wrapText="1"/>
    </xf>
    <xf numFmtId="0" fontId="51" fillId="0" borderId="1" xfId="0" applyNumberFormat="1" applyFont="1" applyFill="1" applyBorder="1" applyAlignment="1">
      <alignment horizontal="left" vertical="top"/>
    </xf>
    <xf numFmtId="0" fontId="51" fillId="2" borderId="1" xfId="0" applyNumberFormat="1" applyFont="1" applyFill="1" applyBorder="1" applyAlignment="1">
      <alignment horizontal="left" vertical="top"/>
    </xf>
    <xf numFmtId="4" fontId="51" fillId="2" borderId="1" xfId="0" applyNumberFormat="1" applyFont="1" applyFill="1" applyBorder="1" applyAlignment="1">
      <alignment horizontal="right" vertical="top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1" fontId="49" fillId="0" borderId="25" xfId="2" applyNumberFormat="1" applyFont="1" applyFill="1" applyBorder="1" applyAlignment="1" applyProtection="1">
      <alignment horizontal="center" vertical="center" wrapText="1"/>
      <protection locked="0"/>
    </xf>
    <xf numFmtId="1" fontId="49" fillId="0" borderId="9" xfId="2" applyNumberFormat="1" applyFont="1" applyFill="1" applyBorder="1" applyAlignment="1" applyProtection="1">
      <alignment horizontal="left" vertical="top" wrapText="1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1" fontId="49" fillId="0" borderId="9" xfId="2" applyNumberFormat="1" applyFont="1" applyFill="1" applyBorder="1" applyAlignment="1" applyProtection="1">
      <alignment horizontal="right" vertical="center" wrapText="1"/>
    </xf>
    <xf numFmtId="1" fontId="49" fillId="0" borderId="9" xfId="2" applyNumberFormat="1" applyFont="1" applyFill="1" applyBorder="1" applyAlignment="1" applyProtection="1">
      <alignment horizontal="center" vertical="center" wrapText="1"/>
    </xf>
    <xf numFmtId="0" fontId="51" fillId="0" borderId="1" xfId="0" applyNumberFormat="1" applyFont="1" applyFill="1" applyBorder="1" applyAlignment="1">
      <alignment horizontal="center" vertical="top"/>
    </xf>
    <xf numFmtId="0" fontId="51" fillId="0" borderId="1" xfId="0" applyNumberFormat="1" applyFont="1" applyFill="1" applyBorder="1" applyAlignment="1">
      <alignment horizontal="right" vertical="top"/>
    </xf>
    <xf numFmtId="0" fontId="37" fillId="0" borderId="1" xfId="0" applyFont="1" applyFill="1" applyBorder="1" applyProtection="1">
      <protection locked="0"/>
    </xf>
    <xf numFmtId="0" fontId="52" fillId="0" borderId="1" xfId="2" applyFont="1" applyFill="1" applyBorder="1" applyAlignment="1" applyProtection="1">
      <alignment horizontal="center" vertical="top" wrapText="1"/>
      <protection locked="0"/>
    </xf>
    <xf numFmtId="1" fontId="53" fillId="0" borderId="1" xfId="2" applyNumberFormat="1" applyFont="1" applyFill="1" applyBorder="1" applyAlignment="1" applyProtection="1">
      <alignment horizontal="left" vertical="center" wrapText="1"/>
      <protection locked="0"/>
    </xf>
    <xf numFmtId="1" fontId="53" fillId="0" borderId="1" xfId="2" applyNumberFormat="1" applyFont="1" applyFill="1" applyBorder="1" applyAlignment="1" applyProtection="1">
      <alignment horizontal="left" vertical="top" wrapText="1"/>
      <protection locked="0"/>
    </xf>
    <xf numFmtId="0" fontId="53" fillId="2" borderId="1" xfId="2" applyFont="1" applyFill="1" applyBorder="1" applyAlignment="1" applyProtection="1">
      <alignment horizontal="left" vertical="top" wrapText="1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52" fillId="0" borderId="8" xfId="2" applyFont="1" applyFill="1" applyBorder="1" applyAlignment="1" applyProtection="1">
      <alignment horizontal="center" vertical="top" wrapText="1"/>
      <protection locked="0"/>
    </xf>
    <xf numFmtId="1" fontId="53" fillId="0" borderId="8" xfId="2" applyNumberFormat="1" applyFont="1" applyFill="1" applyBorder="1" applyAlignment="1" applyProtection="1">
      <alignment horizontal="left" vertical="center" wrapText="1"/>
      <protection locked="0"/>
    </xf>
    <xf numFmtId="1" fontId="53" fillId="0" borderId="8" xfId="2" applyNumberFormat="1" applyFont="1" applyFill="1" applyBorder="1" applyAlignment="1" applyProtection="1">
      <alignment horizontal="left" vertical="top" wrapText="1"/>
      <protection locked="0"/>
    </xf>
    <xf numFmtId="0" fontId="53" fillId="0" borderId="8" xfId="2" applyFont="1" applyFill="1" applyBorder="1" applyAlignment="1" applyProtection="1">
      <alignment horizontal="left" vertical="top" wrapText="1"/>
      <protection locked="0"/>
    </xf>
    <xf numFmtId="0" fontId="27" fillId="0" borderId="8" xfId="2" applyFont="1" applyFill="1" applyBorder="1" applyAlignment="1" applyProtection="1">
      <alignment horizontal="left" vertical="top" wrapText="1"/>
      <protection locked="0"/>
    </xf>
    <xf numFmtId="1" fontId="53" fillId="0" borderId="6" xfId="2" applyNumberFormat="1" applyFont="1" applyFill="1" applyBorder="1" applyAlignment="1" applyProtection="1">
      <alignment horizontal="left" vertical="center" wrapText="1"/>
      <protection locked="0"/>
    </xf>
    <xf numFmtId="1" fontId="53" fillId="0" borderId="6" xfId="2" applyNumberFormat="1" applyFont="1" applyFill="1" applyBorder="1" applyAlignment="1" applyProtection="1">
      <alignment horizontal="left" vertical="top" wrapText="1"/>
      <protection locked="0"/>
    </xf>
    <xf numFmtId="0" fontId="53" fillId="0" borderId="6" xfId="2" applyFont="1" applyFill="1" applyBorder="1" applyAlignment="1" applyProtection="1">
      <alignment horizontal="left" vertical="top" wrapText="1"/>
      <protection locked="0"/>
    </xf>
    <xf numFmtId="0" fontId="44" fillId="0" borderId="1" xfId="0" applyFont="1" applyFill="1" applyBorder="1" applyAlignment="1" applyProtection="1">
      <alignment vertical="center"/>
      <protection locked="0"/>
    </xf>
    <xf numFmtId="0" fontId="44" fillId="0" borderId="1" xfId="0" applyFont="1" applyFill="1" applyBorder="1" applyAlignment="1" applyProtection="1">
      <alignment horizontal="left" vertical="center"/>
      <protection locked="0"/>
    </xf>
    <xf numFmtId="1" fontId="54" fillId="0" borderId="1" xfId="2" applyNumberFormat="1" applyFont="1" applyFill="1" applyBorder="1" applyAlignment="1" applyProtection="1">
      <alignment horizontal="center" vertical="center" wrapText="1"/>
    </xf>
    <xf numFmtId="0" fontId="44" fillId="2" borderId="1" xfId="0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49" fontId="53" fillId="0" borderId="6" xfId="2" applyNumberFormat="1" applyFont="1" applyFill="1" applyBorder="1" applyAlignment="1" applyProtection="1">
      <alignment horizontal="left" vertical="top" wrapText="1"/>
      <protection locked="0"/>
    </xf>
    <xf numFmtId="0" fontId="53" fillId="0" borderId="9" xfId="2" applyFont="1" applyFill="1" applyBorder="1" applyAlignment="1" applyProtection="1">
      <alignment horizontal="left" vertical="top" wrapText="1"/>
      <protection locked="0"/>
    </xf>
    <xf numFmtId="0" fontId="27" fillId="0" borderId="9" xfId="2" applyFont="1" applyFill="1" applyBorder="1" applyAlignment="1" applyProtection="1">
      <alignment horizontal="left" vertical="top" wrapText="1"/>
      <protection locked="0"/>
    </xf>
    <xf numFmtId="0" fontId="53" fillId="0" borderId="1" xfId="2" applyFont="1" applyFill="1" applyBorder="1" applyAlignment="1" applyProtection="1">
      <alignment horizontal="left" vertical="top" wrapText="1"/>
      <protection locked="0"/>
    </xf>
    <xf numFmtId="3" fontId="44" fillId="0" borderId="1" xfId="1" applyNumberFormat="1" applyFont="1" applyFill="1" applyBorder="1" applyAlignment="1" applyProtection="1">
      <alignment horizontal="left" vertical="center" wrapText="1"/>
    </xf>
    <xf numFmtId="49" fontId="44" fillId="2" borderId="1" xfId="1" applyNumberFormat="1" applyFont="1" applyFill="1" applyBorder="1" applyAlignment="1" applyProtection="1">
      <alignment horizontal="left" vertical="center" wrapText="1"/>
    </xf>
    <xf numFmtId="0" fontId="45" fillId="0" borderId="1" xfId="0" applyNumberFormat="1" applyFont="1" applyFill="1" applyBorder="1" applyAlignment="1">
      <alignment horizontal="left" vertical="top"/>
    </xf>
    <xf numFmtId="0" fontId="45" fillId="2" borderId="1" xfId="0" applyNumberFormat="1" applyFont="1" applyFill="1" applyBorder="1" applyAlignment="1">
      <alignment horizontal="left" vertical="top"/>
    </xf>
    <xf numFmtId="1" fontId="53" fillId="0" borderId="9" xfId="2" applyNumberFormat="1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49" fontId="45" fillId="2" borderId="1" xfId="0" applyNumberFormat="1" applyFont="1" applyFill="1" applyBorder="1" applyAlignment="1">
      <alignment horizontal="left" vertical="top"/>
    </xf>
    <xf numFmtId="14" fontId="11" fillId="0" borderId="31" xfId="3" applyNumberFormat="1" applyFill="1" applyBorder="1" applyProtection="1">
      <protection locked="0"/>
    </xf>
    <xf numFmtId="0" fontId="45" fillId="2" borderId="31" xfId="0" applyNumberFormat="1" applyFont="1" applyFill="1" applyBorder="1" applyAlignment="1">
      <alignment horizontal="left" vertical="top"/>
    </xf>
    <xf numFmtId="0" fontId="44" fillId="2" borderId="31" xfId="0" applyFont="1" applyFill="1" applyBorder="1" applyProtection="1">
      <protection locked="0"/>
    </xf>
    <xf numFmtId="49" fontId="53" fillId="0" borderId="1" xfId="2" applyNumberFormat="1" applyFont="1" applyFill="1" applyBorder="1" applyAlignment="1" applyProtection="1">
      <alignment horizontal="left" vertical="top" wrapText="1"/>
      <protection locked="0"/>
    </xf>
    <xf numFmtId="1" fontId="53" fillId="0" borderId="1" xfId="2" applyNumberFormat="1" applyFont="1" applyFill="1" applyBorder="1" applyAlignment="1" applyProtection="1">
      <alignment horizontal="left" vertical="center" wrapText="1"/>
    </xf>
    <xf numFmtId="1" fontId="53" fillId="0" borderId="1" xfId="2" applyNumberFormat="1" applyFont="1" applyFill="1" applyBorder="1" applyAlignment="1" applyProtection="1">
      <alignment horizontal="center" vertical="center" wrapText="1"/>
    </xf>
    <xf numFmtId="1" fontId="53" fillId="0" borderId="1" xfId="2" applyNumberFormat="1" applyFont="1" applyFill="1" applyBorder="1" applyAlignment="1" applyProtection="1">
      <alignment horizontal="center" vertical="top" wrapText="1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55" fillId="0" borderId="1" xfId="2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2" fontId="26" fillId="0" borderId="1" xfId="2" applyNumberFormat="1" applyFont="1" applyFill="1" applyBorder="1" applyAlignment="1" applyProtection="1">
      <alignment horizontal="left" vertical="top" wrapText="1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14" fontId="11" fillId="0" borderId="2" xfId="3" applyNumberFormat="1" applyBorder="1" applyProtection="1">
      <protection locked="0"/>
    </xf>
    <xf numFmtId="1" fontId="24" fillId="0" borderId="48" xfId="2" applyNumberFormat="1" applyFont="1" applyFill="1" applyBorder="1" applyAlignment="1" applyProtection="1">
      <alignment horizontal="left" vertical="top" wrapText="1"/>
      <protection locked="0"/>
    </xf>
    <xf numFmtId="1" fontId="24" fillId="0" borderId="49" xfId="2" applyNumberFormat="1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56" fillId="0" borderId="2" xfId="2" applyFont="1" applyFill="1" applyBorder="1" applyAlignment="1" applyProtection="1">
      <alignment horizontal="left" vertical="top" wrapText="1"/>
      <protection locked="0"/>
    </xf>
    <xf numFmtId="0" fontId="22" fillId="2" borderId="1" xfId="0" applyFont="1" applyFill="1" applyBorder="1" applyAlignment="1" applyProtection="1">
      <alignment horizontal="left"/>
    </xf>
    <xf numFmtId="0" fontId="21" fillId="5" borderId="1" xfId="4" applyFont="1" applyFill="1" applyBorder="1" applyAlignment="1" applyProtection="1">
      <alignment horizontal="left" vertical="center" wrapText="1"/>
    </xf>
    <xf numFmtId="0" fontId="0" fillId="0" borderId="1" xfId="0" applyBorder="1"/>
    <xf numFmtId="0" fontId="22" fillId="0" borderId="1" xfId="3" applyFont="1" applyBorder="1" applyAlignment="1" applyProtection="1">
      <alignment horizontal="left"/>
      <protection locked="0"/>
    </xf>
    <xf numFmtId="0" fontId="17" fillId="0" borderId="1" xfId="3" applyFont="1" applyBorder="1" applyAlignment="1" applyProtection="1">
      <alignment horizontal="left"/>
      <protection locked="0"/>
    </xf>
    <xf numFmtId="14" fontId="42" fillId="0" borderId="31" xfId="0" applyNumberFormat="1" applyFont="1" applyBorder="1" applyAlignment="1">
      <alignment horizontal="left"/>
    </xf>
    <xf numFmtId="0" fontId="34" fillId="0" borderId="31" xfId="9" applyFont="1" applyBorder="1" applyAlignment="1" applyProtection="1">
      <alignment vertical="center" wrapText="1"/>
      <protection locked="0"/>
    </xf>
    <xf numFmtId="49" fontId="57" fillId="0" borderId="0" xfId="0" applyNumberFormat="1" applyFont="1"/>
    <xf numFmtId="1" fontId="24" fillId="0" borderId="0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5" xfId="2" applyNumberFormat="1" applyFont="1" applyFill="1" applyBorder="1" applyAlignment="1" applyProtection="1">
      <alignment horizontal="center" vertical="top" wrapText="1"/>
      <protection locked="0"/>
    </xf>
    <xf numFmtId="0" fontId="25" fillId="0" borderId="50" xfId="2" applyFont="1" applyFill="1" applyBorder="1" applyAlignment="1" applyProtection="1">
      <alignment horizontal="center" vertical="center" wrapText="1"/>
      <protection locked="0"/>
    </xf>
    <xf numFmtId="0" fontId="25" fillId="0" borderId="4" xfId="2" applyFont="1" applyFill="1" applyBorder="1" applyAlignment="1" applyProtection="1">
      <alignment horizontal="center" vertical="top" wrapText="1"/>
      <protection locked="0"/>
    </xf>
    <xf numFmtId="14" fontId="27" fillId="0" borderId="1" xfId="5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/>
    <xf numFmtId="3" fontId="23" fillId="2" borderId="0" xfId="1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7" fillId="2" borderId="0" xfId="1" applyFont="1" applyFill="1" applyBorder="1" applyAlignment="1" applyProtection="1">
      <alignment horizontal="left" vertical="center" wrapText="1" indent="1"/>
    </xf>
    <xf numFmtId="3" fontId="37" fillId="2" borderId="0" xfId="1" applyNumberFormat="1" applyFont="1" applyFill="1" applyBorder="1" applyAlignment="1" applyProtection="1">
      <alignment vertical="center" wrapText="1"/>
    </xf>
    <xf numFmtId="0" fontId="58" fillId="0" borderId="1" xfId="0" applyFont="1" applyBorder="1"/>
    <xf numFmtId="3" fontId="48" fillId="2" borderId="1" xfId="1" applyNumberFormat="1" applyFont="1" applyFill="1" applyBorder="1" applyAlignment="1" applyProtection="1">
      <alignment vertical="center" wrapText="1"/>
    </xf>
    <xf numFmtId="0" fontId="47" fillId="0" borderId="0" xfId="0" applyFont="1"/>
    <xf numFmtId="0" fontId="47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11" fillId="0" borderId="1" xfId="3" applyNumberFormat="1" applyBorder="1" applyAlignment="1" applyProtection="1">
      <alignment horizontal="left"/>
      <protection locked="0"/>
    </xf>
    <xf numFmtId="0" fontId="11" fillId="0" borderId="1" xfId="3" applyBorder="1" applyAlignment="1" applyProtection="1">
      <alignment horizontal="left"/>
      <protection locked="0"/>
    </xf>
    <xf numFmtId="0" fontId="16" fillId="5" borderId="1" xfId="0" applyFont="1" applyFill="1" applyBorder="1" applyAlignment="1" applyProtection="1">
      <alignment horizontal="left"/>
    </xf>
    <xf numFmtId="0" fontId="0" fillId="5" borderId="1" xfId="0" applyFill="1" applyBorder="1" applyAlignment="1" applyProtection="1">
      <alignment horizontal="left"/>
    </xf>
    <xf numFmtId="0" fontId="17" fillId="5" borderId="1" xfId="1" applyFont="1" applyFill="1" applyBorder="1" applyAlignment="1" applyProtection="1">
      <alignment horizontal="left" vertical="center"/>
    </xf>
    <xf numFmtId="0" fontId="17" fillId="5" borderId="1" xfId="0" applyFont="1" applyFill="1" applyBorder="1" applyAlignment="1" applyProtection="1">
      <alignment horizontal="left"/>
      <protection locked="0"/>
    </xf>
    <xf numFmtId="14" fontId="19" fillId="0" borderId="36" xfId="9" applyNumberFormat="1" applyFont="1" applyBorder="1" applyAlignment="1" applyProtection="1">
      <alignment horizontal="left" vertical="center"/>
      <protection locked="0"/>
    </xf>
    <xf numFmtId="14" fontId="19" fillId="0" borderId="0" xfId="9" applyNumberFormat="1" applyFont="1" applyAlignment="1" applyProtection="1">
      <alignment horizontal="left" vertical="center"/>
      <protection locked="0"/>
    </xf>
    <xf numFmtId="14" fontId="17" fillId="5" borderId="1" xfId="1" applyNumberFormat="1" applyFont="1" applyFill="1" applyBorder="1" applyAlignment="1" applyProtection="1">
      <alignment horizontal="left" vertical="center"/>
    </xf>
    <xf numFmtId="0" fontId="17" fillId="5" borderId="1" xfId="0" applyFont="1" applyFill="1" applyBorder="1" applyAlignment="1" applyProtection="1">
      <alignment horizontal="left"/>
    </xf>
    <xf numFmtId="0" fontId="17" fillId="2" borderId="1" xfId="0" applyFont="1" applyFill="1" applyBorder="1" applyAlignment="1" applyProtection="1">
      <alignment horizontal="left"/>
    </xf>
    <xf numFmtId="0" fontId="0" fillId="2" borderId="1" xfId="0" applyFill="1" applyBorder="1" applyAlignment="1" applyProtection="1">
      <alignment horizontal="left"/>
    </xf>
    <xf numFmtId="49" fontId="21" fillId="5" borderId="1" xfId="4" applyNumberFormat="1" applyFont="1" applyFill="1" applyBorder="1" applyAlignment="1" applyProtection="1">
      <alignment horizontal="left" vertical="center" wrapText="1"/>
    </xf>
    <xf numFmtId="0" fontId="19" fillId="0" borderId="1" xfId="4" applyFont="1" applyBorder="1" applyAlignment="1" applyProtection="1">
      <alignment horizontal="left" vertical="center" wrapText="1"/>
      <protection locked="0"/>
    </xf>
    <xf numFmtId="0" fontId="41" fillId="2" borderId="1" xfId="0" applyFont="1" applyFill="1" applyBorder="1" applyAlignment="1">
      <alignment horizontal="left"/>
    </xf>
    <xf numFmtId="49" fontId="19" fillId="0" borderId="1" xfId="4" applyNumberFormat="1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>
      <alignment horizontal="left"/>
    </xf>
    <xf numFmtId="0" fontId="19" fillId="5" borderId="1" xfId="4" applyFont="1" applyFill="1" applyBorder="1" applyAlignment="1" applyProtection="1">
      <alignment horizontal="left" vertical="center" wrapText="1"/>
    </xf>
    <xf numFmtId="0" fontId="19" fillId="2" borderId="1" xfId="4" applyFont="1" applyFill="1" applyBorder="1" applyAlignment="1" applyProtection="1">
      <alignment horizontal="left" vertical="center" wrapText="1"/>
      <protection locked="0"/>
    </xf>
    <xf numFmtId="49" fontId="19" fillId="2" borderId="1" xfId="4" applyNumberFormat="1" applyFont="1" applyFill="1" applyBorder="1" applyAlignment="1" applyProtection="1">
      <alignment horizontal="left" vertical="center" wrapText="1"/>
      <protection locked="0"/>
    </xf>
    <xf numFmtId="0" fontId="17" fillId="2" borderId="1" xfId="4" applyFont="1" applyFill="1" applyBorder="1" applyAlignment="1" applyProtection="1">
      <alignment horizontal="left" vertical="center" wrapText="1"/>
      <protection locked="0"/>
    </xf>
    <xf numFmtId="49" fontId="17" fillId="2" borderId="1" xfId="4" applyNumberFormat="1" applyFont="1" applyFill="1" applyBorder="1" applyAlignment="1" applyProtection="1">
      <alignment horizontal="left" vertical="center" wrapText="1"/>
      <protection locked="0"/>
    </xf>
    <xf numFmtId="0" fontId="11" fillId="2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49" fontId="11" fillId="2" borderId="1" xfId="0" applyNumberFormat="1" applyFont="1" applyFill="1" applyBorder="1" applyAlignment="1" applyProtection="1">
      <alignment horizontal="left"/>
      <protection locked="0"/>
    </xf>
    <xf numFmtId="0" fontId="1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11" fillId="2" borderId="1" xfId="0" applyNumberFormat="1" applyFont="1" applyFill="1" applyBorder="1" applyAlignment="1">
      <alignment horizontal="left"/>
    </xf>
    <xf numFmtId="0" fontId="17" fillId="2" borderId="1" xfId="0" applyFont="1" applyFill="1" applyBorder="1" applyAlignment="1" applyProtection="1">
      <alignment horizontal="left"/>
      <protection locked="0"/>
    </xf>
    <xf numFmtId="49" fontId="19" fillId="5" borderId="1" xfId="4" applyNumberFormat="1" applyFont="1" applyFill="1" applyBorder="1" applyAlignment="1" applyProtection="1">
      <alignment horizontal="left" vertical="center" wrapText="1"/>
    </xf>
    <xf numFmtId="0" fontId="0" fillId="2" borderId="1" xfId="0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47" fillId="0" borderId="1" xfId="0" applyNumberFormat="1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4" fontId="17" fillId="5" borderId="0" xfId="3" applyNumberFormat="1" applyFont="1" applyFill="1" applyProtection="1">
      <protection locked="0"/>
    </xf>
    <xf numFmtId="3" fontId="17" fillId="5" borderId="0" xfId="3" applyNumberFormat="1" applyFont="1" applyFill="1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14" fontId="11" fillId="0" borderId="1" xfId="3" applyNumberFormat="1" applyBorder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left" vertical="top" wrapText="1"/>
      <protection locked="0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2" xfId="10" applyNumberFormat="1" applyFont="1" applyFill="1" applyBorder="1" applyAlignment="1" applyProtection="1">
      <alignment horizontal="center" vertical="center"/>
    </xf>
    <xf numFmtId="14" fontId="21" fillId="2" borderId="32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2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17" fillId="2" borderId="0" xfId="1" applyFont="1" applyFill="1" applyAlignment="1" applyProtection="1">
      <alignment horizontal="center" vertical="center"/>
    </xf>
    <xf numFmtId="0" fontId="17" fillId="2" borderId="0" xfId="1" applyFont="1" applyFill="1" applyAlignment="1" applyProtection="1">
      <alignment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51" xfId="2" applyFont="1" applyFill="1" applyBorder="1" applyAlignment="1" applyProtection="1">
      <alignment horizontal="center" vertical="top" wrapText="1"/>
    </xf>
    <xf numFmtId="0" fontId="26" fillId="5" borderId="1" xfId="2" applyFont="1" applyFill="1" applyBorder="1" applyAlignment="1" applyProtection="1">
      <alignment horizontal="center" vertical="center" wrapText="1"/>
    </xf>
    <xf numFmtId="1" fontId="26" fillId="5" borderId="50" xfId="2" applyNumberFormat="1" applyFont="1" applyFill="1" applyBorder="1" applyAlignment="1" applyProtection="1">
      <alignment horizontal="center" vertical="center" wrapText="1"/>
    </xf>
    <xf numFmtId="0" fontId="48" fillId="2" borderId="5" xfId="0" applyFont="1" applyFill="1" applyBorder="1" applyAlignment="1" applyProtection="1">
      <alignment horizontal="center" vertical="center"/>
      <protection locked="0"/>
    </xf>
    <xf numFmtId="0" fontId="48" fillId="2" borderId="0" xfId="0" applyFont="1" applyFill="1" applyAlignment="1" applyProtection="1">
      <alignment horizontal="center" vertical="center"/>
      <protection locked="0"/>
    </xf>
    <xf numFmtId="0" fontId="28" fillId="2" borderId="0" xfId="0" applyFont="1" applyFill="1" applyAlignment="1" applyProtection="1">
      <alignment horizontal="right" vertical="top"/>
      <protection locked="0"/>
    </xf>
    <xf numFmtId="1" fontId="28" fillId="2" borderId="6" xfId="2" applyNumberFormat="1" applyFont="1" applyFill="1" applyBorder="1" applyAlignment="1" applyProtection="1">
      <alignment horizontal="right" vertical="top" wrapText="1"/>
    </xf>
    <xf numFmtId="1" fontId="28" fillId="2" borderId="1" xfId="2" applyNumberFormat="1" applyFont="1" applyFill="1" applyBorder="1" applyAlignment="1" applyProtection="1">
      <alignment horizontal="right" vertical="top" wrapText="1"/>
    </xf>
    <xf numFmtId="1" fontId="59" fillId="0" borderId="1" xfId="2" applyNumberFormat="1" applyFont="1" applyFill="1" applyBorder="1" applyAlignment="1" applyProtection="1">
      <alignment horizontal="right" vertical="center" wrapText="1"/>
    </xf>
    <xf numFmtId="0" fontId="51" fillId="0" borderId="5" xfId="0" applyNumberFormat="1" applyFont="1" applyFill="1" applyBorder="1" applyAlignment="1">
      <alignment horizontal="center" vertical="top"/>
    </xf>
    <xf numFmtId="0" fontId="23" fillId="0" borderId="4" xfId="2" applyFont="1" applyFill="1" applyBorder="1" applyAlignment="1" applyProtection="1">
      <alignment horizontal="left" vertical="top" wrapText="1"/>
      <protection locked="0"/>
    </xf>
    <xf numFmtId="0" fontId="49" fillId="0" borderId="1" xfId="2" applyNumberFormat="1" applyFont="1" applyFill="1" applyBorder="1" applyAlignment="1" applyProtection="1">
      <alignment horizontal="center" vertical="center" wrapText="1"/>
    </xf>
    <xf numFmtId="0" fontId="28" fillId="2" borderId="1" xfId="2" applyNumberFormat="1" applyFont="1" applyFill="1" applyBorder="1" applyAlignment="1" applyProtection="1">
      <alignment horizontal="right" vertical="top" wrapText="1"/>
    </xf>
    <xf numFmtId="49" fontId="51" fillId="2" borderId="1" xfId="0" applyNumberFormat="1" applyFont="1" applyFill="1" applyBorder="1" applyAlignment="1">
      <alignment horizontal="left" vertical="top"/>
    </xf>
    <xf numFmtId="0" fontId="60" fillId="2" borderId="1" xfId="0" applyNumberFormat="1" applyFont="1" applyFill="1" applyBorder="1" applyAlignment="1">
      <alignment horizontal="right" vertical="top"/>
    </xf>
    <xf numFmtId="0" fontId="51" fillId="2" borderId="1" xfId="0" applyNumberFormat="1" applyFont="1" applyFill="1" applyBorder="1" applyAlignment="1">
      <alignment horizontal="center" vertical="top"/>
    </xf>
    <xf numFmtId="1" fontId="49" fillId="2" borderId="1" xfId="2" applyNumberFormat="1" applyFont="1" applyFill="1" applyBorder="1" applyAlignment="1" applyProtection="1">
      <alignment horizontal="center" vertical="center" wrapText="1"/>
    </xf>
    <xf numFmtId="0" fontId="50" fillId="0" borderId="0" xfId="0" applyFont="1" applyFill="1" applyAlignment="1" applyProtection="1">
      <alignment horizontal="center" vertical="center"/>
      <protection locked="0"/>
    </xf>
    <xf numFmtId="1" fontId="28" fillId="2" borderId="9" xfId="2" applyNumberFormat="1" applyFont="1" applyFill="1" applyBorder="1" applyAlignment="1" applyProtection="1">
      <alignment horizontal="right" vertical="top" wrapText="1"/>
    </xf>
    <xf numFmtId="14" fontId="47" fillId="0" borderId="1" xfId="3" applyNumberFormat="1" applyFont="1" applyBorder="1" applyAlignment="1" applyProtection="1">
      <alignment horizontal="center" vertical="center" wrapText="1"/>
      <protection locked="0"/>
    </xf>
    <xf numFmtId="1" fontId="28" fillId="0" borderId="1" xfId="2" applyNumberFormat="1" applyFont="1" applyFill="1" applyBorder="1" applyAlignment="1" applyProtection="1">
      <alignment horizontal="left" vertical="center" wrapText="1"/>
      <protection locked="0"/>
    </xf>
    <xf numFmtId="0" fontId="61" fillId="0" borderId="1" xfId="0" applyFont="1" applyBorder="1" applyAlignment="1">
      <alignment horizontal="left" vertical="center"/>
    </xf>
    <xf numFmtId="0" fontId="27" fillId="0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14" fontId="47" fillId="0" borderId="2" xfId="3" applyNumberFormat="1" applyFont="1" applyBorder="1" applyAlignment="1" applyProtection="1">
      <alignment horizontal="center" vertical="center" wrapText="1"/>
      <protection locked="0"/>
    </xf>
    <xf numFmtId="1" fontId="28" fillId="0" borderId="52" xfId="2" applyNumberFormat="1" applyFont="1" applyFill="1" applyBorder="1" applyAlignment="1" applyProtection="1">
      <alignment horizontal="left" vertical="center" wrapText="1"/>
      <protection locked="0"/>
    </xf>
    <xf numFmtId="1" fontId="27" fillId="0" borderId="1" xfId="2" applyNumberFormat="1" applyFont="1" applyFill="1" applyBorder="1" applyAlignment="1" applyProtection="1">
      <alignment horizontal="left" vertical="top" wrapText="1"/>
      <protection locked="0"/>
    </xf>
    <xf numFmtId="0" fontId="27" fillId="0" borderId="53" xfId="2" applyFont="1" applyFill="1" applyBorder="1" applyAlignment="1" applyProtection="1">
      <alignment horizontal="left" vertical="top" wrapText="1"/>
      <protection locked="0"/>
    </xf>
    <xf numFmtId="0" fontId="27" fillId="2" borderId="8" xfId="2" applyFont="1" applyFill="1" applyBorder="1" applyAlignment="1" applyProtection="1">
      <alignment horizontal="left" vertical="top" wrapText="1"/>
      <protection locked="0"/>
    </xf>
    <xf numFmtId="1" fontId="54" fillId="0" borderId="9" xfId="2" applyNumberFormat="1" applyFont="1" applyFill="1" applyBorder="1" applyAlignment="1" applyProtection="1">
      <alignment horizontal="left" vertical="center" wrapText="1"/>
      <protection locked="0"/>
    </xf>
    <xf numFmtId="1" fontId="53" fillId="0" borderId="25" xfId="2" applyNumberFormat="1" applyFont="1" applyFill="1" applyBorder="1" applyAlignment="1" applyProtection="1">
      <alignment horizontal="left" vertical="top" wrapText="1"/>
      <protection locked="0"/>
    </xf>
    <xf numFmtId="0" fontId="27" fillId="2" borderId="9" xfId="2" applyFont="1" applyFill="1" applyBorder="1" applyAlignment="1" applyProtection="1">
      <alignment horizontal="left" vertical="top" wrapText="1"/>
      <protection locked="0"/>
    </xf>
    <xf numFmtId="1" fontId="54" fillId="0" borderId="1" xfId="2" applyNumberFormat="1" applyFont="1" applyFill="1" applyBorder="1" applyAlignment="1" applyProtection="1">
      <alignment horizontal="left" vertical="center" wrapText="1"/>
      <protection locked="0"/>
    </xf>
    <xf numFmtId="0" fontId="62" fillId="0" borderId="1" xfId="0" applyNumberFormat="1" applyFont="1" applyFill="1" applyBorder="1" applyAlignment="1">
      <alignment horizontal="right" vertical="top"/>
    </xf>
    <xf numFmtId="4" fontId="63" fillId="2" borderId="1" xfId="0" applyNumberFormat="1" applyFont="1" applyFill="1" applyBorder="1" applyAlignment="1">
      <alignment horizontal="left" vertical="top"/>
    </xf>
    <xf numFmtId="0" fontId="28" fillId="0" borderId="1" xfId="0" applyFont="1" applyFill="1" applyBorder="1" applyAlignment="1" applyProtection="1">
      <alignment horizontal="right" vertical="center"/>
      <protection locked="0"/>
    </xf>
    <xf numFmtId="0" fontId="21" fillId="0" borderId="1" xfId="0" applyFont="1" applyFill="1" applyBorder="1" applyAlignment="1" applyProtection="1">
      <alignment horizontal="left" vertical="center"/>
      <protection locked="0"/>
    </xf>
    <xf numFmtId="0" fontId="48" fillId="0" borderId="1" xfId="0" applyFont="1" applyFill="1" applyBorder="1" applyProtection="1">
      <protection locked="0"/>
    </xf>
    <xf numFmtId="0" fontId="17" fillId="0" borderId="1" xfId="0" applyFont="1" applyFill="1" applyBorder="1" applyProtection="1">
      <protection locked="0"/>
    </xf>
    <xf numFmtId="0" fontId="28" fillId="2" borderId="1" xfId="0" applyFont="1" applyFill="1" applyBorder="1" applyAlignment="1" applyProtection="1">
      <alignment horizontal="left" vertical="top"/>
      <protection locked="0"/>
    </xf>
    <xf numFmtId="0" fontId="48" fillId="0" borderId="1" xfId="0" applyFont="1" applyFill="1" applyBorder="1" applyAlignment="1" applyProtection="1">
      <alignment horizontal="right" vertical="center"/>
      <protection locked="0"/>
    </xf>
    <xf numFmtId="0" fontId="22" fillId="0" borderId="1" xfId="0" applyFont="1" applyFill="1" applyBorder="1" applyAlignment="1" applyProtection="1">
      <alignment horizontal="left" vertical="center"/>
      <protection locked="0"/>
    </xf>
    <xf numFmtId="0" fontId="48" fillId="2" borderId="54" xfId="0" applyFont="1" applyFill="1" applyBorder="1" applyAlignment="1" applyProtection="1">
      <alignment horizontal="center" vertical="center"/>
      <protection locked="0"/>
    </xf>
    <xf numFmtId="0" fontId="48" fillId="2" borderId="0" xfId="0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protection locked="0"/>
    </xf>
    <xf numFmtId="0" fontId="19" fillId="2" borderId="1" xfId="0" applyFont="1" applyFill="1" applyBorder="1" applyAlignment="1" applyProtection="1">
      <alignment horizontal="left"/>
      <protection locked="0"/>
    </xf>
    <xf numFmtId="0" fontId="53" fillId="0" borderId="1" xfId="2" applyFont="1" applyFill="1" applyBorder="1" applyAlignment="1" applyProtection="1">
      <alignment horizontal="right" vertical="top" wrapText="1"/>
      <protection locked="0"/>
    </xf>
    <xf numFmtId="0" fontId="53" fillId="2" borderId="1" xfId="2" applyFont="1" applyFill="1" applyBorder="1" applyAlignment="1" applyProtection="1">
      <alignment horizontal="right" vertical="top" wrapText="1"/>
      <protection locked="0"/>
    </xf>
    <xf numFmtId="0" fontId="27" fillId="0" borderId="1" xfId="2" applyFont="1" applyFill="1" applyBorder="1" applyAlignment="1" applyProtection="1">
      <alignment horizontal="right" vertical="top" wrapText="1"/>
      <protection locked="0"/>
    </xf>
    <xf numFmtId="0" fontId="52" fillId="0" borderId="55" xfId="2" applyFont="1" applyFill="1" applyBorder="1" applyAlignment="1" applyProtection="1">
      <alignment horizontal="center" vertical="top" wrapText="1"/>
      <protection locked="0"/>
    </xf>
    <xf numFmtId="0" fontId="52" fillId="0" borderId="0" xfId="2" applyFont="1" applyFill="1" applyBorder="1" applyAlignment="1" applyProtection="1">
      <alignment horizontal="center" vertical="top" wrapText="1"/>
      <protection locked="0"/>
    </xf>
    <xf numFmtId="49" fontId="27" fillId="0" borderId="1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NumberFormat="1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Alignment="1" applyProtection="1">
      <alignment horizontal="center" vertical="center" wrapText="1"/>
      <protection locked="0"/>
    </xf>
    <xf numFmtId="49" fontId="27" fillId="0" borderId="1" xfId="4" applyNumberFormat="1" applyFont="1" applyFill="1" applyBorder="1" applyAlignment="1" applyProtection="1">
      <alignment horizontal="left" vertical="center" wrapText="1"/>
      <protection locked="0"/>
    </xf>
    <xf numFmtId="1" fontId="27" fillId="2" borderId="1" xfId="2" applyNumberFormat="1" applyFont="1" applyFill="1" applyBorder="1" applyAlignment="1" applyProtection="1">
      <alignment horizontal="left" vertical="top" wrapText="1"/>
    </xf>
    <xf numFmtId="0" fontId="27" fillId="2" borderId="6" xfId="2" applyFont="1" applyFill="1" applyBorder="1" applyAlignment="1" applyProtection="1">
      <alignment horizontal="left" vertical="top" wrapText="1"/>
      <protection locked="0"/>
    </xf>
    <xf numFmtId="1" fontId="53" fillId="0" borderId="9" xfId="2" applyNumberFormat="1" applyFont="1" applyFill="1" applyBorder="1" applyAlignment="1" applyProtection="1">
      <alignment horizontal="left" vertical="center" wrapText="1"/>
      <protection locked="0"/>
    </xf>
    <xf numFmtId="0" fontId="17" fillId="0" borderId="1" xfId="0" applyFont="1" applyFill="1" applyBorder="1" applyAlignment="1" applyProtection="1">
      <alignment horizontal="left"/>
      <protection locked="0"/>
    </xf>
    <xf numFmtId="14" fontId="11" fillId="0" borderId="31" xfId="3" applyNumberFormat="1" applyFill="1" applyBorder="1" applyAlignment="1" applyProtection="1">
      <alignment horizontal="center" vertical="center" wrapText="1"/>
      <protection locked="0"/>
    </xf>
    <xf numFmtId="0" fontId="52" fillId="0" borderId="52" xfId="2" applyFont="1" applyFill="1" applyBorder="1" applyAlignment="1" applyProtection="1">
      <alignment horizontal="center" vertical="top" wrapText="1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left" vertical="center" wrapText="1"/>
    </xf>
    <xf numFmtId="0" fontId="24" fillId="0" borderId="1" xfId="2" applyFont="1" applyFill="1" applyBorder="1" applyAlignment="1" applyProtection="1">
      <alignment horizontal="center" vertical="center" wrapText="1"/>
      <protection locked="0"/>
    </xf>
    <xf numFmtId="0" fontId="52" fillId="0" borderId="5" xfId="2" applyFont="1" applyFill="1" applyBorder="1" applyAlignment="1" applyProtection="1">
      <alignment horizontal="center" vertical="top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53" fillId="0" borderId="1" xfId="2" applyNumberFormat="1" applyFont="1" applyFill="1" applyBorder="1" applyAlignment="1" applyProtection="1">
      <alignment horizontal="left" vertical="center" wrapText="1"/>
    </xf>
    <xf numFmtId="14" fontId="11" fillId="0" borderId="29" xfId="3" applyNumberFormat="1" applyFill="1" applyBorder="1" applyAlignment="1" applyProtection="1">
      <alignment horizontal="center" vertical="center" wrapText="1"/>
      <protection locked="0"/>
    </xf>
    <xf numFmtId="1" fontId="53" fillId="0" borderId="25" xfId="2" applyNumberFormat="1" applyFont="1" applyFill="1" applyBorder="1" applyAlignment="1" applyProtection="1">
      <alignment horizontal="left" vertical="center" wrapText="1"/>
      <protection locked="0"/>
    </xf>
    <xf numFmtId="0" fontId="53" fillId="0" borderId="25" xfId="2" applyFont="1" applyFill="1" applyBorder="1" applyAlignment="1" applyProtection="1">
      <alignment horizontal="left" vertical="top" wrapText="1"/>
      <protection locked="0"/>
    </xf>
    <xf numFmtId="0" fontId="27" fillId="0" borderId="40" xfId="2" applyFont="1" applyFill="1" applyBorder="1" applyAlignment="1" applyProtection="1">
      <alignment horizontal="left" vertical="top" wrapText="1"/>
      <protection locked="0"/>
    </xf>
    <xf numFmtId="0" fontId="27" fillId="2" borderId="29" xfId="2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center" wrapText="1"/>
      <protection locked="0"/>
    </xf>
    <xf numFmtId="14" fontId="11" fillId="0" borderId="31" xfId="3" applyNumberFormat="1" applyBorder="1" applyProtection="1">
      <protection locked="0"/>
    </xf>
    <xf numFmtId="0" fontId="52" fillId="0" borderId="31" xfId="2" applyFont="1" applyFill="1" applyBorder="1" applyAlignment="1" applyProtection="1">
      <alignment horizontal="center" vertical="top" wrapText="1"/>
      <protection locked="0"/>
    </xf>
    <xf numFmtId="0" fontId="27" fillId="0" borderId="31" xfId="2" applyFont="1" applyFill="1" applyBorder="1" applyAlignment="1" applyProtection="1">
      <alignment horizontal="left" vertical="top" wrapText="1"/>
      <protection locked="0"/>
    </xf>
    <xf numFmtId="0" fontId="27" fillId="0" borderId="31" xfId="0" applyFont="1" applyFill="1" applyBorder="1" applyAlignment="1" applyProtection="1">
      <alignment horizontal="left"/>
      <protection locked="0"/>
    </xf>
    <xf numFmtId="0" fontId="27" fillId="2" borderId="31" xfId="2" applyFont="1" applyFill="1" applyBorder="1" applyAlignment="1" applyProtection="1">
      <alignment horizontal="left" vertical="top" wrapText="1"/>
      <protection locked="0"/>
    </xf>
    <xf numFmtId="0" fontId="45" fillId="2" borderId="2" xfId="0" applyNumberFormat="1" applyFont="1" applyFill="1" applyBorder="1" applyAlignment="1">
      <alignment horizontal="left" vertical="top"/>
    </xf>
    <xf numFmtId="0" fontId="44" fillId="2" borderId="2" xfId="0" applyFont="1" applyFill="1" applyBorder="1" applyProtection="1">
      <protection locked="0"/>
    </xf>
    <xf numFmtId="0" fontId="27" fillId="0" borderId="2" xfId="2" applyFont="1" applyFill="1" applyBorder="1" applyAlignment="1" applyProtection="1">
      <alignment horizontal="left" vertical="top" wrapText="1"/>
      <protection locked="0"/>
    </xf>
    <xf numFmtId="0" fontId="27" fillId="0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1" fontId="27" fillId="0" borderId="1" xfId="2" applyNumberFormat="1" applyFont="1" applyFill="1" applyBorder="1" applyAlignment="1" applyProtection="1">
      <alignment horizontal="left" vertical="center" wrapText="1"/>
    </xf>
    <xf numFmtId="1" fontId="27" fillId="2" borderId="1" xfId="2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22" fillId="2" borderId="1" xfId="1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2" fillId="5" borderId="0" xfId="0" applyFont="1" applyFill="1" applyAlignment="1" applyProtection="1">
      <alignment horizontal="center" vertical="center" wrapText="1"/>
    </xf>
    <xf numFmtId="0" fontId="17" fillId="5" borderId="0" xfId="0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Alignment="1" applyProtection="1">
      <alignment horizontal="center" vertical="center" wrapText="1"/>
    </xf>
    <xf numFmtId="0" fontId="17" fillId="5" borderId="0" xfId="1" applyFont="1" applyFill="1" applyAlignment="1" applyProtection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64" fillId="0" borderId="1" xfId="1" applyFont="1" applyFill="1" applyBorder="1" applyAlignment="1" applyProtection="1">
      <alignment horizontal="left" vertical="center" wrapText="1" indent="1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 indent="1"/>
    </xf>
    <xf numFmtId="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6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22" fillId="2" borderId="0" xfId="0" applyFont="1" applyFill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14" fontId="19" fillId="2" borderId="0" xfId="10" applyNumberFormat="1" applyFont="1" applyFill="1" applyBorder="1" applyAlignment="1" applyProtection="1">
      <alignment horizontal="center" vertical="center" wrapText="1"/>
    </xf>
    <xf numFmtId="0" fontId="19" fillId="2" borderId="0" xfId="10" applyFont="1" applyFill="1" applyBorder="1" applyAlignment="1" applyProtection="1">
      <alignment horizontal="center" vertical="center" wrapText="1"/>
      <protection locked="0"/>
    </xf>
  </cellXfs>
  <cellStyles count="17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  <cellStyle name="Обычный 2" xfId="16"/>
    <cellStyle name="Финансовый" xfId="15" builtinId="3"/>
  </cellStyles>
  <dxfs count="0"/>
  <tableStyles count="0" defaultTableStyle="TableStyleMedium9" defaultPivotStyle="PivotStyleLight16"/>
  <colors>
    <mruColors>
      <color rgb="FFF3F3F3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250</xdr:row>
      <xdr:rowOff>171450</xdr:rowOff>
    </xdr:from>
    <xdr:to>
      <xdr:col>2</xdr:col>
      <xdr:colOff>1495425</xdr:colOff>
      <xdr:row>250</xdr:row>
      <xdr:rowOff>171450</xdr:rowOff>
    </xdr:to>
    <xdr:cxnSp macro="">
      <xdr:nvCxnSpPr>
        <xdr:cNvPr id="3" name="Straight Connector 1"/>
        <xdr:cNvCxnSpPr/>
      </xdr:nvCxnSpPr>
      <xdr:spPr>
        <a:xfrm>
          <a:off x="1386840" y="3600831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4" name="Straight Connector 1"/>
        <xdr:cNvCxnSpPr/>
      </xdr:nvCxnSpPr>
      <xdr:spPr>
        <a:xfrm>
          <a:off x="304800" y="25226010"/>
          <a:ext cx="1243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5" name="Straight Connector 2"/>
        <xdr:cNvCxnSpPr/>
      </xdr:nvCxnSpPr>
      <xdr:spPr>
        <a:xfrm>
          <a:off x="3962400" y="25227915"/>
          <a:ext cx="3510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171450</xdr:rowOff>
    </xdr:from>
    <xdr:to>
      <xdr:col>2</xdr:col>
      <xdr:colOff>1495425</xdr:colOff>
      <xdr:row>52</xdr:row>
      <xdr:rowOff>171450</xdr:rowOff>
    </xdr:to>
    <xdr:cxnSp macro="">
      <xdr:nvCxnSpPr>
        <xdr:cNvPr id="4" name="Straight Connector 1"/>
        <xdr:cNvCxnSpPr/>
      </xdr:nvCxnSpPr>
      <xdr:spPr>
        <a:xfrm>
          <a:off x="1409700" y="1506093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52</xdr:row>
      <xdr:rowOff>152400</xdr:rowOff>
    </xdr:from>
    <xdr:to>
      <xdr:col>7</xdr:col>
      <xdr:colOff>9525</xdr:colOff>
      <xdr:row>52</xdr:row>
      <xdr:rowOff>152400</xdr:rowOff>
    </xdr:to>
    <xdr:cxnSp macro="">
      <xdr:nvCxnSpPr>
        <xdr:cNvPr id="5" name="Straight Connector 2"/>
        <xdr:cNvCxnSpPr/>
      </xdr:nvCxnSpPr>
      <xdr:spPr>
        <a:xfrm>
          <a:off x="4655820" y="15041880"/>
          <a:ext cx="41471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171450</xdr:rowOff>
    </xdr:from>
    <xdr:to>
      <xdr:col>2</xdr:col>
      <xdr:colOff>1495425</xdr:colOff>
      <xdr:row>68</xdr:row>
      <xdr:rowOff>171450</xdr:rowOff>
    </xdr:to>
    <xdr:cxnSp macro="">
      <xdr:nvCxnSpPr>
        <xdr:cNvPr id="6" name="Straight Connector 1"/>
        <xdr:cNvCxnSpPr/>
      </xdr:nvCxnSpPr>
      <xdr:spPr>
        <a:xfrm>
          <a:off x="1478280" y="224218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68</xdr:row>
      <xdr:rowOff>152400</xdr:rowOff>
    </xdr:from>
    <xdr:to>
      <xdr:col>7</xdr:col>
      <xdr:colOff>9525</xdr:colOff>
      <xdr:row>68</xdr:row>
      <xdr:rowOff>152400</xdr:rowOff>
    </xdr:to>
    <xdr:cxnSp macro="">
      <xdr:nvCxnSpPr>
        <xdr:cNvPr id="7" name="Straight Connector 2"/>
        <xdr:cNvCxnSpPr/>
      </xdr:nvCxnSpPr>
      <xdr:spPr>
        <a:xfrm>
          <a:off x="4808220" y="22402800"/>
          <a:ext cx="42081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8" name="Straight Connector 1"/>
        <xdr:cNvCxnSpPr/>
      </xdr:nvCxnSpPr>
      <xdr:spPr>
        <a:xfrm>
          <a:off x="1478280" y="449961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152400</xdr:rowOff>
    </xdr:from>
    <xdr:to>
      <xdr:col>7</xdr:col>
      <xdr:colOff>9525</xdr:colOff>
      <xdr:row>22</xdr:row>
      <xdr:rowOff>152400</xdr:rowOff>
    </xdr:to>
    <xdr:cxnSp macro="">
      <xdr:nvCxnSpPr>
        <xdr:cNvPr id="9" name="Straight Connector 2"/>
        <xdr:cNvCxnSpPr/>
      </xdr:nvCxnSpPr>
      <xdr:spPr>
        <a:xfrm>
          <a:off x="4808220" y="4480560"/>
          <a:ext cx="4238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171450</xdr:rowOff>
    </xdr:from>
    <xdr:to>
      <xdr:col>2</xdr:col>
      <xdr:colOff>1495425</xdr:colOff>
      <xdr:row>24</xdr:row>
      <xdr:rowOff>171450</xdr:rowOff>
    </xdr:to>
    <xdr:cxnSp macro="">
      <xdr:nvCxnSpPr>
        <xdr:cNvPr id="10" name="Straight Connector 1"/>
        <xdr:cNvCxnSpPr/>
      </xdr:nvCxnSpPr>
      <xdr:spPr>
        <a:xfrm>
          <a:off x="1478280" y="538353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24</xdr:row>
      <xdr:rowOff>152400</xdr:rowOff>
    </xdr:from>
    <xdr:to>
      <xdr:col>7</xdr:col>
      <xdr:colOff>9525</xdr:colOff>
      <xdr:row>24</xdr:row>
      <xdr:rowOff>152400</xdr:rowOff>
    </xdr:to>
    <xdr:cxnSp macro="">
      <xdr:nvCxnSpPr>
        <xdr:cNvPr id="11" name="Straight Connector 2"/>
        <xdr:cNvCxnSpPr/>
      </xdr:nvCxnSpPr>
      <xdr:spPr>
        <a:xfrm>
          <a:off x="4808220" y="5364480"/>
          <a:ext cx="4238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9-19.07.2016%20finansur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4306;&#4304;&#4307;&#4304;&#4321;&#4304;&#4306;&#4310;&#4304;&#4309;&#4316;&#4312;%20&#4304;&#4323;&#4307;&#4312;&#4322;&#4328;&#4312;%20saarchevno-periodis_deklaraciis_formebi%20(8)%20(1)11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1.08.16%20-20.09.16%20&#4305;&#4314;&#4317;&#4313;&#43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3333333"/>
      <sheetName val="ფორმა 5.4333333333"/>
      <sheetName val="ფორმა 5.5555555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111111"/>
      <sheetName val="ფორმა N9.7.1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მოქალაქეთა პოლიტიკური გაერთანება სახელმწიფო ხალხისთვის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საარჩევნო ბლოკი "პაატა ბურჭულაძე -სახელმწიფო ხალხისთვის"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11"/>
  <sheetViews>
    <sheetView showGridLines="0" tabSelected="1" zoomScale="85" zoomScaleNormal="85" zoomScaleSheetLayoutView="80" workbookViewId="0">
      <selection activeCell="E16" sqref="E16"/>
    </sheetView>
  </sheetViews>
  <sheetFormatPr defaultColWidth="9.109375" defaultRowHeight="14.4"/>
  <cols>
    <col min="1" max="1" width="6.33203125" style="276" bestFit="1" customWidth="1"/>
    <col min="2" max="2" width="13.109375" style="276" customWidth="1"/>
    <col min="3" max="3" width="17.88671875" style="276" customWidth="1"/>
    <col min="4" max="4" width="15.109375" style="276" customWidth="1"/>
    <col min="5" max="5" width="32.33203125" style="276" customWidth="1"/>
    <col min="6" max="6" width="19.109375" style="277" customWidth="1"/>
    <col min="7" max="7" width="22.33203125" style="277" customWidth="1"/>
    <col min="8" max="8" width="34.109375" style="277" customWidth="1"/>
    <col min="9" max="9" width="16.44140625" style="276" bestFit="1" customWidth="1"/>
    <col min="10" max="10" width="17.44140625" style="276" customWidth="1"/>
    <col min="11" max="11" width="13.109375" style="276" bestFit="1" customWidth="1"/>
    <col min="12" max="12" width="15.33203125" style="276" customWidth="1"/>
    <col min="13" max="16384" width="9.109375" style="276"/>
  </cols>
  <sheetData>
    <row r="1" spans="1:12" s="287" customFormat="1" ht="13.8">
      <c r="A1" s="343" t="s">
        <v>295</v>
      </c>
      <c r="B1" s="328"/>
      <c r="C1" s="328"/>
      <c r="D1" s="328"/>
      <c r="E1" s="329"/>
      <c r="F1" s="323"/>
      <c r="G1" s="329"/>
      <c r="H1" s="342"/>
      <c r="I1" s="328"/>
      <c r="J1" s="329"/>
      <c r="K1" s="329"/>
      <c r="L1" s="341" t="s">
        <v>97</v>
      </c>
    </row>
    <row r="2" spans="1:12" s="287" customFormat="1" ht="13.8">
      <c r="A2" s="340" t="s">
        <v>128</v>
      </c>
      <c r="B2" s="328"/>
      <c r="C2" s="328"/>
      <c r="D2" s="328"/>
      <c r="E2" s="329"/>
      <c r="F2" s="323"/>
      <c r="G2" s="329"/>
      <c r="H2" s="339"/>
      <c r="I2" s="328"/>
      <c r="J2" s="329"/>
      <c r="K2" s="338">
        <v>42613</v>
      </c>
      <c r="L2" s="371">
        <v>42633</v>
      </c>
    </row>
    <row r="3" spans="1:12" s="287" customFormat="1" ht="13.8">
      <c r="A3" s="337"/>
      <c r="B3" s="328"/>
      <c r="C3" s="336"/>
      <c r="D3" s="335"/>
      <c r="E3" s="329"/>
      <c r="F3" s="334"/>
      <c r="G3" s="329"/>
      <c r="H3" s="329"/>
      <c r="I3" s="323"/>
      <c r="J3" s="328"/>
      <c r="K3" s="328"/>
      <c r="L3" s="327"/>
    </row>
    <row r="4" spans="1:12" s="287" customFormat="1" ht="13.8">
      <c r="A4" s="365" t="s">
        <v>262</v>
      </c>
      <c r="B4" s="323"/>
      <c r="C4" s="323"/>
      <c r="D4" s="367" t="s">
        <v>1131</v>
      </c>
      <c r="E4" s="358"/>
      <c r="F4" s="286"/>
      <c r="G4" s="279"/>
      <c r="H4" s="359"/>
      <c r="I4" s="358"/>
      <c r="J4" s="360"/>
      <c r="K4" s="279"/>
      <c r="L4" s="361"/>
    </row>
    <row r="5" spans="1:12" s="287" customFormat="1" thickBot="1">
      <c r="A5" s="333"/>
      <c r="B5" s="329"/>
      <c r="C5" s="332"/>
      <c r="D5" s="331"/>
      <c r="E5" s="329"/>
      <c r="F5" s="330"/>
      <c r="G5" s="330"/>
      <c r="H5" s="330"/>
      <c r="I5" s="329"/>
      <c r="J5" s="328"/>
      <c r="K5" s="328"/>
      <c r="L5" s="327"/>
    </row>
    <row r="6" spans="1:12" ht="15" thickBot="1">
      <c r="A6" s="326"/>
      <c r="B6" s="325"/>
      <c r="C6" s="324"/>
      <c r="D6" s="324"/>
      <c r="E6" s="324"/>
      <c r="F6" s="323"/>
      <c r="G6" s="323"/>
      <c r="H6" s="323"/>
      <c r="I6" s="651" t="s">
        <v>439</v>
      </c>
      <c r="J6" s="652"/>
      <c r="K6" s="653"/>
      <c r="L6" s="322"/>
    </row>
    <row r="7" spans="1:12" s="310" customFormat="1" ht="36.6" thickBot="1">
      <c r="A7" s="321" t="s">
        <v>64</v>
      </c>
      <c r="B7" s="320" t="s">
        <v>129</v>
      </c>
      <c r="C7" s="320" t="s">
        <v>438</v>
      </c>
      <c r="D7" s="319" t="s">
        <v>268</v>
      </c>
      <c r="E7" s="318" t="s">
        <v>437</v>
      </c>
      <c r="F7" s="317" t="s">
        <v>436</v>
      </c>
      <c r="G7" s="316" t="s">
        <v>216</v>
      </c>
      <c r="H7" s="315" t="s">
        <v>213</v>
      </c>
      <c r="I7" s="314" t="s">
        <v>435</v>
      </c>
      <c r="J7" s="313" t="s">
        <v>265</v>
      </c>
      <c r="K7" s="312" t="s">
        <v>217</v>
      </c>
      <c r="L7" s="311" t="s">
        <v>218</v>
      </c>
    </row>
    <row r="8" spans="1:12" s="305" customFormat="1" ht="15" thickBot="1">
      <c r="A8" s="408">
        <v>1</v>
      </c>
      <c r="B8" s="372">
        <v>2</v>
      </c>
      <c r="C8" s="407">
        <v>3</v>
      </c>
      <c r="D8" s="407">
        <v>4</v>
      </c>
      <c r="E8" s="408">
        <v>5</v>
      </c>
      <c r="F8" s="372">
        <v>6</v>
      </c>
      <c r="G8" s="407">
        <v>7</v>
      </c>
      <c r="H8" s="372">
        <v>8</v>
      </c>
      <c r="I8" s="309">
        <v>9</v>
      </c>
      <c r="J8" s="308">
        <v>10</v>
      </c>
      <c r="K8" s="307">
        <v>11</v>
      </c>
      <c r="L8" s="306">
        <v>12</v>
      </c>
    </row>
    <row r="9" spans="1:12" ht="24">
      <c r="A9" s="448">
        <v>1</v>
      </c>
      <c r="B9" s="451">
        <v>42613</v>
      </c>
      <c r="C9" s="449" t="s">
        <v>928</v>
      </c>
      <c r="D9" s="452">
        <v>3320</v>
      </c>
      <c r="E9" s="453" t="s">
        <v>929</v>
      </c>
      <c r="F9" s="454" t="s">
        <v>996</v>
      </c>
      <c r="G9" s="454" t="s">
        <v>1053</v>
      </c>
      <c r="H9" s="453" t="s">
        <v>1121</v>
      </c>
      <c r="I9" s="409"/>
      <c r="J9" s="304"/>
      <c r="K9" s="303"/>
      <c r="L9" s="302"/>
    </row>
    <row r="10" spans="1:12" ht="24">
      <c r="A10" s="448">
        <v>2</v>
      </c>
      <c r="B10" s="451">
        <v>42615</v>
      </c>
      <c r="C10" s="449" t="s">
        <v>928</v>
      </c>
      <c r="D10" s="452">
        <v>1230</v>
      </c>
      <c r="E10" s="453" t="s">
        <v>930</v>
      </c>
      <c r="F10" s="454" t="s">
        <v>480</v>
      </c>
      <c r="G10" s="454" t="s">
        <v>1054</v>
      </c>
      <c r="H10" s="453" t="s">
        <v>1121</v>
      </c>
      <c r="I10" s="410"/>
      <c r="J10" s="301"/>
      <c r="K10" s="300"/>
      <c r="L10" s="299"/>
    </row>
    <row r="11" spans="1:12" ht="24">
      <c r="A11" s="448">
        <v>3</v>
      </c>
      <c r="B11" s="451">
        <v>42615</v>
      </c>
      <c r="C11" s="449" t="s">
        <v>928</v>
      </c>
      <c r="D11" s="452">
        <v>1000</v>
      </c>
      <c r="E11" s="453" t="s">
        <v>931</v>
      </c>
      <c r="F11" s="454" t="s">
        <v>997</v>
      </c>
      <c r="G11" s="454" t="s">
        <v>1055</v>
      </c>
      <c r="H11" s="453" t="s">
        <v>1121</v>
      </c>
      <c r="I11" s="410"/>
      <c r="J11" s="301"/>
      <c r="K11" s="300"/>
      <c r="L11" s="299"/>
    </row>
    <row r="12" spans="1:12" ht="24">
      <c r="A12" s="448">
        <v>4</v>
      </c>
      <c r="B12" s="451">
        <v>42616</v>
      </c>
      <c r="C12" s="449" t="s">
        <v>928</v>
      </c>
      <c r="D12" s="452">
        <v>4000</v>
      </c>
      <c r="E12" s="453" t="s">
        <v>932</v>
      </c>
      <c r="F12" s="454" t="s">
        <v>851</v>
      </c>
      <c r="G12" s="454" t="s">
        <v>1056</v>
      </c>
      <c r="H12" s="453" t="s">
        <v>1121</v>
      </c>
      <c r="I12" s="410"/>
      <c r="J12" s="301"/>
      <c r="K12" s="300"/>
      <c r="L12" s="299"/>
    </row>
    <row r="13" spans="1:12" ht="24">
      <c r="A13" s="448">
        <v>5</v>
      </c>
      <c r="B13" s="451">
        <v>42616</v>
      </c>
      <c r="C13" s="449" t="s">
        <v>928</v>
      </c>
      <c r="D13" s="452">
        <v>9175</v>
      </c>
      <c r="E13" s="453" t="s">
        <v>929</v>
      </c>
      <c r="F13" s="454" t="s">
        <v>996</v>
      </c>
      <c r="G13" s="454" t="s">
        <v>1053</v>
      </c>
      <c r="H13" s="453" t="s">
        <v>1121</v>
      </c>
      <c r="I13" s="410"/>
      <c r="J13" s="301"/>
      <c r="K13" s="300"/>
      <c r="L13" s="299"/>
    </row>
    <row r="14" spans="1:12" ht="24">
      <c r="A14" s="448">
        <v>6</v>
      </c>
      <c r="B14" s="451">
        <v>42618</v>
      </c>
      <c r="C14" s="449" t="s">
        <v>928</v>
      </c>
      <c r="D14" s="452">
        <v>60000</v>
      </c>
      <c r="E14" s="453" t="s">
        <v>933</v>
      </c>
      <c r="F14" s="454" t="s">
        <v>998</v>
      </c>
      <c r="G14" s="454" t="s">
        <v>1057</v>
      </c>
      <c r="H14" s="453" t="s">
        <v>1121</v>
      </c>
      <c r="I14" s="410"/>
      <c r="J14" s="301"/>
      <c r="K14" s="300"/>
      <c r="L14" s="299"/>
    </row>
    <row r="15" spans="1:12" ht="24">
      <c r="A15" s="448">
        <v>7</v>
      </c>
      <c r="B15" s="451">
        <v>42618</v>
      </c>
      <c r="C15" s="449" t="s">
        <v>928</v>
      </c>
      <c r="D15" s="452">
        <v>400</v>
      </c>
      <c r="E15" s="453" t="s">
        <v>929</v>
      </c>
      <c r="F15" s="454" t="s">
        <v>996</v>
      </c>
      <c r="G15" s="454" t="s">
        <v>1053</v>
      </c>
      <c r="H15" s="453" t="s">
        <v>1121</v>
      </c>
      <c r="I15" s="410"/>
      <c r="J15" s="301"/>
      <c r="K15" s="300"/>
      <c r="L15" s="299"/>
    </row>
    <row r="16" spans="1:12" ht="24">
      <c r="A16" s="448">
        <v>8</v>
      </c>
      <c r="B16" s="451">
        <v>42618</v>
      </c>
      <c r="C16" s="449" t="s">
        <v>928</v>
      </c>
      <c r="D16" s="452">
        <v>20000</v>
      </c>
      <c r="E16" s="453" t="s">
        <v>934</v>
      </c>
      <c r="F16" s="454" t="s">
        <v>999</v>
      </c>
      <c r="G16" s="454" t="s">
        <v>1058</v>
      </c>
      <c r="H16" s="453" t="s">
        <v>1121</v>
      </c>
      <c r="I16" s="410"/>
      <c r="J16" s="301"/>
      <c r="K16" s="300"/>
      <c r="L16" s="299"/>
    </row>
    <row r="17" spans="1:12" ht="24">
      <c r="A17" s="448">
        <v>9</v>
      </c>
      <c r="B17" s="451">
        <v>42618</v>
      </c>
      <c r="C17" s="449" t="s">
        <v>928</v>
      </c>
      <c r="D17" s="452">
        <v>15000</v>
      </c>
      <c r="E17" s="453" t="s">
        <v>935</v>
      </c>
      <c r="F17" s="454" t="s">
        <v>1000</v>
      </c>
      <c r="G17" s="454" t="s">
        <v>1059</v>
      </c>
      <c r="H17" s="453" t="s">
        <v>1121</v>
      </c>
      <c r="I17" s="410"/>
      <c r="J17" s="301"/>
      <c r="K17" s="300"/>
      <c r="L17" s="299"/>
    </row>
    <row r="18" spans="1:12" ht="24">
      <c r="A18" s="448">
        <v>10</v>
      </c>
      <c r="B18" s="451">
        <v>42618</v>
      </c>
      <c r="C18" s="449" t="s">
        <v>928</v>
      </c>
      <c r="D18" s="452">
        <v>60000</v>
      </c>
      <c r="E18" s="453" t="s">
        <v>936</v>
      </c>
      <c r="F18" s="454" t="s">
        <v>1001</v>
      </c>
      <c r="G18" s="454" t="s">
        <v>1060</v>
      </c>
      <c r="H18" s="453" t="s">
        <v>1121</v>
      </c>
      <c r="I18" s="410"/>
      <c r="J18" s="301"/>
      <c r="K18" s="300"/>
      <c r="L18" s="299"/>
    </row>
    <row r="19" spans="1:12" ht="24">
      <c r="A19" s="448">
        <v>11</v>
      </c>
      <c r="B19" s="451">
        <v>42618</v>
      </c>
      <c r="C19" s="449" t="s">
        <v>928</v>
      </c>
      <c r="D19" s="452">
        <v>50000</v>
      </c>
      <c r="E19" s="453" t="s">
        <v>937</v>
      </c>
      <c r="F19" s="454" t="s">
        <v>1002</v>
      </c>
      <c r="G19" s="454" t="s">
        <v>1061</v>
      </c>
      <c r="H19" s="453" t="s">
        <v>1121</v>
      </c>
      <c r="I19" s="410"/>
      <c r="J19" s="301"/>
      <c r="K19" s="300"/>
      <c r="L19" s="299"/>
    </row>
    <row r="20" spans="1:12" ht="24">
      <c r="A20" s="448">
        <v>12</v>
      </c>
      <c r="B20" s="451">
        <v>42619</v>
      </c>
      <c r="C20" s="449" t="s">
        <v>928</v>
      </c>
      <c r="D20" s="452">
        <v>30900</v>
      </c>
      <c r="E20" s="453" t="s">
        <v>938</v>
      </c>
      <c r="F20" s="454" t="s">
        <v>1003</v>
      </c>
      <c r="G20" s="454" t="s">
        <v>1062</v>
      </c>
      <c r="H20" s="453" t="s">
        <v>1121</v>
      </c>
      <c r="I20" s="410"/>
      <c r="J20" s="301"/>
      <c r="K20" s="300"/>
      <c r="L20" s="299"/>
    </row>
    <row r="21" spans="1:12" ht="24">
      <c r="A21" s="448">
        <v>13</v>
      </c>
      <c r="B21" s="451">
        <v>42620</v>
      </c>
      <c r="C21" s="449" t="s">
        <v>928</v>
      </c>
      <c r="D21" s="452">
        <v>5660</v>
      </c>
      <c r="E21" s="453" t="s">
        <v>939</v>
      </c>
      <c r="F21" s="454" t="s">
        <v>1004</v>
      </c>
      <c r="G21" s="454" t="s">
        <v>1063</v>
      </c>
      <c r="H21" s="453" t="s">
        <v>1121</v>
      </c>
      <c r="I21" s="410"/>
      <c r="J21" s="301"/>
      <c r="K21" s="300"/>
      <c r="L21" s="299"/>
    </row>
    <row r="22" spans="1:12" ht="24">
      <c r="A22" s="448">
        <v>14</v>
      </c>
      <c r="B22" s="451">
        <v>42620</v>
      </c>
      <c r="C22" s="449" t="s">
        <v>928</v>
      </c>
      <c r="D22" s="452">
        <v>5000</v>
      </c>
      <c r="E22" s="453" t="s">
        <v>940</v>
      </c>
      <c r="F22" s="454" t="s">
        <v>1005</v>
      </c>
      <c r="G22" s="454" t="s">
        <v>1064</v>
      </c>
      <c r="H22" s="453" t="s">
        <v>1121</v>
      </c>
      <c r="I22" s="410"/>
      <c r="J22" s="301"/>
      <c r="K22" s="300"/>
      <c r="L22" s="299"/>
    </row>
    <row r="23" spans="1:12" ht="24">
      <c r="A23" s="448">
        <v>15</v>
      </c>
      <c r="B23" s="451">
        <v>42620</v>
      </c>
      <c r="C23" s="449" t="s">
        <v>928</v>
      </c>
      <c r="D23" s="452">
        <v>5000</v>
      </c>
      <c r="E23" s="453" t="s">
        <v>941</v>
      </c>
      <c r="F23" s="454" t="s">
        <v>1006</v>
      </c>
      <c r="G23" s="454" t="s">
        <v>1065</v>
      </c>
      <c r="H23" s="453" t="s">
        <v>1121</v>
      </c>
      <c r="I23" s="410"/>
      <c r="J23" s="301"/>
      <c r="K23" s="300"/>
      <c r="L23" s="299"/>
    </row>
    <row r="24" spans="1:12" ht="24">
      <c r="A24" s="448">
        <v>16</v>
      </c>
      <c r="B24" s="451">
        <v>42620</v>
      </c>
      <c r="C24" s="449" t="s">
        <v>928</v>
      </c>
      <c r="D24" s="452">
        <v>5000</v>
      </c>
      <c r="E24" s="453" t="s">
        <v>942</v>
      </c>
      <c r="F24" s="454" t="s">
        <v>1007</v>
      </c>
      <c r="G24" s="454" t="s">
        <v>1066</v>
      </c>
      <c r="H24" s="453" t="s">
        <v>1121</v>
      </c>
      <c r="I24" s="410"/>
      <c r="J24" s="301"/>
      <c r="K24" s="300"/>
      <c r="L24" s="299"/>
    </row>
    <row r="25" spans="1:12" ht="24">
      <c r="A25" s="448">
        <v>17</v>
      </c>
      <c r="B25" s="451">
        <v>42621</v>
      </c>
      <c r="C25" s="449" t="s">
        <v>928</v>
      </c>
      <c r="D25" s="452">
        <v>2000</v>
      </c>
      <c r="E25" s="453" t="s">
        <v>943</v>
      </c>
      <c r="F25" s="454" t="s">
        <v>481</v>
      </c>
      <c r="G25" s="454" t="s">
        <v>1067</v>
      </c>
      <c r="H25" s="453" t="s">
        <v>1121</v>
      </c>
      <c r="I25" s="410"/>
      <c r="J25" s="301"/>
      <c r="K25" s="300"/>
      <c r="L25" s="299"/>
    </row>
    <row r="26" spans="1:12" ht="24">
      <c r="A26" s="448">
        <v>18</v>
      </c>
      <c r="B26" s="451">
        <v>42621</v>
      </c>
      <c r="C26" s="449" t="s">
        <v>928</v>
      </c>
      <c r="D26" s="452">
        <v>15000</v>
      </c>
      <c r="E26" s="453" t="s">
        <v>944</v>
      </c>
      <c r="F26" s="454" t="s">
        <v>1008</v>
      </c>
      <c r="G26" s="454" t="s">
        <v>1068</v>
      </c>
      <c r="H26" s="453" t="s">
        <v>1121</v>
      </c>
      <c r="I26" s="410"/>
      <c r="J26" s="301"/>
      <c r="K26" s="300"/>
      <c r="L26" s="299"/>
    </row>
    <row r="27" spans="1:12" ht="24">
      <c r="A27" s="448">
        <v>19</v>
      </c>
      <c r="B27" s="451">
        <v>42621</v>
      </c>
      <c r="C27" s="449" t="s">
        <v>928</v>
      </c>
      <c r="D27" s="452">
        <v>15000</v>
      </c>
      <c r="E27" s="453" t="s">
        <v>945</v>
      </c>
      <c r="F27" s="454" t="s">
        <v>1009</v>
      </c>
      <c r="G27" s="454" t="s">
        <v>1069</v>
      </c>
      <c r="H27" s="453" t="s">
        <v>1121</v>
      </c>
      <c r="I27" s="410"/>
      <c r="J27" s="301"/>
      <c r="K27" s="300"/>
      <c r="L27" s="299"/>
    </row>
    <row r="28" spans="1:12" ht="24">
      <c r="A28" s="448">
        <v>20</v>
      </c>
      <c r="B28" s="451">
        <v>42621</v>
      </c>
      <c r="C28" s="449" t="s">
        <v>928</v>
      </c>
      <c r="D28" s="452">
        <v>20000</v>
      </c>
      <c r="E28" s="453" t="s">
        <v>946</v>
      </c>
      <c r="F28" s="454" t="s">
        <v>1010</v>
      </c>
      <c r="G28" s="454" t="s">
        <v>1070</v>
      </c>
      <c r="H28" s="453" t="s">
        <v>1121</v>
      </c>
      <c r="I28" s="450"/>
      <c r="J28" s="445"/>
      <c r="K28" s="446"/>
      <c r="L28" s="447"/>
    </row>
    <row r="29" spans="1:12" ht="24">
      <c r="A29" s="448">
        <v>21</v>
      </c>
      <c r="B29" s="451">
        <v>42622</v>
      </c>
      <c r="C29" s="449" t="s">
        <v>928</v>
      </c>
      <c r="D29" s="452">
        <v>5000</v>
      </c>
      <c r="E29" s="453" t="s">
        <v>947</v>
      </c>
      <c r="F29" s="454" t="s">
        <v>479</v>
      </c>
      <c r="G29" s="454" t="s">
        <v>1071</v>
      </c>
      <c r="H29" s="453" t="s">
        <v>1121</v>
      </c>
      <c r="I29" s="450"/>
      <c r="J29" s="445"/>
      <c r="K29" s="446"/>
      <c r="L29" s="447"/>
    </row>
    <row r="30" spans="1:12" ht="24">
      <c r="A30" s="448">
        <v>22</v>
      </c>
      <c r="B30" s="451">
        <v>42622</v>
      </c>
      <c r="C30" s="449" t="s">
        <v>928</v>
      </c>
      <c r="D30" s="452">
        <v>500</v>
      </c>
      <c r="E30" s="453" t="s">
        <v>948</v>
      </c>
      <c r="F30" s="454" t="s">
        <v>1011</v>
      </c>
      <c r="G30" s="454" t="s">
        <v>1072</v>
      </c>
      <c r="H30" s="453" t="s">
        <v>1121</v>
      </c>
      <c r="I30" s="450"/>
      <c r="J30" s="445"/>
      <c r="K30" s="446"/>
      <c r="L30" s="447"/>
    </row>
    <row r="31" spans="1:12" ht="24">
      <c r="A31" s="448">
        <v>23</v>
      </c>
      <c r="B31" s="451">
        <v>42622</v>
      </c>
      <c r="C31" s="449" t="s">
        <v>928</v>
      </c>
      <c r="D31" s="452">
        <v>45000</v>
      </c>
      <c r="E31" s="453" t="s">
        <v>949</v>
      </c>
      <c r="F31" s="454" t="s">
        <v>1012</v>
      </c>
      <c r="G31" s="454" t="s">
        <v>1073</v>
      </c>
      <c r="H31" s="453" t="s">
        <v>1121</v>
      </c>
      <c r="I31" s="450"/>
      <c r="J31" s="445"/>
      <c r="K31" s="446"/>
      <c r="L31" s="447"/>
    </row>
    <row r="32" spans="1:12" ht="24">
      <c r="A32" s="448">
        <v>24</v>
      </c>
      <c r="B32" s="451">
        <v>42622</v>
      </c>
      <c r="C32" s="449" t="s">
        <v>928</v>
      </c>
      <c r="D32" s="452">
        <v>20000</v>
      </c>
      <c r="E32" s="453" t="s">
        <v>950</v>
      </c>
      <c r="F32" s="454" t="s">
        <v>1013</v>
      </c>
      <c r="G32" s="454" t="s">
        <v>1074</v>
      </c>
      <c r="H32" s="453" t="s">
        <v>1121</v>
      </c>
      <c r="I32" s="450"/>
      <c r="J32" s="445"/>
      <c r="K32" s="446"/>
      <c r="L32" s="447"/>
    </row>
    <row r="33" spans="1:12" ht="24">
      <c r="A33" s="448">
        <v>25</v>
      </c>
      <c r="B33" s="451">
        <v>42622</v>
      </c>
      <c r="C33" s="449" t="s">
        <v>928</v>
      </c>
      <c r="D33" s="452">
        <v>20000</v>
      </c>
      <c r="E33" s="453" t="s">
        <v>951</v>
      </c>
      <c r="F33" s="454" t="s">
        <v>1014</v>
      </c>
      <c r="G33" s="454" t="s">
        <v>1075</v>
      </c>
      <c r="H33" s="453" t="s">
        <v>1121</v>
      </c>
      <c r="I33" s="450"/>
      <c r="J33" s="445"/>
      <c r="K33" s="446"/>
      <c r="L33" s="447"/>
    </row>
    <row r="34" spans="1:12" ht="24">
      <c r="A34" s="448">
        <v>26</v>
      </c>
      <c r="B34" s="451">
        <v>42622</v>
      </c>
      <c r="C34" s="449" t="s">
        <v>928</v>
      </c>
      <c r="D34" s="452">
        <v>20000</v>
      </c>
      <c r="E34" s="453" t="s">
        <v>952</v>
      </c>
      <c r="F34" s="454" t="s">
        <v>1015</v>
      </c>
      <c r="G34" s="454" t="s">
        <v>1076</v>
      </c>
      <c r="H34" s="453" t="s">
        <v>1121</v>
      </c>
      <c r="I34" s="450"/>
      <c r="J34" s="445"/>
      <c r="K34" s="446"/>
      <c r="L34" s="447"/>
    </row>
    <row r="35" spans="1:12" ht="24">
      <c r="A35" s="448">
        <v>27</v>
      </c>
      <c r="B35" s="451">
        <v>42622</v>
      </c>
      <c r="C35" s="449" t="s">
        <v>928</v>
      </c>
      <c r="D35" s="452">
        <v>2500</v>
      </c>
      <c r="E35" s="453" t="s">
        <v>953</v>
      </c>
      <c r="F35" s="454" t="s">
        <v>1016</v>
      </c>
      <c r="G35" s="454" t="s">
        <v>1077</v>
      </c>
      <c r="H35" s="453" t="s">
        <v>1121</v>
      </c>
      <c r="I35" s="450"/>
      <c r="J35" s="445"/>
      <c r="K35" s="446"/>
      <c r="L35" s="447"/>
    </row>
    <row r="36" spans="1:12" ht="24">
      <c r="A36" s="448">
        <v>28</v>
      </c>
      <c r="B36" s="451">
        <v>42622</v>
      </c>
      <c r="C36" s="449" t="s">
        <v>928</v>
      </c>
      <c r="D36" s="452">
        <v>2000</v>
      </c>
      <c r="E36" s="453" t="s">
        <v>954</v>
      </c>
      <c r="F36" s="454" t="s">
        <v>1017</v>
      </c>
      <c r="G36" s="454" t="s">
        <v>1078</v>
      </c>
      <c r="H36" s="453" t="s">
        <v>1121</v>
      </c>
      <c r="I36" s="450"/>
      <c r="J36" s="445"/>
      <c r="K36" s="446"/>
      <c r="L36" s="447"/>
    </row>
    <row r="37" spans="1:12" ht="24">
      <c r="A37" s="448">
        <v>29</v>
      </c>
      <c r="B37" s="451">
        <v>42622</v>
      </c>
      <c r="C37" s="449" t="s">
        <v>928</v>
      </c>
      <c r="D37" s="452">
        <v>1500</v>
      </c>
      <c r="E37" s="453" t="s">
        <v>955</v>
      </c>
      <c r="F37" s="454" t="s">
        <v>1018</v>
      </c>
      <c r="G37" s="454" t="s">
        <v>1079</v>
      </c>
      <c r="H37" s="453" t="s">
        <v>1121</v>
      </c>
      <c r="I37" s="450"/>
      <c r="J37" s="445"/>
      <c r="K37" s="446"/>
      <c r="L37" s="447"/>
    </row>
    <row r="38" spans="1:12" ht="24">
      <c r="A38" s="448">
        <v>30</v>
      </c>
      <c r="B38" s="451">
        <v>42622</v>
      </c>
      <c r="C38" s="449" t="s">
        <v>928</v>
      </c>
      <c r="D38" s="452">
        <v>2000</v>
      </c>
      <c r="E38" s="453" t="s">
        <v>940</v>
      </c>
      <c r="F38" s="454" t="s">
        <v>1005</v>
      </c>
      <c r="G38" s="454" t="s">
        <v>1064</v>
      </c>
      <c r="H38" s="453" t="s">
        <v>1121</v>
      </c>
      <c r="I38" s="450"/>
      <c r="J38" s="445"/>
      <c r="K38" s="446"/>
      <c r="L38" s="447"/>
    </row>
    <row r="39" spans="1:12" ht="24">
      <c r="A39" s="448">
        <v>31</v>
      </c>
      <c r="B39" s="451">
        <v>42622</v>
      </c>
      <c r="C39" s="449" t="s">
        <v>928</v>
      </c>
      <c r="D39" s="452">
        <v>1500</v>
      </c>
      <c r="E39" s="453" t="s">
        <v>956</v>
      </c>
      <c r="F39" s="454" t="s">
        <v>1019</v>
      </c>
      <c r="G39" s="454" t="s">
        <v>1080</v>
      </c>
      <c r="H39" s="453" t="s">
        <v>1121</v>
      </c>
      <c r="I39" s="450"/>
      <c r="J39" s="445"/>
      <c r="K39" s="446"/>
      <c r="L39" s="447"/>
    </row>
    <row r="40" spans="1:12" ht="24">
      <c r="A40" s="448">
        <v>32</v>
      </c>
      <c r="B40" s="451">
        <v>42622</v>
      </c>
      <c r="C40" s="449" t="s">
        <v>928</v>
      </c>
      <c r="D40" s="452">
        <v>1700</v>
      </c>
      <c r="E40" s="453" t="s">
        <v>957</v>
      </c>
      <c r="F40" s="454" t="s">
        <v>1020</v>
      </c>
      <c r="G40" s="454" t="s">
        <v>1081</v>
      </c>
      <c r="H40" s="453" t="s">
        <v>1121</v>
      </c>
      <c r="I40" s="450"/>
      <c r="J40" s="445"/>
      <c r="K40" s="446"/>
      <c r="L40" s="447"/>
    </row>
    <row r="41" spans="1:12" ht="24">
      <c r="A41" s="448">
        <v>33</v>
      </c>
      <c r="B41" s="451">
        <v>42622</v>
      </c>
      <c r="C41" s="449" t="s">
        <v>928</v>
      </c>
      <c r="D41" s="452">
        <v>2300</v>
      </c>
      <c r="E41" s="453" t="s">
        <v>958</v>
      </c>
      <c r="F41" s="454" t="s">
        <v>1021</v>
      </c>
      <c r="G41" s="454" t="s">
        <v>1082</v>
      </c>
      <c r="H41" s="453" t="s">
        <v>1122</v>
      </c>
      <c r="I41" s="450"/>
      <c r="J41" s="445"/>
      <c r="K41" s="446"/>
      <c r="L41" s="447"/>
    </row>
    <row r="42" spans="1:12" ht="24">
      <c r="A42" s="448">
        <v>34</v>
      </c>
      <c r="B42" s="451">
        <v>42622</v>
      </c>
      <c r="C42" s="449" t="s">
        <v>928</v>
      </c>
      <c r="D42" s="452">
        <v>1300</v>
      </c>
      <c r="E42" s="453" t="s">
        <v>959</v>
      </c>
      <c r="F42" s="454" t="s">
        <v>1022</v>
      </c>
      <c r="G42" s="454" t="s">
        <v>1083</v>
      </c>
      <c r="H42" s="453" t="s">
        <v>1121</v>
      </c>
      <c r="I42" s="450"/>
      <c r="J42" s="445"/>
      <c r="K42" s="446"/>
      <c r="L42" s="447"/>
    </row>
    <row r="43" spans="1:12" ht="24">
      <c r="A43" s="448">
        <v>35</v>
      </c>
      <c r="B43" s="451">
        <v>42622</v>
      </c>
      <c r="C43" s="449" t="s">
        <v>928</v>
      </c>
      <c r="D43" s="452">
        <v>3500</v>
      </c>
      <c r="E43" s="453" t="s">
        <v>960</v>
      </c>
      <c r="F43" s="454" t="s">
        <v>1023</v>
      </c>
      <c r="G43" s="454" t="s">
        <v>1084</v>
      </c>
      <c r="H43" s="453" t="s">
        <v>1121</v>
      </c>
      <c r="I43" s="450"/>
      <c r="J43" s="445"/>
      <c r="K43" s="446"/>
      <c r="L43" s="447"/>
    </row>
    <row r="44" spans="1:12" ht="24">
      <c r="A44" s="448">
        <v>36</v>
      </c>
      <c r="B44" s="451">
        <v>42622</v>
      </c>
      <c r="C44" s="449" t="s">
        <v>928</v>
      </c>
      <c r="D44" s="452">
        <v>10520</v>
      </c>
      <c r="E44" s="453" t="s">
        <v>961</v>
      </c>
      <c r="F44" s="454" t="s">
        <v>500</v>
      </c>
      <c r="G44" s="454" t="s">
        <v>1085</v>
      </c>
      <c r="H44" s="453" t="s">
        <v>1121</v>
      </c>
      <c r="I44" s="450"/>
      <c r="J44" s="445"/>
      <c r="K44" s="446"/>
      <c r="L44" s="447"/>
    </row>
    <row r="45" spans="1:12" ht="24">
      <c r="A45" s="448">
        <v>37</v>
      </c>
      <c r="B45" s="451">
        <v>42622</v>
      </c>
      <c r="C45" s="449" t="s">
        <v>928</v>
      </c>
      <c r="D45" s="452">
        <v>2077</v>
      </c>
      <c r="E45" s="453" t="s">
        <v>962</v>
      </c>
      <c r="F45" s="454" t="s">
        <v>1024</v>
      </c>
      <c r="G45" s="454" t="s">
        <v>1086</v>
      </c>
      <c r="H45" s="453" t="s">
        <v>1121</v>
      </c>
      <c r="I45" s="450"/>
      <c r="J45" s="445"/>
      <c r="K45" s="446"/>
      <c r="L45" s="447"/>
    </row>
    <row r="46" spans="1:12" ht="24">
      <c r="A46" s="448">
        <v>38</v>
      </c>
      <c r="B46" s="451">
        <v>42622</v>
      </c>
      <c r="C46" s="449" t="s">
        <v>928</v>
      </c>
      <c r="D46" s="452">
        <v>3000</v>
      </c>
      <c r="E46" s="453" t="s">
        <v>963</v>
      </c>
      <c r="F46" s="454" t="s">
        <v>1025</v>
      </c>
      <c r="G46" s="454" t="s">
        <v>1087</v>
      </c>
      <c r="H46" s="453" t="s">
        <v>1123</v>
      </c>
      <c r="I46" s="450"/>
      <c r="J46" s="445"/>
      <c r="K46" s="446"/>
      <c r="L46" s="447"/>
    </row>
    <row r="47" spans="1:12" ht="24">
      <c r="A47" s="448">
        <v>39</v>
      </c>
      <c r="B47" s="451">
        <v>42622</v>
      </c>
      <c r="C47" s="449" t="s">
        <v>928</v>
      </c>
      <c r="D47" s="452">
        <v>10000</v>
      </c>
      <c r="E47" s="453" t="s">
        <v>949</v>
      </c>
      <c r="F47" s="454" t="s">
        <v>1012</v>
      </c>
      <c r="G47" s="454" t="s">
        <v>1073</v>
      </c>
      <c r="H47" s="453" t="s">
        <v>1121</v>
      </c>
      <c r="I47" s="450"/>
      <c r="J47" s="445"/>
      <c r="K47" s="446"/>
      <c r="L47" s="447"/>
    </row>
    <row r="48" spans="1:12" ht="24">
      <c r="A48" s="448">
        <v>40</v>
      </c>
      <c r="B48" s="451">
        <v>42622</v>
      </c>
      <c r="C48" s="449" t="s">
        <v>928</v>
      </c>
      <c r="D48" s="452">
        <v>20000</v>
      </c>
      <c r="E48" s="453" t="s">
        <v>964</v>
      </c>
      <c r="F48" s="454" t="s">
        <v>1026</v>
      </c>
      <c r="G48" s="454" t="s">
        <v>1088</v>
      </c>
      <c r="H48" s="453" t="s">
        <v>1121</v>
      </c>
      <c r="I48" s="450"/>
      <c r="J48" s="445"/>
      <c r="K48" s="446"/>
      <c r="L48" s="447"/>
    </row>
    <row r="49" spans="1:12" ht="24">
      <c r="A49" s="448">
        <v>41</v>
      </c>
      <c r="B49" s="451">
        <v>42622</v>
      </c>
      <c r="C49" s="449" t="s">
        <v>928</v>
      </c>
      <c r="D49" s="452">
        <v>10000</v>
      </c>
      <c r="E49" s="453" t="s">
        <v>965</v>
      </c>
      <c r="F49" s="454" t="s">
        <v>1027</v>
      </c>
      <c r="G49" s="454" t="s">
        <v>1089</v>
      </c>
      <c r="H49" s="453" t="s">
        <v>1121</v>
      </c>
      <c r="I49" s="450"/>
      <c r="J49" s="445"/>
      <c r="K49" s="446"/>
      <c r="L49" s="447"/>
    </row>
    <row r="50" spans="1:12" ht="24">
      <c r="A50" s="448">
        <v>42</v>
      </c>
      <c r="B50" s="451">
        <v>42622</v>
      </c>
      <c r="C50" s="449" t="s">
        <v>928</v>
      </c>
      <c r="D50" s="452">
        <v>3000</v>
      </c>
      <c r="E50" s="453" t="s">
        <v>966</v>
      </c>
      <c r="F50" s="454" t="s">
        <v>1028</v>
      </c>
      <c r="G50" s="454" t="s">
        <v>1090</v>
      </c>
      <c r="H50" s="453" t="s">
        <v>1121</v>
      </c>
      <c r="I50" s="450"/>
      <c r="J50" s="445"/>
      <c r="K50" s="446"/>
      <c r="L50" s="447"/>
    </row>
    <row r="51" spans="1:12" ht="24">
      <c r="A51" s="448">
        <v>43</v>
      </c>
      <c r="B51" s="451">
        <v>42623</v>
      </c>
      <c r="C51" s="449" t="s">
        <v>928</v>
      </c>
      <c r="D51" s="452">
        <v>1000</v>
      </c>
      <c r="E51" s="453" t="s">
        <v>967</v>
      </c>
      <c r="F51" s="454" t="s">
        <v>1029</v>
      </c>
      <c r="G51" s="454" t="s">
        <v>1091</v>
      </c>
      <c r="H51" s="453" t="s">
        <v>1121</v>
      </c>
      <c r="I51" s="450"/>
      <c r="J51" s="445"/>
      <c r="K51" s="446"/>
      <c r="L51" s="447"/>
    </row>
    <row r="52" spans="1:12" ht="24">
      <c r="A52" s="448">
        <v>44</v>
      </c>
      <c r="B52" s="451">
        <v>42623</v>
      </c>
      <c r="C52" s="449" t="s">
        <v>928</v>
      </c>
      <c r="D52" s="452">
        <v>60000</v>
      </c>
      <c r="E52" s="453" t="s">
        <v>968</v>
      </c>
      <c r="F52" s="454" t="s">
        <v>560</v>
      </c>
      <c r="G52" s="454" t="s">
        <v>1092</v>
      </c>
      <c r="H52" s="453" t="s">
        <v>1121</v>
      </c>
      <c r="I52" s="450"/>
      <c r="J52" s="445"/>
      <c r="K52" s="446"/>
      <c r="L52" s="447"/>
    </row>
    <row r="53" spans="1:12" ht="24">
      <c r="A53" s="448">
        <v>45</v>
      </c>
      <c r="B53" s="451">
        <v>42623</v>
      </c>
      <c r="C53" s="449" t="s">
        <v>928</v>
      </c>
      <c r="D53" s="452">
        <v>10000</v>
      </c>
      <c r="E53" s="453" t="s">
        <v>969</v>
      </c>
      <c r="F53" s="454" t="s">
        <v>1030</v>
      </c>
      <c r="G53" s="454" t="s">
        <v>1093</v>
      </c>
      <c r="H53" s="453" t="s">
        <v>1121</v>
      </c>
      <c r="I53" s="450"/>
      <c r="J53" s="445"/>
      <c r="K53" s="446"/>
      <c r="L53" s="447"/>
    </row>
    <row r="54" spans="1:12" ht="24">
      <c r="A54" s="448">
        <v>46</v>
      </c>
      <c r="B54" s="451">
        <v>42623</v>
      </c>
      <c r="C54" s="449" t="s">
        <v>928</v>
      </c>
      <c r="D54" s="452">
        <v>10000</v>
      </c>
      <c r="E54" s="453" t="s">
        <v>970</v>
      </c>
      <c r="F54" s="454" t="s">
        <v>1031</v>
      </c>
      <c r="G54" s="454" t="s">
        <v>1094</v>
      </c>
      <c r="H54" s="453" t="s">
        <v>1121</v>
      </c>
      <c r="I54" s="450"/>
      <c r="J54" s="445"/>
      <c r="K54" s="446"/>
      <c r="L54" s="447"/>
    </row>
    <row r="55" spans="1:12" ht="24">
      <c r="A55" s="448">
        <v>47</v>
      </c>
      <c r="B55" s="451">
        <v>42623</v>
      </c>
      <c r="C55" s="449" t="s">
        <v>928</v>
      </c>
      <c r="D55" s="452">
        <v>3000</v>
      </c>
      <c r="E55" s="453" t="s">
        <v>971</v>
      </c>
      <c r="F55" s="454" t="s">
        <v>1032</v>
      </c>
      <c r="G55" s="454" t="s">
        <v>1095</v>
      </c>
      <c r="H55" s="453" t="s">
        <v>1121</v>
      </c>
      <c r="I55" s="450"/>
      <c r="J55" s="445"/>
      <c r="K55" s="446"/>
      <c r="L55" s="447"/>
    </row>
    <row r="56" spans="1:12" ht="24">
      <c r="A56" s="448">
        <v>48</v>
      </c>
      <c r="B56" s="451">
        <v>42623</v>
      </c>
      <c r="C56" s="449" t="s">
        <v>928</v>
      </c>
      <c r="D56" s="452">
        <v>10000</v>
      </c>
      <c r="E56" s="453" t="s">
        <v>972</v>
      </c>
      <c r="F56" s="454" t="s">
        <v>1033</v>
      </c>
      <c r="G56" s="454" t="s">
        <v>1096</v>
      </c>
      <c r="H56" s="453" t="s">
        <v>1121</v>
      </c>
      <c r="I56" s="450"/>
      <c r="J56" s="445"/>
      <c r="K56" s="446"/>
      <c r="L56" s="447"/>
    </row>
    <row r="57" spans="1:12" ht="24">
      <c r="A57" s="448">
        <v>49</v>
      </c>
      <c r="B57" s="451">
        <v>42623</v>
      </c>
      <c r="C57" s="449" t="s">
        <v>928</v>
      </c>
      <c r="D57" s="452">
        <v>7500</v>
      </c>
      <c r="E57" s="453" t="s">
        <v>973</v>
      </c>
      <c r="F57" s="454" t="s">
        <v>1034</v>
      </c>
      <c r="G57" s="454" t="s">
        <v>1097</v>
      </c>
      <c r="H57" s="453" t="s">
        <v>1121</v>
      </c>
      <c r="I57" s="450"/>
      <c r="J57" s="445"/>
      <c r="K57" s="446"/>
      <c r="L57" s="447"/>
    </row>
    <row r="58" spans="1:12" ht="24">
      <c r="A58" s="448">
        <v>50</v>
      </c>
      <c r="B58" s="451">
        <v>42625</v>
      </c>
      <c r="C58" s="449" t="s">
        <v>928</v>
      </c>
      <c r="D58" s="452">
        <v>2077</v>
      </c>
      <c r="E58" s="453" t="s">
        <v>962</v>
      </c>
      <c r="F58" s="454" t="s">
        <v>1024</v>
      </c>
      <c r="G58" s="454" t="s">
        <v>1086</v>
      </c>
      <c r="H58" s="453" t="s">
        <v>1121</v>
      </c>
      <c r="I58" s="450"/>
      <c r="J58" s="445"/>
      <c r="K58" s="446"/>
      <c r="L58" s="447"/>
    </row>
    <row r="59" spans="1:12" ht="24">
      <c r="A59" s="448">
        <v>51</v>
      </c>
      <c r="B59" s="451">
        <v>42626</v>
      </c>
      <c r="C59" s="449" t="s">
        <v>928</v>
      </c>
      <c r="D59" s="452">
        <v>1780</v>
      </c>
      <c r="E59" s="453" t="s">
        <v>974</v>
      </c>
      <c r="F59" s="454" t="s">
        <v>1035</v>
      </c>
      <c r="G59" s="454" t="s">
        <v>1098</v>
      </c>
      <c r="H59" s="453" t="s">
        <v>1121</v>
      </c>
      <c r="I59" s="450"/>
      <c r="J59" s="445"/>
      <c r="K59" s="446"/>
      <c r="L59" s="447"/>
    </row>
    <row r="60" spans="1:12" ht="24">
      <c r="A60" s="448">
        <v>52</v>
      </c>
      <c r="B60" s="451">
        <v>42626</v>
      </c>
      <c r="C60" s="449" t="s">
        <v>928</v>
      </c>
      <c r="D60" s="452">
        <v>2000</v>
      </c>
      <c r="E60" s="453" t="s">
        <v>975</v>
      </c>
      <c r="F60" s="454" t="s">
        <v>1036</v>
      </c>
      <c r="G60" s="454" t="s">
        <v>1099</v>
      </c>
      <c r="H60" s="453" t="s">
        <v>1121</v>
      </c>
      <c r="I60" s="450"/>
      <c r="J60" s="445"/>
      <c r="K60" s="446"/>
      <c r="L60" s="447"/>
    </row>
    <row r="61" spans="1:12" ht="24">
      <c r="A61" s="448">
        <v>53</v>
      </c>
      <c r="B61" s="451">
        <v>42626</v>
      </c>
      <c r="C61" s="449" t="s">
        <v>928</v>
      </c>
      <c r="D61" s="452">
        <v>2500</v>
      </c>
      <c r="E61" s="453" t="s">
        <v>971</v>
      </c>
      <c r="F61" s="454" t="s">
        <v>1032</v>
      </c>
      <c r="G61" s="454" t="s">
        <v>1100</v>
      </c>
      <c r="H61" s="453" t="s">
        <v>1121</v>
      </c>
      <c r="I61" s="450"/>
      <c r="J61" s="445"/>
      <c r="K61" s="446"/>
      <c r="L61" s="447"/>
    </row>
    <row r="62" spans="1:12" ht="24">
      <c r="A62" s="448">
        <v>54</v>
      </c>
      <c r="B62" s="451">
        <v>42626</v>
      </c>
      <c r="C62" s="449" t="s">
        <v>928</v>
      </c>
      <c r="D62" s="452">
        <v>900</v>
      </c>
      <c r="E62" s="453" t="s">
        <v>976</v>
      </c>
      <c r="F62" s="454" t="s">
        <v>1037</v>
      </c>
      <c r="G62" s="454" t="s">
        <v>1101</v>
      </c>
      <c r="H62" s="453" t="s">
        <v>1121</v>
      </c>
      <c r="I62" s="450"/>
      <c r="J62" s="445"/>
      <c r="K62" s="446"/>
      <c r="L62" s="447"/>
    </row>
    <row r="63" spans="1:12" ht="24">
      <c r="A63" s="448">
        <v>55</v>
      </c>
      <c r="B63" s="451">
        <v>42626</v>
      </c>
      <c r="C63" s="449" t="s">
        <v>928</v>
      </c>
      <c r="D63" s="452">
        <v>23400</v>
      </c>
      <c r="E63" s="453" t="s">
        <v>965</v>
      </c>
      <c r="F63" s="454" t="s">
        <v>1027</v>
      </c>
      <c r="G63" s="454" t="s">
        <v>1089</v>
      </c>
      <c r="H63" s="453" t="s">
        <v>1121</v>
      </c>
      <c r="I63" s="450"/>
      <c r="J63" s="445"/>
      <c r="K63" s="446"/>
      <c r="L63" s="447"/>
    </row>
    <row r="64" spans="1:12" ht="24">
      <c r="A64" s="448">
        <v>56</v>
      </c>
      <c r="B64" s="451">
        <v>42627</v>
      </c>
      <c r="C64" s="449" t="s">
        <v>928</v>
      </c>
      <c r="D64" s="452">
        <v>1898.67</v>
      </c>
      <c r="E64" s="453" t="s">
        <v>977</v>
      </c>
      <c r="F64" s="454" t="s">
        <v>1038</v>
      </c>
      <c r="G64" s="454" t="s">
        <v>1102</v>
      </c>
      <c r="H64" s="453" t="s">
        <v>1122</v>
      </c>
      <c r="I64" s="450"/>
      <c r="J64" s="445"/>
      <c r="K64" s="446"/>
      <c r="L64" s="447"/>
    </row>
    <row r="65" spans="1:12" ht="24">
      <c r="A65" s="448">
        <v>57</v>
      </c>
      <c r="B65" s="451">
        <v>42627</v>
      </c>
      <c r="C65" s="449" t="s">
        <v>928</v>
      </c>
      <c r="D65" s="452">
        <v>16000</v>
      </c>
      <c r="E65" s="453" t="s">
        <v>978</v>
      </c>
      <c r="F65" s="454" t="s">
        <v>1039</v>
      </c>
      <c r="G65" s="454" t="s">
        <v>1103</v>
      </c>
      <c r="H65" s="453" t="s">
        <v>1121</v>
      </c>
      <c r="I65" s="450"/>
      <c r="J65" s="445"/>
      <c r="K65" s="446"/>
      <c r="L65" s="447"/>
    </row>
    <row r="66" spans="1:12" ht="24">
      <c r="A66" s="448">
        <v>58</v>
      </c>
      <c r="B66" s="451">
        <v>42627</v>
      </c>
      <c r="C66" s="449" t="s">
        <v>928</v>
      </c>
      <c r="D66" s="452">
        <v>60000</v>
      </c>
      <c r="E66" s="453" t="s">
        <v>979</v>
      </c>
      <c r="F66" s="454" t="s">
        <v>1040</v>
      </c>
      <c r="G66" s="454" t="s">
        <v>1104</v>
      </c>
      <c r="H66" s="453" t="s">
        <v>1121</v>
      </c>
      <c r="I66" s="450"/>
      <c r="J66" s="445"/>
      <c r="K66" s="446"/>
      <c r="L66" s="447"/>
    </row>
    <row r="67" spans="1:12" ht="24">
      <c r="A67" s="448">
        <v>59</v>
      </c>
      <c r="B67" s="451">
        <v>42627</v>
      </c>
      <c r="C67" s="449" t="s">
        <v>928</v>
      </c>
      <c r="D67" s="452">
        <v>60000</v>
      </c>
      <c r="E67" s="453" t="s">
        <v>980</v>
      </c>
      <c r="F67" s="454" t="s">
        <v>1041</v>
      </c>
      <c r="G67" s="454" t="s">
        <v>1105</v>
      </c>
      <c r="H67" s="453" t="s">
        <v>1121</v>
      </c>
      <c r="I67" s="450"/>
      <c r="J67" s="445"/>
      <c r="K67" s="446"/>
      <c r="L67" s="447"/>
    </row>
    <row r="68" spans="1:12" ht="24">
      <c r="A68" s="448">
        <v>60</v>
      </c>
      <c r="B68" s="451">
        <v>42627</v>
      </c>
      <c r="C68" s="449" t="s">
        <v>928</v>
      </c>
      <c r="D68" s="452">
        <v>1840</v>
      </c>
      <c r="E68" s="453" t="s">
        <v>981</v>
      </c>
      <c r="F68" s="454" t="s">
        <v>1042</v>
      </c>
      <c r="G68" s="454" t="s">
        <v>1106</v>
      </c>
      <c r="H68" s="453" t="s">
        <v>1121</v>
      </c>
      <c r="I68" s="450"/>
      <c r="J68" s="445"/>
      <c r="K68" s="446"/>
      <c r="L68" s="447"/>
    </row>
    <row r="69" spans="1:12" ht="24">
      <c r="A69" s="448">
        <v>61</v>
      </c>
      <c r="B69" s="451">
        <v>42627</v>
      </c>
      <c r="C69" s="449" t="s">
        <v>928</v>
      </c>
      <c r="D69" s="452">
        <v>1000</v>
      </c>
      <c r="E69" s="453" t="s">
        <v>982</v>
      </c>
      <c r="F69" s="454" t="s">
        <v>851</v>
      </c>
      <c r="G69" s="454" t="s">
        <v>1107</v>
      </c>
      <c r="H69" s="453" t="s">
        <v>1121</v>
      </c>
      <c r="I69" s="450"/>
      <c r="J69" s="445"/>
      <c r="K69" s="446"/>
      <c r="L69" s="447"/>
    </row>
    <row r="70" spans="1:12" ht="24">
      <c r="A70" s="448">
        <v>62</v>
      </c>
      <c r="B70" s="451">
        <v>42627</v>
      </c>
      <c r="C70" s="449" t="s">
        <v>928</v>
      </c>
      <c r="D70" s="452">
        <v>30000</v>
      </c>
      <c r="E70" s="453" t="s">
        <v>983</v>
      </c>
      <c r="F70" s="454" t="s">
        <v>1043</v>
      </c>
      <c r="G70" s="454" t="s">
        <v>1108</v>
      </c>
      <c r="H70" s="453" t="s">
        <v>1124</v>
      </c>
      <c r="I70" s="450"/>
      <c r="J70" s="445"/>
      <c r="K70" s="446"/>
      <c r="L70" s="447"/>
    </row>
    <row r="71" spans="1:12" ht="24">
      <c r="A71" s="448">
        <v>63</v>
      </c>
      <c r="B71" s="451">
        <v>42628</v>
      </c>
      <c r="C71" s="449" t="s">
        <v>928</v>
      </c>
      <c r="D71" s="452">
        <v>530</v>
      </c>
      <c r="E71" s="453" t="s">
        <v>984</v>
      </c>
      <c r="F71" s="454" t="s">
        <v>927</v>
      </c>
      <c r="G71" s="454" t="s">
        <v>1109</v>
      </c>
      <c r="H71" s="453" t="s">
        <v>1121</v>
      </c>
      <c r="I71" s="450"/>
      <c r="J71" s="445"/>
      <c r="K71" s="446"/>
      <c r="L71" s="447"/>
    </row>
    <row r="72" spans="1:12" ht="24">
      <c r="A72" s="448">
        <v>64</v>
      </c>
      <c r="B72" s="451">
        <v>42628</v>
      </c>
      <c r="C72" s="449" t="s">
        <v>928</v>
      </c>
      <c r="D72" s="452">
        <v>2342</v>
      </c>
      <c r="E72" s="453" t="s">
        <v>985</v>
      </c>
      <c r="F72" s="454" t="s">
        <v>1044</v>
      </c>
      <c r="G72" s="454" t="s">
        <v>1110</v>
      </c>
      <c r="H72" s="453" t="s">
        <v>1121</v>
      </c>
      <c r="I72" s="450"/>
      <c r="J72" s="445"/>
      <c r="K72" s="446"/>
      <c r="L72" s="447"/>
    </row>
    <row r="73" spans="1:12" ht="24">
      <c r="A73" s="448">
        <v>65</v>
      </c>
      <c r="B73" s="451">
        <v>42629</v>
      </c>
      <c r="C73" s="449" t="s">
        <v>928</v>
      </c>
      <c r="D73" s="452">
        <v>450</v>
      </c>
      <c r="E73" s="453" t="s">
        <v>986</v>
      </c>
      <c r="F73" s="454" t="s">
        <v>1045</v>
      </c>
      <c r="G73" s="454" t="s">
        <v>1111</v>
      </c>
      <c r="H73" s="453" t="s">
        <v>1121</v>
      </c>
      <c r="I73" s="450"/>
      <c r="J73" s="445"/>
      <c r="K73" s="446"/>
      <c r="L73" s="447"/>
    </row>
    <row r="74" spans="1:12" ht="24">
      <c r="A74" s="448">
        <v>66</v>
      </c>
      <c r="B74" s="451">
        <v>42629</v>
      </c>
      <c r="C74" s="449" t="s">
        <v>928</v>
      </c>
      <c r="D74" s="452">
        <v>15500</v>
      </c>
      <c r="E74" s="453" t="s">
        <v>987</v>
      </c>
      <c r="F74" s="454" t="s">
        <v>1046</v>
      </c>
      <c r="G74" s="454" t="s">
        <v>1112</v>
      </c>
      <c r="H74" s="453" t="s">
        <v>1121</v>
      </c>
      <c r="I74" s="450"/>
      <c r="J74" s="445"/>
      <c r="K74" s="446"/>
      <c r="L74" s="447"/>
    </row>
    <row r="75" spans="1:12" ht="24">
      <c r="A75" s="448">
        <v>67</v>
      </c>
      <c r="B75" s="451">
        <v>42629</v>
      </c>
      <c r="C75" s="449" t="s">
        <v>928</v>
      </c>
      <c r="D75" s="452">
        <v>1000</v>
      </c>
      <c r="E75" s="453" t="s">
        <v>988</v>
      </c>
      <c r="F75" s="454" t="s">
        <v>1047</v>
      </c>
      <c r="G75" s="454" t="s">
        <v>1113</v>
      </c>
      <c r="H75" s="453" t="s">
        <v>1121</v>
      </c>
      <c r="I75" s="450"/>
      <c r="J75" s="445"/>
      <c r="K75" s="446"/>
      <c r="L75" s="447"/>
    </row>
    <row r="76" spans="1:12" ht="24">
      <c r="A76" s="448">
        <v>68</v>
      </c>
      <c r="B76" s="451">
        <v>42629</v>
      </c>
      <c r="C76" s="449" t="s">
        <v>928</v>
      </c>
      <c r="D76" s="452">
        <v>5000</v>
      </c>
      <c r="E76" s="453" t="s">
        <v>988</v>
      </c>
      <c r="F76" s="454" t="s">
        <v>1047</v>
      </c>
      <c r="G76" s="454" t="s">
        <v>1113</v>
      </c>
      <c r="H76" s="453" t="s">
        <v>1121</v>
      </c>
      <c r="I76" s="450"/>
      <c r="J76" s="445"/>
      <c r="K76" s="446"/>
      <c r="L76" s="447"/>
    </row>
    <row r="77" spans="1:12" ht="24">
      <c r="A77" s="448">
        <v>69</v>
      </c>
      <c r="B77" s="451">
        <v>42629</v>
      </c>
      <c r="C77" s="449" t="s">
        <v>928</v>
      </c>
      <c r="D77" s="452">
        <v>5000</v>
      </c>
      <c r="E77" s="453" t="s">
        <v>988</v>
      </c>
      <c r="F77" s="454" t="s">
        <v>1047</v>
      </c>
      <c r="G77" s="454" t="s">
        <v>1113</v>
      </c>
      <c r="H77" s="453" t="s">
        <v>1121</v>
      </c>
      <c r="I77" s="450"/>
      <c r="J77" s="445"/>
      <c r="K77" s="446"/>
      <c r="L77" s="447"/>
    </row>
    <row r="78" spans="1:12" ht="24">
      <c r="A78" s="448">
        <v>70</v>
      </c>
      <c r="B78" s="451">
        <v>42629</v>
      </c>
      <c r="C78" s="449" t="s">
        <v>928</v>
      </c>
      <c r="D78" s="452">
        <v>1300</v>
      </c>
      <c r="E78" s="453" t="s">
        <v>988</v>
      </c>
      <c r="F78" s="454" t="s">
        <v>1047</v>
      </c>
      <c r="G78" s="454" t="s">
        <v>1113</v>
      </c>
      <c r="H78" s="453" t="s">
        <v>1121</v>
      </c>
      <c r="I78" s="450"/>
      <c r="J78" s="445"/>
      <c r="K78" s="446"/>
      <c r="L78" s="447"/>
    </row>
    <row r="79" spans="1:12" ht="24">
      <c r="A79" s="448">
        <v>71</v>
      </c>
      <c r="B79" s="451">
        <v>42629</v>
      </c>
      <c r="C79" s="449" t="s">
        <v>928</v>
      </c>
      <c r="D79" s="452">
        <v>32300</v>
      </c>
      <c r="E79" s="453" t="s">
        <v>989</v>
      </c>
      <c r="F79" s="454" t="s">
        <v>1048</v>
      </c>
      <c r="G79" s="454" t="s">
        <v>1114</v>
      </c>
      <c r="H79" s="453" t="s">
        <v>1121</v>
      </c>
      <c r="I79" s="450"/>
      <c r="J79" s="445"/>
      <c r="K79" s="446"/>
      <c r="L79" s="447"/>
    </row>
    <row r="80" spans="1:12" ht="24">
      <c r="A80" s="448">
        <v>72</v>
      </c>
      <c r="B80" s="451">
        <v>42629</v>
      </c>
      <c r="C80" s="449" t="s">
        <v>928</v>
      </c>
      <c r="D80" s="452">
        <v>55500</v>
      </c>
      <c r="E80" s="453" t="s">
        <v>990</v>
      </c>
      <c r="F80" s="454" t="s">
        <v>1049</v>
      </c>
      <c r="G80" s="454" t="s">
        <v>1115</v>
      </c>
      <c r="H80" s="453" t="s">
        <v>1121</v>
      </c>
      <c r="I80" s="450"/>
      <c r="J80" s="445"/>
      <c r="K80" s="446"/>
      <c r="L80" s="447"/>
    </row>
    <row r="81" spans="1:12" ht="24">
      <c r="A81" s="448">
        <v>73</v>
      </c>
      <c r="B81" s="451">
        <v>42629</v>
      </c>
      <c r="C81" s="449" t="s">
        <v>928</v>
      </c>
      <c r="D81" s="452">
        <v>57400</v>
      </c>
      <c r="E81" s="453" t="s">
        <v>991</v>
      </c>
      <c r="F81" s="454" t="s">
        <v>1050</v>
      </c>
      <c r="G81" s="454" t="s">
        <v>1116</v>
      </c>
      <c r="H81" s="453" t="s">
        <v>1121</v>
      </c>
      <c r="I81" s="450"/>
      <c r="J81" s="445"/>
      <c r="K81" s="446"/>
      <c r="L81" s="447"/>
    </row>
    <row r="82" spans="1:12" ht="24">
      <c r="A82" s="448">
        <v>74</v>
      </c>
      <c r="B82" s="451">
        <v>42629</v>
      </c>
      <c r="C82" s="449" t="s">
        <v>928</v>
      </c>
      <c r="D82" s="452">
        <v>2600</v>
      </c>
      <c r="E82" s="453" t="s">
        <v>989</v>
      </c>
      <c r="F82" s="454" t="s">
        <v>1048</v>
      </c>
      <c r="G82" s="454" t="s">
        <v>1114</v>
      </c>
      <c r="H82" s="453" t="s">
        <v>1121</v>
      </c>
      <c r="I82" s="450"/>
      <c r="J82" s="445"/>
      <c r="K82" s="446"/>
      <c r="L82" s="447"/>
    </row>
    <row r="83" spans="1:12" ht="24">
      <c r="A83" s="448">
        <v>75</v>
      </c>
      <c r="B83" s="451">
        <v>42630</v>
      </c>
      <c r="C83" s="449" t="s">
        <v>928</v>
      </c>
      <c r="D83" s="452">
        <v>60000</v>
      </c>
      <c r="E83" s="453" t="s">
        <v>992</v>
      </c>
      <c r="F83" s="454" t="s">
        <v>1051</v>
      </c>
      <c r="G83" s="454" t="s">
        <v>1117</v>
      </c>
      <c r="H83" s="453" t="s">
        <v>1121</v>
      </c>
      <c r="I83" s="450"/>
      <c r="J83" s="445"/>
      <c r="K83" s="446"/>
      <c r="L83" s="447"/>
    </row>
    <row r="84" spans="1:12" ht="24">
      <c r="A84" s="448">
        <v>76</v>
      </c>
      <c r="B84" s="451">
        <v>42630</v>
      </c>
      <c r="C84" s="449" t="s">
        <v>928</v>
      </c>
      <c r="D84" s="452">
        <v>40000</v>
      </c>
      <c r="E84" s="453" t="s">
        <v>993</v>
      </c>
      <c r="F84" s="454" t="s">
        <v>1052</v>
      </c>
      <c r="G84" s="454" t="s">
        <v>1118</v>
      </c>
      <c r="H84" s="453" t="s">
        <v>1121</v>
      </c>
      <c r="I84" s="450"/>
      <c r="J84" s="445"/>
      <c r="K84" s="446"/>
      <c r="L84" s="447"/>
    </row>
    <row r="85" spans="1:12" ht="24">
      <c r="A85" s="448">
        <v>77</v>
      </c>
      <c r="B85" s="451">
        <v>42630</v>
      </c>
      <c r="C85" s="449" t="s">
        <v>928</v>
      </c>
      <c r="D85" s="452">
        <v>60000</v>
      </c>
      <c r="E85" s="453" t="s">
        <v>994</v>
      </c>
      <c r="F85" s="454" t="s">
        <v>482</v>
      </c>
      <c r="G85" s="454" t="s">
        <v>1119</v>
      </c>
      <c r="H85" s="453" t="s">
        <v>1121</v>
      </c>
      <c r="I85" s="450"/>
      <c r="J85" s="445"/>
      <c r="K85" s="446"/>
      <c r="L85" s="447"/>
    </row>
    <row r="86" spans="1:12" ht="24">
      <c r="A86" s="448">
        <v>78</v>
      </c>
      <c r="B86" s="451">
        <v>42632</v>
      </c>
      <c r="C86" s="449" t="s">
        <v>928</v>
      </c>
      <c r="D86" s="452">
        <v>3720</v>
      </c>
      <c r="E86" s="453" t="s">
        <v>995</v>
      </c>
      <c r="F86" s="454" t="s">
        <v>493</v>
      </c>
      <c r="G86" s="454" t="s">
        <v>1120</v>
      </c>
      <c r="H86" s="453" t="s">
        <v>1121</v>
      </c>
      <c r="I86" s="450"/>
      <c r="J86" s="445"/>
      <c r="K86" s="446"/>
      <c r="L86" s="447"/>
    </row>
    <row r="87" spans="1:12" ht="24">
      <c r="A87" s="448">
        <v>79</v>
      </c>
      <c r="B87" s="578">
        <v>42613</v>
      </c>
      <c r="C87" s="579" t="s">
        <v>1125</v>
      </c>
      <c r="D87" s="452">
        <v>923.65</v>
      </c>
      <c r="E87" s="411" t="s">
        <v>1128</v>
      </c>
      <c r="F87" s="580" t="s">
        <v>1129</v>
      </c>
      <c r="G87" s="454"/>
      <c r="H87" s="453"/>
      <c r="I87" s="450" t="s">
        <v>1130</v>
      </c>
      <c r="J87" s="445"/>
      <c r="K87" s="446"/>
      <c r="L87" s="447"/>
    </row>
    <row r="88" spans="1:12" ht="24">
      <c r="A88" s="448">
        <v>80</v>
      </c>
      <c r="B88" s="578">
        <v>42628</v>
      </c>
      <c r="C88" s="579" t="s">
        <v>1125</v>
      </c>
      <c r="D88" s="452">
        <v>242</v>
      </c>
      <c r="E88" s="453" t="s">
        <v>1126</v>
      </c>
      <c r="F88" s="455" t="s">
        <v>554</v>
      </c>
      <c r="G88" s="454"/>
      <c r="H88" s="453"/>
      <c r="I88" s="450" t="s">
        <v>1127</v>
      </c>
      <c r="J88" s="445"/>
      <c r="K88" s="446"/>
      <c r="L88" s="447"/>
    </row>
    <row r="89" spans="1:12" ht="15" thickBot="1">
      <c r="A89" s="298" t="s">
        <v>264</v>
      </c>
      <c r="B89" s="297"/>
      <c r="C89" s="296"/>
      <c r="D89" s="295"/>
      <c r="E89" s="294"/>
      <c r="F89" s="293"/>
      <c r="G89" s="293"/>
      <c r="H89" s="293"/>
      <c r="I89" s="292"/>
      <c r="J89" s="291"/>
      <c r="K89" s="290"/>
      <c r="L89" s="289"/>
    </row>
    <row r="90" spans="1:12">
      <c r="A90" s="279"/>
      <c r="B90" s="280"/>
      <c r="C90" s="279"/>
      <c r="D90" s="280"/>
      <c r="E90" s="279"/>
      <c r="F90" s="280"/>
      <c r="G90" s="279"/>
      <c r="H90" s="280"/>
      <c r="I90" s="279"/>
      <c r="J90" s="280"/>
      <c r="K90" s="279"/>
      <c r="L90" s="280"/>
    </row>
    <row r="91" spans="1:12">
      <c r="A91" s="279"/>
      <c r="B91" s="286"/>
      <c r="C91" s="279"/>
      <c r="D91" s="286"/>
      <c r="E91" s="279"/>
      <c r="F91" s="286"/>
      <c r="G91" s="279"/>
      <c r="H91" s="286"/>
      <c r="I91" s="279"/>
      <c r="J91" s="286"/>
      <c r="K91" s="279"/>
      <c r="L91" s="286"/>
    </row>
    <row r="92" spans="1:12" s="287" customFormat="1" ht="13.8">
      <c r="A92" s="650" t="s">
        <v>407</v>
      </c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</row>
    <row r="93" spans="1:12" s="288" customFormat="1" ht="13.2">
      <c r="A93" s="650" t="s">
        <v>434</v>
      </c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</row>
    <row r="94" spans="1:12" s="288" customFormat="1" ht="13.2">
      <c r="A94" s="650"/>
      <c r="B94" s="650"/>
      <c r="C94" s="650"/>
      <c r="D94" s="650"/>
      <c r="E94" s="650"/>
      <c r="F94" s="650"/>
      <c r="G94" s="650"/>
      <c r="H94" s="650"/>
      <c r="I94" s="650"/>
      <c r="J94" s="650"/>
      <c r="K94" s="650"/>
      <c r="L94" s="650"/>
    </row>
    <row r="95" spans="1:12" s="287" customFormat="1" ht="13.8">
      <c r="A95" s="650" t="s">
        <v>433</v>
      </c>
      <c r="B95" s="650"/>
      <c r="C95" s="650"/>
      <c r="D95" s="650"/>
      <c r="E95" s="650"/>
      <c r="F95" s="650"/>
      <c r="G95" s="650"/>
      <c r="H95" s="650"/>
      <c r="I95" s="650"/>
      <c r="J95" s="650"/>
      <c r="K95" s="650"/>
      <c r="L95" s="650"/>
    </row>
    <row r="96" spans="1:12" s="287" customFormat="1" ht="13.8">
      <c r="A96" s="650"/>
      <c r="B96" s="650"/>
      <c r="C96" s="650"/>
      <c r="D96" s="650"/>
      <c r="E96" s="650"/>
      <c r="F96" s="650"/>
      <c r="G96" s="650"/>
      <c r="H96" s="650"/>
      <c r="I96" s="650"/>
      <c r="J96" s="650"/>
      <c r="K96" s="650"/>
      <c r="L96" s="650"/>
    </row>
    <row r="97" spans="1:12" s="287" customFormat="1" ht="13.8">
      <c r="A97" s="650" t="s">
        <v>432</v>
      </c>
      <c r="B97" s="650"/>
      <c r="C97" s="650"/>
      <c r="D97" s="650"/>
      <c r="E97" s="650"/>
      <c r="F97" s="650"/>
      <c r="G97" s="650"/>
      <c r="H97" s="650"/>
      <c r="I97" s="650"/>
      <c r="J97" s="650"/>
      <c r="K97" s="650"/>
      <c r="L97" s="650"/>
    </row>
    <row r="98" spans="1:12" s="287" customFormat="1" ht="13.8">
      <c r="A98" s="279"/>
      <c r="B98" s="280"/>
      <c r="C98" s="279"/>
      <c r="D98" s="280"/>
      <c r="E98" s="279"/>
      <c r="F98" s="280"/>
      <c r="G98" s="279"/>
      <c r="H98" s="280"/>
      <c r="I98" s="279"/>
      <c r="J98" s="280"/>
      <c r="K98" s="279"/>
      <c r="L98" s="280"/>
    </row>
    <row r="99" spans="1:12" s="287" customFormat="1" ht="13.8">
      <c r="A99" s="279"/>
      <c r="B99" s="286"/>
      <c r="C99" s="279"/>
      <c r="D99" s="286"/>
      <c r="E99" s="279"/>
      <c r="F99" s="286"/>
      <c r="G99" s="279"/>
      <c r="H99" s="286"/>
      <c r="I99" s="279"/>
      <c r="J99" s="286"/>
      <c r="K99" s="279"/>
      <c r="L99" s="286"/>
    </row>
    <row r="100" spans="1:12" s="287" customFormat="1" ht="13.8">
      <c r="A100" s="279"/>
      <c r="B100" s="280"/>
      <c r="C100" s="279"/>
      <c r="D100" s="280"/>
      <c r="E100" s="279"/>
      <c r="F100" s="280"/>
      <c r="G100" s="279"/>
      <c r="H100" s="280"/>
      <c r="I100" s="279"/>
      <c r="J100" s="280"/>
      <c r="K100" s="279"/>
      <c r="L100" s="280"/>
    </row>
    <row r="101" spans="1:12">
      <c r="A101" s="279"/>
      <c r="B101" s="286"/>
      <c r="C101" s="279"/>
      <c r="D101" s="286"/>
      <c r="E101" s="279"/>
      <c r="F101" s="286"/>
      <c r="G101" s="279"/>
      <c r="H101" s="286"/>
      <c r="I101" s="279"/>
      <c r="J101" s="286"/>
      <c r="K101" s="279"/>
      <c r="L101" s="286"/>
    </row>
    <row r="102" spans="1:12" s="281" customFormat="1" ht="13.8">
      <c r="A102" s="656" t="s">
        <v>96</v>
      </c>
      <c r="B102" s="656"/>
      <c r="C102" s="280"/>
      <c r="D102" s="279"/>
      <c r="E102" s="280"/>
      <c r="F102" s="280"/>
      <c r="G102" s="279"/>
      <c r="H102" s="280"/>
      <c r="I102" s="280"/>
      <c r="J102" s="279"/>
      <c r="K102" s="280"/>
      <c r="L102" s="279"/>
    </row>
    <row r="103" spans="1:12" s="281" customFormat="1" ht="13.8">
      <c r="A103" s="280"/>
      <c r="B103" s="279"/>
      <c r="C103" s="284"/>
      <c r="D103" s="285"/>
      <c r="E103" s="284"/>
      <c r="F103" s="280"/>
      <c r="G103" s="279"/>
      <c r="H103" s="283"/>
      <c r="I103" s="280"/>
      <c r="J103" s="279"/>
      <c r="K103" s="280"/>
      <c r="L103" s="279"/>
    </row>
    <row r="104" spans="1:12" s="281" customFormat="1" ht="15" customHeight="1">
      <c r="A104" s="280"/>
      <c r="B104" s="279"/>
      <c r="C104" s="649" t="s">
        <v>256</v>
      </c>
      <c r="D104" s="649"/>
      <c r="E104" s="649"/>
      <c r="F104" s="280"/>
      <c r="G104" s="279"/>
      <c r="H104" s="654" t="s">
        <v>431</v>
      </c>
      <c r="I104" s="282"/>
      <c r="J104" s="279"/>
      <c r="K104" s="280"/>
      <c r="L104" s="279"/>
    </row>
    <row r="105" spans="1:12" s="281" customFormat="1" ht="13.8">
      <c r="A105" s="280"/>
      <c r="B105" s="279"/>
      <c r="C105" s="280"/>
      <c r="D105" s="279"/>
      <c r="E105" s="280"/>
      <c r="F105" s="280"/>
      <c r="G105" s="279"/>
      <c r="H105" s="655"/>
      <c r="I105" s="282"/>
      <c r="J105" s="279"/>
      <c r="K105" s="280"/>
      <c r="L105" s="279"/>
    </row>
    <row r="106" spans="1:12" s="278" customFormat="1" ht="13.8">
      <c r="A106" s="280"/>
      <c r="B106" s="279"/>
      <c r="C106" s="649" t="s">
        <v>127</v>
      </c>
      <c r="D106" s="649"/>
      <c r="E106" s="649"/>
      <c r="F106" s="280"/>
      <c r="G106" s="279"/>
      <c r="H106" s="280"/>
      <c r="I106" s="280"/>
      <c r="J106" s="279"/>
      <c r="K106" s="280"/>
      <c r="L106" s="279"/>
    </row>
    <row r="107" spans="1:12" s="278" customFormat="1">
      <c r="E107" s="276"/>
    </row>
    <row r="108" spans="1:12" s="278" customFormat="1">
      <c r="E108" s="276"/>
    </row>
    <row r="109" spans="1:12" s="278" customFormat="1">
      <c r="E109" s="276"/>
    </row>
    <row r="110" spans="1:12" s="278" customFormat="1">
      <c r="E110" s="276"/>
    </row>
    <row r="111" spans="1:12" s="278" customFormat="1" ht="13.8"/>
  </sheetData>
  <mergeCells count="9">
    <mergeCell ref="C106:E106"/>
    <mergeCell ref="A93:L94"/>
    <mergeCell ref="A95:L96"/>
    <mergeCell ref="A97:L97"/>
    <mergeCell ref="I6:K6"/>
    <mergeCell ref="H104:H105"/>
    <mergeCell ref="A102:B102"/>
    <mergeCell ref="A92:L92"/>
    <mergeCell ref="C104:E10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3 F15:F86 F88:F8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8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89"/>
  </dataValidations>
  <printOptions gridLines="1"/>
  <pageMargins left="0.11810804899387577" right="0.11810804899387577" top="0.354329615048119" bottom="0.354329615048119" header="0.31496062992125984" footer="0.31496062992125984"/>
  <pageSetup scale="6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4"/>
  <sheetViews>
    <sheetView view="pageBreakPreview" zoomScale="85" zoomScaleSheetLayoutView="85" workbookViewId="0">
      <selection activeCell="E42" sqref="E42"/>
    </sheetView>
  </sheetViews>
  <sheetFormatPr defaultColWidth="9.109375" defaultRowHeight="13.2"/>
  <cols>
    <col min="1" max="1" width="5.44140625" style="182" customWidth="1"/>
    <col min="2" max="2" width="25.44140625" style="182" customWidth="1"/>
    <col min="3" max="3" width="23.6640625" style="754" customWidth="1"/>
    <col min="4" max="4" width="16.88671875" style="182" customWidth="1"/>
    <col min="5" max="5" width="38" style="754" customWidth="1"/>
    <col min="6" max="6" width="14.6640625" style="182" customWidth="1"/>
    <col min="7" max="7" width="13.6640625" style="182" customWidth="1"/>
    <col min="8" max="8" width="25.6640625" style="182" customWidth="1"/>
    <col min="9" max="9" width="18.5546875" style="182" bestFit="1" customWidth="1"/>
    <col min="10" max="10" width="16.6640625" style="182" customWidth="1"/>
    <col min="11" max="11" width="17.6640625" style="182" customWidth="1"/>
    <col min="12" max="12" width="12.88671875" style="182" customWidth="1"/>
    <col min="13" max="16384" width="9.109375" style="182"/>
  </cols>
  <sheetData>
    <row r="2" spans="1:12" ht="13.8">
      <c r="A2" s="641" t="s">
        <v>446</v>
      </c>
      <c r="B2" s="641"/>
      <c r="C2" s="755"/>
      <c r="D2" s="641"/>
      <c r="E2" s="755"/>
      <c r="F2" s="76"/>
      <c r="G2" s="76"/>
      <c r="H2" s="76"/>
      <c r="I2" s="76"/>
      <c r="J2" s="648"/>
      <c r="K2" s="647"/>
      <c r="L2" s="647" t="s">
        <v>97</v>
      </c>
    </row>
    <row r="3" spans="1:12" ht="13.8">
      <c r="A3" s="75" t="s">
        <v>128</v>
      </c>
      <c r="B3" s="73"/>
      <c r="C3" s="756"/>
      <c r="D3" s="76"/>
      <c r="E3" s="756"/>
      <c r="F3" s="76"/>
      <c r="G3" s="76"/>
      <c r="H3" s="76"/>
      <c r="I3" s="76"/>
      <c r="J3" s="648"/>
      <c r="K3" s="750" t="s">
        <v>2253</v>
      </c>
      <c r="L3" s="751"/>
    </row>
    <row r="4" spans="1:12" ht="13.8">
      <c r="A4" s="75"/>
      <c r="B4" s="75"/>
      <c r="C4" s="755"/>
      <c r="D4" s="73"/>
      <c r="E4" s="755"/>
      <c r="F4" s="73"/>
      <c r="G4" s="73"/>
      <c r="H4" s="73"/>
      <c r="I4" s="73"/>
      <c r="J4" s="648"/>
      <c r="K4" s="648"/>
      <c r="L4" s="648"/>
    </row>
    <row r="5" spans="1:12" ht="13.8">
      <c r="A5" s="76" t="s">
        <v>262</v>
      </c>
      <c r="B5" s="76"/>
      <c r="C5" s="756"/>
      <c r="D5" s="76"/>
      <c r="E5" s="756"/>
      <c r="F5" s="76"/>
      <c r="G5" s="76"/>
      <c r="H5" s="76"/>
      <c r="I5" s="76"/>
      <c r="J5" s="75"/>
      <c r="K5" s="75"/>
      <c r="L5" s="75"/>
    </row>
    <row r="6" spans="1:12" ht="13.8">
      <c r="A6" s="79" t="str">
        <f>'[5]ფორმა N1'!D4</f>
        <v>საარჩევნო ბლოკი "პაატა ბურჭულაძე -სახელმწიფო ხალხისთვის"</v>
      </c>
      <c r="B6" s="79"/>
      <c r="C6" s="757"/>
      <c r="D6" s="79"/>
      <c r="E6" s="757"/>
      <c r="F6" s="79"/>
      <c r="G6" s="79"/>
      <c r="H6" s="79"/>
      <c r="I6" s="79"/>
      <c r="J6" s="80"/>
      <c r="K6" s="80"/>
    </row>
    <row r="7" spans="1:12" ht="13.8">
      <c r="A7" s="76"/>
      <c r="B7" s="76"/>
      <c r="C7" s="756"/>
      <c r="D7" s="76"/>
      <c r="E7" s="756"/>
      <c r="F7" s="76"/>
      <c r="G7" s="76"/>
      <c r="H7" s="76"/>
      <c r="I7" s="76"/>
      <c r="J7" s="75"/>
      <c r="K7" s="75"/>
      <c r="L7" s="75"/>
    </row>
    <row r="8" spans="1:12" ht="13.8">
      <c r="A8" s="639"/>
      <c r="B8" s="639"/>
      <c r="C8" s="758"/>
      <c r="D8" s="639"/>
      <c r="E8" s="758"/>
      <c r="F8" s="639"/>
      <c r="G8" s="639"/>
      <c r="H8" s="639"/>
      <c r="I8" s="639"/>
      <c r="J8" s="77"/>
      <c r="K8" s="77"/>
      <c r="L8" s="77"/>
    </row>
    <row r="9" spans="1:12" ht="41.4">
      <c r="A9" s="89" t="s">
        <v>64</v>
      </c>
      <c r="B9" s="89" t="s">
        <v>447</v>
      </c>
      <c r="C9" s="89" t="s">
        <v>448</v>
      </c>
      <c r="D9" s="89" t="s">
        <v>449</v>
      </c>
      <c r="E9" s="89" t="s">
        <v>450</v>
      </c>
      <c r="F9" s="89" t="s">
        <v>451</v>
      </c>
      <c r="G9" s="89" t="s">
        <v>452</v>
      </c>
      <c r="H9" s="89" t="s">
        <v>453</v>
      </c>
      <c r="I9" s="89" t="s">
        <v>454</v>
      </c>
      <c r="J9" s="89" t="s">
        <v>455</v>
      </c>
      <c r="K9" s="89" t="s">
        <v>456</v>
      </c>
      <c r="L9" s="89" t="s">
        <v>306</v>
      </c>
    </row>
    <row r="10" spans="1:12" ht="52.5" customHeight="1">
      <c r="A10" s="97">
        <v>1</v>
      </c>
      <c r="B10" s="442" t="s">
        <v>2272</v>
      </c>
      <c r="C10" s="443" t="s">
        <v>2273</v>
      </c>
      <c r="D10" s="86">
        <v>400133903</v>
      </c>
      <c r="E10" s="443" t="s">
        <v>2274</v>
      </c>
      <c r="F10" s="86"/>
      <c r="G10" s="86"/>
      <c r="H10" s="86" t="s">
        <v>2274</v>
      </c>
      <c r="I10" s="86" t="s">
        <v>2275</v>
      </c>
      <c r="J10" s="441"/>
      <c r="K10" s="441">
        <v>676693.5</v>
      </c>
      <c r="L10" s="86"/>
    </row>
    <row r="11" spans="1:12" ht="45.75" customHeight="1">
      <c r="A11" s="97">
        <v>2</v>
      </c>
      <c r="B11" s="442" t="s">
        <v>2272</v>
      </c>
      <c r="C11" s="443" t="s">
        <v>2276</v>
      </c>
      <c r="D11" s="86">
        <v>61001023050</v>
      </c>
      <c r="E11" s="443" t="s">
        <v>2274</v>
      </c>
      <c r="F11" s="86"/>
      <c r="G11" s="86"/>
      <c r="H11" s="86" t="s">
        <v>2274</v>
      </c>
      <c r="I11" s="86" t="s">
        <v>2275</v>
      </c>
      <c r="J11" s="441"/>
      <c r="K11" s="441">
        <v>48795</v>
      </c>
      <c r="L11" s="86"/>
    </row>
    <row r="12" spans="1:12" ht="55.2">
      <c r="A12" s="97"/>
      <c r="B12" s="442" t="s">
        <v>2277</v>
      </c>
      <c r="C12" s="753" t="s">
        <v>2278</v>
      </c>
      <c r="D12" s="86">
        <v>441994585</v>
      </c>
      <c r="E12" s="443" t="s">
        <v>2274</v>
      </c>
      <c r="F12" s="86"/>
      <c r="G12" s="86"/>
      <c r="H12" s="86" t="s">
        <v>2274</v>
      </c>
      <c r="I12" s="86"/>
      <c r="J12" s="441"/>
      <c r="K12" s="441">
        <v>3550</v>
      </c>
      <c r="L12" s="86"/>
    </row>
    <row r="13" spans="1:12" ht="55.2">
      <c r="A13" s="97"/>
      <c r="B13" s="442" t="s">
        <v>2277</v>
      </c>
      <c r="C13" s="753" t="s">
        <v>2279</v>
      </c>
      <c r="D13" s="86">
        <v>233646542</v>
      </c>
      <c r="E13" s="443" t="s">
        <v>2274</v>
      </c>
      <c r="F13" s="86"/>
      <c r="G13" s="86"/>
      <c r="H13" s="86" t="s">
        <v>2274</v>
      </c>
      <c r="I13" s="86"/>
      <c r="J13" s="441"/>
      <c r="K13" s="441">
        <v>4360</v>
      </c>
      <c r="L13" s="86"/>
    </row>
    <row r="14" spans="1:12" ht="55.2">
      <c r="A14" s="97"/>
      <c r="B14" s="442" t="s">
        <v>528</v>
      </c>
      <c r="C14" s="753" t="s">
        <v>2280</v>
      </c>
      <c r="D14" s="86">
        <v>204873388</v>
      </c>
      <c r="E14" s="443" t="s">
        <v>2274</v>
      </c>
      <c r="F14" s="86" t="s">
        <v>2281</v>
      </c>
      <c r="G14" s="86" t="s">
        <v>2282</v>
      </c>
      <c r="H14" s="86" t="s">
        <v>2274</v>
      </c>
      <c r="I14" s="86" t="s">
        <v>2283</v>
      </c>
      <c r="J14" s="441"/>
      <c r="K14" s="441">
        <v>4153</v>
      </c>
      <c r="L14" s="86"/>
    </row>
    <row r="15" spans="1:12" ht="41.4">
      <c r="A15" s="97"/>
      <c r="B15" s="442" t="s">
        <v>528</v>
      </c>
      <c r="C15" s="753" t="s">
        <v>2280</v>
      </c>
      <c r="D15" s="86">
        <v>204873388</v>
      </c>
      <c r="E15" s="443" t="s">
        <v>2274</v>
      </c>
      <c r="F15" s="86" t="s">
        <v>2284</v>
      </c>
      <c r="G15" s="86" t="s">
        <v>2285</v>
      </c>
      <c r="H15" s="86" t="s">
        <v>2286</v>
      </c>
      <c r="I15" s="86" t="s">
        <v>2283</v>
      </c>
      <c r="J15" s="441"/>
      <c r="K15" s="441">
        <v>5458.24</v>
      </c>
      <c r="L15" s="86"/>
    </row>
    <row r="16" spans="1:12" ht="41.4">
      <c r="A16" s="97"/>
      <c r="B16" s="442" t="s">
        <v>528</v>
      </c>
      <c r="C16" s="753" t="s">
        <v>2287</v>
      </c>
      <c r="D16" s="86">
        <v>17001005004</v>
      </c>
      <c r="E16" s="443" t="s">
        <v>2274</v>
      </c>
      <c r="F16" s="86" t="s">
        <v>2288</v>
      </c>
      <c r="G16" s="86" t="s">
        <v>2289</v>
      </c>
      <c r="H16" s="86" t="s">
        <v>2290</v>
      </c>
      <c r="I16" s="86" t="s">
        <v>2291</v>
      </c>
      <c r="J16" s="441"/>
      <c r="K16" s="441">
        <v>1500</v>
      </c>
      <c r="L16" s="86"/>
    </row>
    <row r="17" spans="1:12" ht="41.4">
      <c r="A17" s="97"/>
      <c r="B17" s="442" t="s">
        <v>2292</v>
      </c>
      <c r="C17" s="753" t="s">
        <v>2293</v>
      </c>
      <c r="D17" s="86">
        <v>220014464</v>
      </c>
      <c r="E17" s="443" t="s">
        <v>2274</v>
      </c>
      <c r="F17" s="86" t="s">
        <v>2294</v>
      </c>
      <c r="G17" s="86" t="s">
        <v>2295</v>
      </c>
      <c r="H17" s="86" t="s">
        <v>2286</v>
      </c>
      <c r="I17" s="86"/>
      <c r="J17" s="441"/>
      <c r="K17" s="441">
        <v>270</v>
      </c>
      <c r="L17" s="86"/>
    </row>
    <row r="18" spans="1:12" ht="15" customHeight="1">
      <c r="A18" s="97"/>
      <c r="B18" s="442" t="s">
        <v>2296</v>
      </c>
      <c r="C18" s="753" t="s">
        <v>2297</v>
      </c>
      <c r="D18" s="86">
        <v>405107904</v>
      </c>
      <c r="E18" s="443" t="s">
        <v>2274</v>
      </c>
      <c r="F18" s="86" t="s">
        <v>2298</v>
      </c>
      <c r="G18" s="86"/>
      <c r="H18" s="86" t="s">
        <v>2299</v>
      </c>
      <c r="I18" s="86" t="s">
        <v>2283</v>
      </c>
      <c r="J18" s="441">
        <v>8</v>
      </c>
      <c r="K18" s="441">
        <v>1840</v>
      </c>
      <c r="L18" s="86"/>
    </row>
    <row r="19" spans="1:12" ht="15" customHeight="1">
      <c r="A19" s="97"/>
      <c r="B19" s="442" t="s">
        <v>2292</v>
      </c>
      <c r="C19" s="753" t="s">
        <v>2300</v>
      </c>
      <c r="D19" s="86">
        <v>202221577</v>
      </c>
      <c r="E19" s="443" t="s">
        <v>2274</v>
      </c>
      <c r="F19" s="86" t="s">
        <v>2301</v>
      </c>
      <c r="G19" s="86"/>
      <c r="H19" s="443" t="s">
        <v>2302</v>
      </c>
      <c r="I19" s="86"/>
      <c r="J19" s="441"/>
      <c r="K19" s="441">
        <v>1000</v>
      </c>
      <c r="L19" s="86"/>
    </row>
    <row r="20" spans="1:12" ht="12.75" customHeight="1">
      <c r="A20" s="97"/>
      <c r="B20" s="442" t="s">
        <v>2292</v>
      </c>
      <c r="C20" s="753" t="s">
        <v>2303</v>
      </c>
      <c r="D20" s="86">
        <v>419987161</v>
      </c>
      <c r="E20" s="443" t="s">
        <v>2274</v>
      </c>
      <c r="F20" s="86" t="s">
        <v>1872</v>
      </c>
      <c r="G20" s="86"/>
      <c r="H20" s="86" t="s">
        <v>2304</v>
      </c>
      <c r="I20" s="86"/>
      <c r="J20" s="441"/>
      <c r="K20" s="441">
        <v>500</v>
      </c>
      <c r="L20" s="86"/>
    </row>
    <row r="21" spans="1:12" ht="13.8" customHeight="1">
      <c r="A21" s="97"/>
      <c r="B21" s="442" t="s">
        <v>342</v>
      </c>
      <c r="C21" s="753" t="s">
        <v>2305</v>
      </c>
      <c r="D21" s="86">
        <v>204958812</v>
      </c>
      <c r="E21" s="443" t="s">
        <v>2274</v>
      </c>
      <c r="F21" s="759"/>
      <c r="G21" s="86" t="s">
        <v>2306</v>
      </c>
      <c r="H21" s="86" t="s">
        <v>2307</v>
      </c>
      <c r="I21" s="86"/>
      <c r="J21" s="441"/>
      <c r="K21" s="441">
        <v>3465</v>
      </c>
      <c r="L21" s="86"/>
    </row>
    <row r="22" spans="1:12" ht="13.8" customHeight="1">
      <c r="A22" s="97"/>
      <c r="B22" s="442" t="s">
        <v>342</v>
      </c>
      <c r="C22" s="753" t="s">
        <v>2305</v>
      </c>
      <c r="D22" s="86">
        <v>204958812</v>
      </c>
      <c r="E22" s="443" t="s">
        <v>2274</v>
      </c>
      <c r="F22" s="759"/>
      <c r="G22" s="86" t="s">
        <v>2308</v>
      </c>
      <c r="H22" s="86" t="s">
        <v>2309</v>
      </c>
      <c r="I22" s="86"/>
      <c r="J22" s="441"/>
      <c r="K22" s="441">
        <v>3465</v>
      </c>
      <c r="L22" s="86"/>
    </row>
    <row r="23" spans="1:12" ht="15" customHeight="1">
      <c r="A23" s="97"/>
      <c r="B23" s="442" t="s">
        <v>528</v>
      </c>
      <c r="C23" s="753" t="s">
        <v>2305</v>
      </c>
      <c r="D23" s="86">
        <v>204958812</v>
      </c>
      <c r="E23" s="443" t="s">
        <v>2274</v>
      </c>
      <c r="F23" s="759"/>
      <c r="G23" s="86" t="s">
        <v>2310</v>
      </c>
      <c r="H23" s="86" t="s">
        <v>2309</v>
      </c>
      <c r="I23" s="86"/>
      <c r="J23" s="441"/>
      <c r="K23" s="441">
        <v>1051.23</v>
      </c>
      <c r="L23" s="86"/>
    </row>
    <row r="24" spans="1:12" ht="13.8" customHeight="1">
      <c r="A24" s="97"/>
      <c r="B24" s="442" t="s">
        <v>2292</v>
      </c>
      <c r="C24" s="753" t="s">
        <v>2311</v>
      </c>
      <c r="D24" s="86">
        <v>406180546</v>
      </c>
      <c r="E24" s="443" t="s">
        <v>2274</v>
      </c>
      <c r="F24" s="443" t="s">
        <v>1872</v>
      </c>
      <c r="G24" s="86"/>
      <c r="H24" s="86" t="s">
        <v>2312</v>
      </c>
      <c r="I24" s="86"/>
      <c r="J24" s="441"/>
      <c r="K24" s="441">
        <v>500</v>
      </c>
      <c r="L24" s="86"/>
    </row>
    <row r="25" spans="1:12" ht="27.6">
      <c r="A25" s="97"/>
      <c r="B25" s="442" t="s">
        <v>528</v>
      </c>
      <c r="C25" s="753" t="s">
        <v>2280</v>
      </c>
      <c r="D25" s="86">
        <v>204873388</v>
      </c>
      <c r="E25" s="443" t="s">
        <v>2274</v>
      </c>
      <c r="F25" s="86" t="s">
        <v>2313</v>
      </c>
      <c r="G25" s="86"/>
      <c r="H25" s="86" t="s">
        <v>2309</v>
      </c>
      <c r="I25" s="86"/>
      <c r="J25" s="441"/>
      <c r="K25" s="441">
        <v>12364.16</v>
      </c>
      <c r="L25" s="86"/>
    </row>
    <row r="26" spans="1:12" ht="27.6">
      <c r="A26" s="760"/>
      <c r="B26" s="442" t="s">
        <v>342</v>
      </c>
      <c r="C26" s="761" t="s">
        <v>2314</v>
      </c>
      <c r="D26" s="762">
        <v>405142821</v>
      </c>
      <c r="E26" s="761" t="s">
        <v>2274</v>
      </c>
      <c r="F26" s="763"/>
      <c r="G26" s="763"/>
      <c r="H26" s="763" t="s">
        <v>2309</v>
      </c>
      <c r="I26" s="763"/>
      <c r="J26" s="764"/>
      <c r="K26" s="764">
        <v>16354.8</v>
      </c>
      <c r="L26" s="765"/>
    </row>
    <row r="27" spans="1:12" ht="27.6">
      <c r="A27" s="97"/>
      <c r="B27" s="442" t="s">
        <v>528</v>
      </c>
      <c r="C27" s="443" t="s">
        <v>2315</v>
      </c>
      <c r="D27" s="86">
        <v>205255917</v>
      </c>
      <c r="E27" s="443" t="s">
        <v>2274</v>
      </c>
      <c r="F27" s="86"/>
      <c r="G27" s="86" t="s">
        <v>2316</v>
      </c>
      <c r="H27" s="86"/>
      <c r="I27" s="86"/>
      <c r="J27" s="441"/>
      <c r="K27" s="441">
        <v>448.87</v>
      </c>
      <c r="L27" s="86"/>
    </row>
    <row r="28" spans="1:12" ht="13.8">
      <c r="A28" s="97"/>
      <c r="B28" s="442"/>
      <c r="C28" s="443"/>
      <c r="D28" s="86"/>
      <c r="E28" s="443"/>
      <c r="F28" s="86"/>
      <c r="G28" s="86"/>
      <c r="H28" s="86"/>
      <c r="I28" s="86"/>
      <c r="J28" s="441"/>
      <c r="K28" s="441"/>
      <c r="L28" s="86"/>
    </row>
    <row r="29" spans="1:12" ht="13.8">
      <c r="A29" s="97"/>
      <c r="B29" s="442"/>
      <c r="C29" s="443"/>
      <c r="D29" s="86"/>
      <c r="E29" s="443"/>
      <c r="F29" s="86"/>
      <c r="G29" s="86"/>
      <c r="H29" s="86"/>
      <c r="I29" s="86"/>
      <c r="J29" s="441"/>
      <c r="K29" s="441"/>
      <c r="L29" s="86"/>
    </row>
    <row r="30" spans="1:12" ht="13.8">
      <c r="A30" s="86" t="s">
        <v>264</v>
      </c>
      <c r="B30" s="346"/>
      <c r="C30" s="443"/>
      <c r="D30" s="86"/>
      <c r="E30" s="443"/>
      <c r="F30" s="86"/>
      <c r="G30" s="86"/>
      <c r="H30" s="86"/>
      <c r="I30" s="86"/>
      <c r="J30" s="441"/>
      <c r="K30" s="4"/>
      <c r="L30" s="86"/>
    </row>
    <row r="31" spans="1:12" ht="13.8">
      <c r="A31" s="86"/>
      <c r="B31" s="346"/>
      <c r="C31" s="766"/>
      <c r="D31" s="98"/>
      <c r="E31" s="766"/>
      <c r="F31" s="98"/>
      <c r="G31" s="86"/>
      <c r="H31" s="86"/>
      <c r="I31" s="86"/>
      <c r="J31" s="86" t="s">
        <v>457</v>
      </c>
      <c r="K31" s="85">
        <f>SUM(K10:K30)</f>
        <v>785768.8</v>
      </c>
      <c r="L31" s="86"/>
    </row>
    <row r="32" spans="1:12" ht="13.8">
      <c r="A32" s="220"/>
      <c r="B32" s="220"/>
      <c r="C32" s="767"/>
      <c r="D32" s="220"/>
      <c r="E32" s="767"/>
      <c r="F32" s="220"/>
      <c r="G32" s="220"/>
      <c r="H32" s="220"/>
      <c r="I32" s="220"/>
      <c r="J32" s="220"/>
      <c r="K32" s="181"/>
    </row>
    <row r="33" spans="1:11" ht="13.8">
      <c r="A33" s="221" t="s">
        <v>458</v>
      </c>
      <c r="B33" s="221"/>
      <c r="C33" s="767"/>
      <c r="D33" s="220"/>
      <c r="E33" s="767"/>
      <c r="F33" s="220"/>
      <c r="G33" s="220"/>
      <c r="H33" s="220"/>
      <c r="I33" s="220"/>
      <c r="J33" s="220"/>
      <c r="K33" s="181"/>
    </row>
    <row r="34" spans="1:11" ht="13.8">
      <c r="A34" s="221" t="s">
        <v>459</v>
      </c>
      <c r="B34" s="221"/>
      <c r="C34" s="767"/>
      <c r="D34" s="220"/>
      <c r="E34" s="767"/>
      <c r="F34" s="220"/>
      <c r="G34" s="220"/>
      <c r="H34" s="220"/>
      <c r="I34" s="220"/>
      <c r="J34" s="220"/>
      <c r="K34" s="181"/>
    </row>
    <row r="35" spans="1:11" ht="13.8">
      <c r="A35" s="212" t="s">
        <v>460</v>
      </c>
      <c r="B35" s="221"/>
      <c r="C35" s="768"/>
      <c r="D35" s="181"/>
      <c r="E35" s="768"/>
      <c r="F35" s="181"/>
      <c r="G35" s="181"/>
      <c r="H35" s="181"/>
      <c r="I35" s="181"/>
      <c r="J35" s="181"/>
      <c r="K35" s="181"/>
    </row>
    <row r="36" spans="1:11" ht="13.8">
      <c r="A36" s="212" t="s">
        <v>461</v>
      </c>
      <c r="B36" s="221"/>
      <c r="C36" s="768"/>
      <c r="D36" s="181"/>
      <c r="E36" s="768"/>
      <c r="F36" s="181"/>
      <c r="G36" s="181"/>
      <c r="H36" s="181"/>
      <c r="I36" s="181"/>
      <c r="J36" s="181"/>
      <c r="K36" s="181"/>
    </row>
    <row r="37" spans="1:11" ht="13.8">
      <c r="A37" s="642"/>
      <c r="B37" s="642"/>
      <c r="C37" s="769"/>
      <c r="D37" s="642"/>
      <c r="E37" s="769"/>
      <c r="F37" s="642"/>
      <c r="G37" s="642"/>
      <c r="H37" s="642"/>
      <c r="I37" s="642"/>
      <c r="J37" s="642"/>
      <c r="K37" s="642"/>
    </row>
    <row r="38" spans="1:11" ht="13.8">
      <c r="A38" s="642"/>
      <c r="B38" s="642"/>
      <c r="C38" s="769"/>
      <c r="D38" s="642"/>
      <c r="E38" s="769"/>
      <c r="F38" s="642"/>
      <c r="G38" s="642"/>
      <c r="H38" s="642"/>
      <c r="I38" s="642"/>
      <c r="J38" s="642"/>
      <c r="K38" s="642"/>
    </row>
    <row r="39" spans="1:11" ht="13.8">
      <c r="A39" s="368"/>
      <c r="B39" s="368"/>
      <c r="C39" s="769"/>
      <c r="D39" s="368"/>
      <c r="E39" s="769"/>
      <c r="F39" s="368"/>
      <c r="G39" s="368"/>
      <c r="H39" s="368"/>
      <c r="I39" s="368"/>
      <c r="J39" s="368"/>
      <c r="K39" s="368"/>
    </row>
    <row r="40" spans="1:11" ht="55.2">
      <c r="A40" s="643" t="s">
        <v>96</v>
      </c>
      <c r="B40" s="643"/>
      <c r="C40" s="770"/>
      <c r="D40" s="348"/>
      <c r="E40" s="771"/>
      <c r="F40" s="347"/>
      <c r="G40" s="347"/>
      <c r="H40" s="347"/>
      <c r="I40" s="347"/>
      <c r="J40" s="347"/>
      <c r="K40" s="181"/>
    </row>
    <row r="41" spans="1:11" ht="13.8">
      <c r="A41" s="347"/>
      <c r="B41" s="348"/>
      <c r="C41" s="770"/>
      <c r="D41" s="348"/>
      <c r="E41" s="771"/>
      <c r="F41" s="347"/>
      <c r="G41" s="347"/>
      <c r="H41" s="347"/>
      <c r="I41" s="347"/>
      <c r="J41" s="349"/>
      <c r="K41" s="181"/>
    </row>
    <row r="42" spans="1:11" ht="82.8">
      <c r="A42" s="347"/>
      <c r="B42" s="348"/>
      <c r="C42" s="645" t="s">
        <v>256</v>
      </c>
      <c r="D42" s="644"/>
      <c r="E42" s="646"/>
      <c r="F42" s="350"/>
      <c r="G42" s="645" t="s">
        <v>462</v>
      </c>
      <c r="H42" s="645"/>
      <c r="I42" s="645"/>
      <c r="J42" s="351"/>
      <c r="K42" s="181"/>
    </row>
    <row r="43" spans="1:11" ht="13.8">
      <c r="A43" s="347"/>
      <c r="B43" s="348"/>
      <c r="C43" s="770"/>
      <c r="D43" s="348"/>
      <c r="E43" s="771"/>
      <c r="F43" s="347"/>
      <c r="G43" s="646"/>
      <c r="H43" s="646"/>
      <c r="I43" s="646"/>
      <c r="J43" s="351"/>
      <c r="K43" s="181"/>
    </row>
    <row r="44" spans="1:11" ht="13.8">
      <c r="A44" s="347"/>
      <c r="B44" s="348"/>
      <c r="C44" s="646" t="s">
        <v>127</v>
      </c>
      <c r="D44" s="640"/>
      <c r="E44" s="646"/>
      <c r="F44" s="350"/>
      <c r="G44" s="347"/>
      <c r="H44" s="347"/>
      <c r="I44" s="347"/>
      <c r="J44" s="347"/>
      <c r="K44" s="181"/>
    </row>
  </sheetData>
  <mergeCells count="1">
    <mergeCell ref="K3:L3"/>
  </mergeCells>
  <dataValidations count="1">
    <dataValidation type="list" allowBlank="1" showInputMessage="1" showErrorMessage="1" sqref="B10:B3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19" zoomScale="115" zoomScaleNormal="100" zoomScaleSheetLayoutView="115" workbookViewId="0">
      <selection activeCell="D14" sqref="D14"/>
    </sheetView>
  </sheetViews>
  <sheetFormatPr defaultColWidth="9.109375" defaultRowHeight="13.8"/>
  <cols>
    <col min="1" max="1" width="12.88671875" style="29" customWidth="1"/>
    <col min="2" max="2" width="65.5546875" style="28" customWidth="1"/>
    <col min="3" max="4" width="14.88671875" style="2" customWidth="1"/>
    <col min="5" max="5" width="0.88671875" style="2" customWidth="1"/>
    <col min="6" max="16384" width="9.109375" style="2"/>
  </cols>
  <sheetData>
    <row r="1" spans="1:5">
      <c r="A1" s="73" t="s">
        <v>212</v>
      </c>
      <c r="B1" s="119"/>
      <c r="C1" s="662" t="s">
        <v>186</v>
      </c>
      <c r="D1" s="662"/>
      <c r="E1" s="104"/>
    </row>
    <row r="2" spans="1:5">
      <c r="A2" s="75" t="s">
        <v>128</v>
      </c>
      <c r="B2" s="119"/>
      <c r="C2" s="338">
        <v>42613</v>
      </c>
      <c r="D2" s="371">
        <v>42633</v>
      </c>
      <c r="E2" s="104"/>
    </row>
    <row r="3" spans="1:5">
      <c r="A3" s="115"/>
      <c r="B3" s="119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117" t="str">
        <f>'ფორმა N1'!D4</f>
        <v>საარჩევნო ბლოკი პაატა ბურჭულაძე სახელმწიფო ხალხისთვის</v>
      </c>
      <c r="B5" s="118"/>
      <c r="C5" s="118"/>
      <c r="D5" s="57"/>
      <c r="E5" s="107"/>
    </row>
    <row r="6" spans="1:5">
      <c r="A6" s="76"/>
      <c r="B6" s="75"/>
      <c r="C6" s="75"/>
      <c r="D6" s="75"/>
      <c r="E6" s="107"/>
    </row>
    <row r="7" spans="1:5">
      <c r="A7" s="114"/>
      <c r="B7" s="120"/>
      <c r="C7" s="121"/>
      <c r="D7" s="121"/>
      <c r="E7" s="104"/>
    </row>
    <row r="8" spans="1:5" ht="41.4">
      <c r="A8" s="122" t="s">
        <v>101</v>
      </c>
      <c r="B8" s="122" t="s">
        <v>178</v>
      </c>
      <c r="C8" s="122" t="s">
        <v>291</v>
      </c>
      <c r="D8" s="122" t="s">
        <v>245</v>
      </c>
      <c r="E8" s="104"/>
    </row>
    <row r="9" spans="1:5">
      <c r="A9" s="47"/>
      <c r="B9" s="48"/>
      <c r="C9" s="156"/>
      <c r="D9" s="156"/>
      <c r="E9" s="104"/>
    </row>
    <row r="10" spans="1:5">
      <c r="A10" s="49" t="s">
        <v>179</v>
      </c>
      <c r="B10" s="50"/>
      <c r="C10" s="123">
        <f>SUM(C11,C34)</f>
        <v>380934.04</v>
      </c>
      <c r="D10" s="123">
        <f>SUM(D11,D34)</f>
        <v>352013.96</v>
      </c>
      <c r="E10" s="104"/>
    </row>
    <row r="11" spans="1:5">
      <c r="A11" s="51" t="s">
        <v>180</v>
      </c>
      <c r="B11" s="52"/>
      <c r="C11" s="84">
        <f>SUM(C12:C32)</f>
        <v>13793.85</v>
      </c>
      <c r="D11" s="84">
        <f>SUM(D12:D32)</f>
        <v>3654.96</v>
      </c>
      <c r="E11" s="104"/>
    </row>
    <row r="12" spans="1:5">
      <c r="A12" s="55">
        <v>1110</v>
      </c>
      <c r="B12" s="54" t="s">
        <v>130</v>
      </c>
      <c r="C12" s="8"/>
      <c r="D12" s="8"/>
      <c r="E12" s="104"/>
    </row>
    <row r="13" spans="1:5">
      <c r="A13" s="55">
        <v>1120</v>
      </c>
      <c r="B13" s="54" t="s">
        <v>131</v>
      </c>
      <c r="C13" s="8"/>
      <c r="D13" s="8"/>
      <c r="E13" s="104"/>
    </row>
    <row r="14" spans="1:5">
      <c r="A14" s="55">
        <v>1211</v>
      </c>
      <c r="B14" s="54" t="s">
        <v>132</v>
      </c>
      <c r="C14" s="8">
        <v>13793.85</v>
      </c>
      <c r="D14" s="8">
        <v>19.059999999999999</v>
      </c>
      <c r="E14" s="104"/>
    </row>
    <row r="15" spans="1:5">
      <c r="A15" s="55">
        <v>1212</v>
      </c>
      <c r="B15" s="54" t="s">
        <v>133</v>
      </c>
      <c r="C15" s="8"/>
      <c r="D15" s="8"/>
      <c r="E15" s="104"/>
    </row>
    <row r="16" spans="1:5">
      <c r="A16" s="55">
        <v>1213</v>
      </c>
      <c r="B16" s="54" t="s">
        <v>134</v>
      </c>
      <c r="C16" s="8"/>
      <c r="D16" s="8"/>
      <c r="E16" s="104"/>
    </row>
    <row r="17" spans="1:5">
      <c r="A17" s="55">
        <v>1214</v>
      </c>
      <c r="B17" s="54" t="s">
        <v>135</v>
      </c>
      <c r="C17" s="8"/>
      <c r="D17" s="8"/>
      <c r="E17" s="104"/>
    </row>
    <row r="18" spans="1:5">
      <c r="A18" s="55">
        <v>1215</v>
      </c>
      <c r="B18" s="54" t="s">
        <v>136</v>
      </c>
      <c r="C18" s="8"/>
      <c r="D18" s="8"/>
      <c r="E18" s="104"/>
    </row>
    <row r="19" spans="1:5">
      <c r="A19" s="55">
        <v>1300</v>
      </c>
      <c r="B19" s="54" t="s">
        <v>137</v>
      </c>
      <c r="C19" s="8"/>
      <c r="D19" s="8"/>
      <c r="E19" s="104"/>
    </row>
    <row r="20" spans="1:5">
      <c r="A20" s="55">
        <v>1410</v>
      </c>
      <c r="B20" s="54" t="s">
        <v>138</v>
      </c>
      <c r="C20" s="8"/>
      <c r="D20" s="8"/>
      <c r="E20" s="104"/>
    </row>
    <row r="21" spans="1:5">
      <c r="A21" s="55">
        <v>1421</v>
      </c>
      <c r="B21" s="54" t="s">
        <v>139</v>
      </c>
      <c r="C21" s="8"/>
      <c r="D21" s="8"/>
      <c r="E21" s="104"/>
    </row>
    <row r="22" spans="1:5">
      <c r="A22" s="55">
        <v>1422</v>
      </c>
      <c r="B22" s="54" t="s">
        <v>140</v>
      </c>
      <c r="C22" s="8"/>
      <c r="D22" s="8"/>
      <c r="E22" s="104"/>
    </row>
    <row r="23" spans="1:5">
      <c r="A23" s="55">
        <v>1423</v>
      </c>
      <c r="B23" s="54" t="s">
        <v>141</v>
      </c>
      <c r="C23" s="8"/>
      <c r="D23" s="8"/>
      <c r="E23" s="104"/>
    </row>
    <row r="24" spans="1:5">
      <c r="A24" s="55">
        <v>1431</v>
      </c>
      <c r="B24" s="54" t="s">
        <v>142</v>
      </c>
      <c r="C24" s="8"/>
      <c r="D24" s="8"/>
      <c r="E24" s="104"/>
    </row>
    <row r="25" spans="1:5">
      <c r="A25" s="55">
        <v>1432</v>
      </c>
      <c r="B25" s="54" t="s">
        <v>143</v>
      </c>
      <c r="C25" s="8"/>
      <c r="D25" s="8"/>
      <c r="E25" s="104"/>
    </row>
    <row r="26" spans="1:5">
      <c r="A26" s="55">
        <v>1433</v>
      </c>
      <c r="B26" s="54" t="s">
        <v>144</v>
      </c>
      <c r="C26" s="8"/>
      <c r="D26" s="8"/>
      <c r="E26" s="104"/>
    </row>
    <row r="27" spans="1:5">
      <c r="A27" s="55">
        <v>1441</v>
      </c>
      <c r="B27" s="54" t="s">
        <v>145</v>
      </c>
      <c r="C27" s="8"/>
      <c r="D27" s="8"/>
      <c r="E27" s="104"/>
    </row>
    <row r="28" spans="1:5">
      <c r="A28" s="55">
        <v>1442</v>
      </c>
      <c r="B28" s="54" t="s">
        <v>146</v>
      </c>
      <c r="C28" s="8"/>
      <c r="D28" s="8">
        <v>3635.9</v>
      </c>
      <c r="E28" s="104"/>
    </row>
    <row r="29" spans="1:5">
      <c r="A29" s="55">
        <v>1443</v>
      </c>
      <c r="B29" s="54" t="s">
        <v>147</v>
      </c>
      <c r="C29" s="8"/>
      <c r="D29" s="8"/>
      <c r="E29" s="104"/>
    </row>
    <row r="30" spans="1:5">
      <c r="A30" s="55">
        <v>1444</v>
      </c>
      <c r="B30" s="54" t="s">
        <v>148</v>
      </c>
      <c r="C30" s="8"/>
      <c r="D30" s="8"/>
      <c r="E30" s="104"/>
    </row>
    <row r="31" spans="1:5">
      <c r="A31" s="55">
        <v>1445</v>
      </c>
      <c r="B31" s="54" t="s">
        <v>149</v>
      </c>
      <c r="C31" s="8"/>
      <c r="D31" s="8"/>
      <c r="E31" s="104"/>
    </row>
    <row r="32" spans="1:5">
      <c r="A32" s="55">
        <v>1446</v>
      </c>
      <c r="B32" s="54" t="s">
        <v>150</v>
      </c>
      <c r="C32" s="8"/>
      <c r="D32" s="8"/>
      <c r="E32" s="104"/>
    </row>
    <row r="33" spans="1:5">
      <c r="A33" s="30"/>
      <c r="E33" s="104"/>
    </row>
    <row r="34" spans="1:5">
      <c r="A34" s="56" t="s">
        <v>181</v>
      </c>
      <c r="B34" s="54"/>
      <c r="C34" s="84">
        <f>SUM(C35:C42)</f>
        <v>367140.19</v>
      </c>
      <c r="D34" s="84">
        <f>SUM(D35:D42)</f>
        <v>348359</v>
      </c>
      <c r="E34" s="104"/>
    </row>
    <row r="35" spans="1:5">
      <c r="A35" s="55">
        <v>2110</v>
      </c>
      <c r="B35" s="54" t="s">
        <v>89</v>
      </c>
      <c r="C35" s="8"/>
      <c r="D35" s="8"/>
      <c r="E35" s="104"/>
    </row>
    <row r="36" spans="1:5">
      <c r="A36" s="55">
        <v>2120</v>
      </c>
      <c r="B36" s="54" t="s">
        <v>151</v>
      </c>
      <c r="C36" s="8">
        <v>321304</v>
      </c>
      <c r="D36" s="8">
        <v>321304</v>
      </c>
      <c r="E36" s="104"/>
    </row>
    <row r="37" spans="1:5">
      <c r="A37" s="55">
        <v>2130</v>
      </c>
      <c r="B37" s="54" t="s">
        <v>90</v>
      </c>
      <c r="C37" s="8"/>
      <c r="D37" s="8"/>
      <c r="E37" s="104"/>
    </row>
    <row r="38" spans="1:5">
      <c r="A38" s="55">
        <v>2140</v>
      </c>
      <c r="B38" s="54" t="s">
        <v>387</v>
      </c>
      <c r="C38" s="8"/>
      <c r="D38" s="8"/>
      <c r="E38" s="104"/>
    </row>
    <row r="39" spans="1:5">
      <c r="A39" s="55">
        <v>2150</v>
      </c>
      <c r="B39" s="54" t="s">
        <v>390</v>
      </c>
      <c r="C39" s="8"/>
      <c r="D39" s="8"/>
      <c r="E39" s="104"/>
    </row>
    <row r="40" spans="1:5" s="181" customFormat="1">
      <c r="A40" s="488">
        <v>2220</v>
      </c>
      <c r="B40" s="489" t="s">
        <v>91</v>
      </c>
      <c r="C40" s="386">
        <v>45836.19</v>
      </c>
      <c r="D40" s="386">
        <v>27055</v>
      </c>
    </row>
    <row r="41" spans="1:5">
      <c r="A41" s="55">
        <v>2300</v>
      </c>
      <c r="B41" s="54" t="s">
        <v>152</v>
      </c>
      <c r="C41" s="8"/>
      <c r="D41" s="8"/>
      <c r="E41" s="104"/>
    </row>
    <row r="42" spans="1:5">
      <c r="A42" s="55">
        <v>2400</v>
      </c>
      <c r="B42" s="54" t="s">
        <v>153</v>
      </c>
      <c r="C42" s="8"/>
      <c r="D42" s="8"/>
      <c r="E42" s="104"/>
    </row>
    <row r="43" spans="1:5">
      <c r="A43" s="31"/>
      <c r="E43" s="104"/>
    </row>
    <row r="44" spans="1:5">
      <c r="A44" s="53" t="s">
        <v>185</v>
      </c>
      <c r="B44" s="54"/>
      <c r="C44" s="84">
        <f>SUM(C45,C64)</f>
        <v>452353</v>
      </c>
      <c r="D44" s="84">
        <f>SUM(D45,D64)</f>
        <v>661013.90999999992</v>
      </c>
      <c r="E44" s="104"/>
    </row>
    <row r="45" spans="1:5">
      <c r="A45" s="56" t="s">
        <v>182</v>
      </c>
      <c r="B45" s="54"/>
      <c r="C45" s="84">
        <f>SUM(C46:C61)</f>
        <v>452353</v>
      </c>
      <c r="D45" s="84">
        <f>SUM(D46:D61)</f>
        <v>661013.90999999992</v>
      </c>
      <c r="E45" s="104"/>
    </row>
    <row r="46" spans="1:5">
      <c r="A46" s="55">
        <v>3100</v>
      </c>
      <c r="B46" s="54" t="s">
        <v>154</v>
      </c>
      <c r="C46" s="8"/>
      <c r="D46" s="8"/>
      <c r="E46" s="104"/>
    </row>
    <row r="47" spans="1:5">
      <c r="A47" s="55">
        <v>3210</v>
      </c>
      <c r="B47" s="54" t="s">
        <v>155</v>
      </c>
      <c r="C47" s="8">
        <v>294589.68</v>
      </c>
      <c r="D47" s="8">
        <v>538264.09</v>
      </c>
      <c r="E47" s="104"/>
    </row>
    <row r="48" spans="1:5">
      <c r="A48" s="55">
        <v>3221</v>
      </c>
      <c r="B48" s="54" t="s">
        <v>156</v>
      </c>
      <c r="C48" s="8"/>
      <c r="D48" s="8"/>
      <c r="E48" s="104"/>
    </row>
    <row r="49" spans="1:5">
      <c r="A49" s="55">
        <v>3222</v>
      </c>
      <c r="B49" s="54" t="s">
        <v>157</v>
      </c>
      <c r="C49" s="8">
        <v>9000</v>
      </c>
      <c r="D49" s="8">
        <v>11651</v>
      </c>
      <c r="E49" s="104"/>
    </row>
    <row r="50" spans="1:5">
      <c r="A50" s="55">
        <v>3223</v>
      </c>
      <c r="B50" s="54" t="s">
        <v>158</v>
      </c>
      <c r="C50" s="8"/>
      <c r="D50" s="8"/>
      <c r="E50" s="104"/>
    </row>
    <row r="51" spans="1:5">
      <c r="A51" s="55">
        <v>3224</v>
      </c>
      <c r="B51" s="54" t="s">
        <v>159</v>
      </c>
      <c r="C51" s="8"/>
      <c r="D51" s="8"/>
      <c r="E51" s="104"/>
    </row>
    <row r="52" spans="1:5">
      <c r="A52" s="55">
        <v>3231</v>
      </c>
      <c r="B52" s="54" t="s">
        <v>160</v>
      </c>
      <c r="C52" s="8">
        <v>148295</v>
      </c>
      <c r="D52" s="8">
        <v>110136</v>
      </c>
      <c r="E52" s="104"/>
    </row>
    <row r="53" spans="1:5">
      <c r="A53" s="55">
        <v>3232</v>
      </c>
      <c r="B53" s="54" t="s">
        <v>161</v>
      </c>
      <c r="C53" s="8"/>
      <c r="D53" s="8"/>
      <c r="E53" s="104"/>
    </row>
    <row r="54" spans="1:5">
      <c r="A54" s="55">
        <v>3234</v>
      </c>
      <c r="B54" s="54" t="s">
        <v>162</v>
      </c>
      <c r="C54" s="8">
        <v>468.32</v>
      </c>
      <c r="D54" s="8">
        <v>962.82</v>
      </c>
      <c r="E54" s="104"/>
    </row>
    <row r="55" spans="1:5" ht="27.6">
      <c r="A55" s="55">
        <v>3236</v>
      </c>
      <c r="B55" s="54" t="s">
        <v>177</v>
      </c>
      <c r="C55" s="8"/>
      <c r="D55" s="8"/>
      <c r="E55" s="104"/>
    </row>
    <row r="56" spans="1:5" ht="41.4">
      <c r="A56" s="55">
        <v>3237</v>
      </c>
      <c r="B56" s="54" t="s">
        <v>163</v>
      </c>
      <c r="C56" s="8"/>
      <c r="D56" s="8"/>
      <c r="E56" s="104"/>
    </row>
    <row r="57" spans="1:5">
      <c r="A57" s="55">
        <v>3241</v>
      </c>
      <c r="B57" s="54" t="s">
        <v>164</v>
      </c>
      <c r="C57" s="8"/>
      <c r="D57" s="8"/>
      <c r="E57" s="104"/>
    </row>
    <row r="58" spans="1:5">
      <c r="A58" s="55">
        <v>3242</v>
      </c>
      <c r="B58" s="54" t="s">
        <v>165</v>
      </c>
      <c r="C58" s="8"/>
      <c r="D58" s="8"/>
      <c r="E58" s="104"/>
    </row>
    <row r="59" spans="1:5">
      <c r="A59" s="55">
        <v>3243</v>
      </c>
      <c r="B59" s="54" t="s">
        <v>166</v>
      </c>
      <c r="C59" s="8"/>
      <c r="D59" s="8"/>
      <c r="E59" s="104"/>
    </row>
    <row r="60" spans="1:5">
      <c r="A60" s="55">
        <v>3245</v>
      </c>
      <c r="B60" s="54" t="s">
        <v>167</v>
      </c>
      <c r="C60" s="8"/>
      <c r="D60" s="8"/>
      <c r="E60" s="104"/>
    </row>
    <row r="61" spans="1:5">
      <c r="A61" s="55">
        <v>3246</v>
      </c>
      <c r="B61" s="54" t="s">
        <v>168</v>
      </c>
      <c r="C61" s="8"/>
      <c r="D61" s="8"/>
      <c r="E61" s="104"/>
    </row>
    <row r="62" spans="1:5">
      <c r="A62" s="31"/>
      <c r="E62" s="104"/>
    </row>
    <row r="63" spans="1:5">
      <c r="A63" s="32"/>
      <c r="E63" s="104"/>
    </row>
    <row r="64" spans="1:5">
      <c r="A64" s="56" t="s">
        <v>183</v>
      </c>
      <c r="B64" s="54"/>
      <c r="C64" s="84">
        <f>SUM(C65:C67)</f>
        <v>0</v>
      </c>
      <c r="D64" s="84">
        <f>SUM(D65:D67)</f>
        <v>0</v>
      </c>
      <c r="E64" s="104"/>
    </row>
    <row r="65" spans="1:5">
      <c r="A65" s="55">
        <v>5100</v>
      </c>
      <c r="B65" s="54" t="s">
        <v>243</v>
      </c>
      <c r="C65" s="8"/>
      <c r="D65" s="8"/>
      <c r="E65" s="104"/>
    </row>
    <row r="66" spans="1:5">
      <c r="A66" s="55">
        <v>5220</v>
      </c>
      <c r="B66" s="54" t="s">
        <v>410</v>
      </c>
      <c r="C66" s="8"/>
      <c r="D66" s="8"/>
      <c r="E66" s="104"/>
    </row>
    <row r="67" spans="1:5">
      <c r="A67" s="55">
        <v>5230</v>
      </c>
      <c r="B67" s="54" t="s">
        <v>411</v>
      </c>
      <c r="C67" s="8"/>
      <c r="D67" s="8"/>
      <c r="E67" s="104"/>
    </row>
    <row r="68" spans="1:5">
      <c r="A68" s="31"/>
      <c r="E68" s="104"/>
    </row>
    <row r="69" spans="1:5">
      <c r="A69" s="2"/>
      <c r="E69" s="104"/>
    </row>
    <row r="70" spans="1:5">
      <c r="A70" s="53" t="s">
        <v>184</v>
      </c>
      <c r="B70" s="54"/>
      <c r="C70" s="8"/>
      <c r="D70" s="8"/>
      <c r="E70" s="104"/>
    </row>
    <row r="71" spans="1:5" ht="27.6">
      <c r="A71" s="55">
        <v>1</v>
      </c>
      <c r="B71" s="54" t="s">
        <v>169</v>
      </c>
      <c r="C71" s="8"/>
      <c r="D71" s="8"/>
      <c r="E71" s="104"/>
    </row>
    <row r="72" spans="1:5">
      <c r="A72" s="55">
        <v>2</v>
      </c>
      <c r="B72" s="54" t="s">
        <v>170</v>
      </c>
      <c r="C72" s="8"/>
      <c r="D72" s="8"/>
      <c r="E72" s="104"/>
    </row>
    <row r="73" spans="1:5">
      <c r="A73" s="55">
        <v>3</v>
      </c>
      <c r="B73" s="54" t="s">
        <v>171</v>
      </c>
      <c r="C73" s="8"/>
      <c r="D73" s="8"/>
      <c r="E73" s="104"/>
    </row>
    <row r="74" spans="1:5">
      <c r="A74" s="55">
        <v>4</v>
      </c>
      <c r="B74" s="54" t="s">
        <v>347</v>
      </c>
      <c r="C74" s="8"/>
      <c r="D74" s="8"/>
      <c r="E74" s="104"/>
    </row>
    <row r="75" spans="1:5">
      <c r="A75" s="55">
        <v>5</v>
      </c>
      <c r="B75" s="54" t="s">
        <v>172</v>
      </c>
      <c r="C75" s="8"/>
      <c r="D75" s="8"/>
      <c r="E75" s="104"/>
    </row>
    <row r="76" spans="1:5">
      <c r="A76" s="55">
        <v>6</v>
      </c>
      <c r="B76" s="54" t="s">
        <v>173</v>
      </c>
      <c r="C76" s="8"/>
      <c r="D76" s="8"/>
      <c r="E76" s="104"/>
    </row>
    <row r="77" spans="1:5">
      <c r="A77" s="55">
        <v>7</v>
      </c>
      <c r="B77" s="54" t="s">
        <v>174</v>
      </c>
      <c r="C77" s="8"/>
      <c r="D77" s="8"/>
      <c r="E77" s="104"/>
    </row>
    <row r="78" spans="1:5">
      <c r="A78" s="55">
        <v>8</v>
      </c>
      <c r="B78" s="54" t="s">
        <v>175</v>
      </c>
      <c r="C78" s="8"/>
      <c r="D78" s="8"/>
      <c r="E78" s="104"/>
    </row>
    <row r="79" spans="1:5">
      <c r="A79" s="55">
        <v>9</v>
      </c>
      <c r="B79" s="54" t="s">
        <v>176</v>
      </c>
      <c r="C79" s="8"/>
      <c r="D79" s="8"/>
      <c r="E79" s="104"/>
    </row>
    <row r="83" spans="1:9">
      <c r="A83" s="2"/>
      <c r="B83" s="2"/>
    </row>
    <row r="84" spans="1:9">
      <c r="A84" s="68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3.2">
      <c r="B89" s="64" t="s">
        <v>127</v>
      </c>
    </row>
    <row r="90" spans="1:9" customFormat="1" ht="13.2"/>
    <row r="91" spans="1:9" customFormat="1" ht="13.2"/>
    <row r="92" spans="1:9" customFormat="1" ht="13.2"/>
    <row r="93" spans="1:9" customFormat="1" ht="13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Normal="100" zoomScaleSheetLayoutView="100" workbookViewId="0">
      <selection activeCell="I2" sqref="I2:J2"/>
    </sheetView>
  </sheetViews>
  <sheetFormatPr defaultColWidth="9.109375" defaultRowHeight="13.8"/>
  <cols>
    <col min="1" max="1" width="4.88671875" style="2" customWidth="1"/>
    <col min="2" max="2" width="31.44140625" style="2" customWidth="1"/>
    <col min="3" max="3" width="27.88671875" style="2" customWidth="1"/>
    <col min="4" max="4" width="8.441406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>
      <c r="A1" s="73" t="s">
        <v>424</v>
      </c>
      <c r="B1" s="75"/>
      <c r="C1" s="75"/>
      <c r="D1" s="75"/>
      <c r="E1" s="75"/>
      <c r="F1" s="75"/>
      <c r="G1" s="75"/>
      <c r="H1" s="75"/>
      <c r="I1" s="657" t="s">
        <v>97</v>
      </c>
      <c r="J1" s="657"/>
      <c r="K1" s="104"/>
    </row>
    <row r="2" spans="1:11">
      <c r="A2" s="75" t="s">
        <v>128</v>
      </c>
      <c r="B2" s="75"/>
      <c r="C2" s="75"/>
      <c r="D2" s="75"/>
      <c r="E2" s="75"/>
      <c r="F2" s="75"/>
      <c r="G2" s="75"/>
      <c r="H2" s="75"/>
      <c r="I2" s="338">
        <v>42613</v>
      </c>
      <c r="J2" s="371">
        <v>42633</v>
      </c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4"/>
    </row>
    <row r="5" spans="1:11">
      <c r="A5" s="215" t="str">
        <f>'ფორმა N1'!D4</f>
        <v>საარჩევნო ბლოკი პაატა ბურჭულაძე სახელმწიფო ხალხისთვის</v>
      </c>
      <c r="B5" s="363"/>
      <c r="C5" s="363"/>
      <c r="D5" s="363"/>
      <c r="E5" s="363"/>
      <c r="F5" s="364"/>
      <c r="G5" s="363"/>
      <c r="H5" s="363"/>
      <c r="I5" s="363"/>
      <c r="J5" s="363"/>
      <c r="K5" s="104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4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4"/>
    </row>
    <row r="8" spans="1:11" s="27" customFormat="1" ht="41.4">
      <c r="A8" s="127" t="s">
        <v>64</v>
      </c>
      <c r="B8" s="127" t="s">
        <v>99</v>
      </c>
      <c r="C8" s="128" t="s">
        <v>101</v>
      </c>
      <c r="D8" s="128" t="s">
        <v>263</v>
      </c>
      <c r="E8" s="128" t="s">
        <v>100</v>
      </c>
      <c r="F8" s="126" t="s">
        <v>244</v>
      </c>
      <c r="G8" s="126" t="s">
        <v>282</v>
      </c>
      <c r="H8" s="126" t="s">
        <v>283</v>
      </c>
      <c r="I8" s="126" t="s">
        <v>245</v>
      </c>
      <c r="J8" s="129" t="s">
        <v>102</v>
      </c>
      <c r="K8" s="104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4"/>
    </row>
    <row r="10" spans="1:11" s="27" customFormat="1" ht="34.799999999999997" customHeight="1">
      <c r="A10" s="387">
        <v>1</v>
      </c>
      <c r="B10" s="388" t="s">
        <v>524</v>
      </c>
      <c r="C10" s="490" t="s">
        <v>555</v>
      </c>
      <c r="D10" s="581" t="s">
        <v>525</v>
      </c>
      <c r="E10" s="585">
        <v>42569</v>
      </c>
      <c r="F10" s="583">
        <v>13793.85</v>
      </c>
      <c r="G10" s="389">
        <v>1162619.67</v>
      </c>
      <c r="H10" s="389">
        <f>F10+G10-I10</f>
        <v>1176394.46</v>
      </c>
      <c r="I10" s="389">
        <v>19.059999999999999</v>
      </c>
      <c r="J10" s="389"/>
      <c r="K10" s="104"/>
    </row>
    <row r="11" spans="1:11" ht="27.6" customHeight="1">
      <c r="A11" s="390">
        <v>2</v>
      </c>
      <c r="B11" s="391" t="s">
        <v>524</v>
      </c>
      <c r="C11" s="491" t="s">
        <v>556</v>
      </c>
      <c r="D11" s="582" t="s">
        <v>526</v>
      </c>
      <c r="E11" s="585">
        <v>42569</v>
      </c>
      <c r="F11" s="584">
        <v>0</v>
      </c>
      <c r="G11" s="265">
        <v>0</v>
      </c>
      <c r="H11" s="265">
        <v>0</v>
      </c>
      <c r="I11" s="265">
        <v>0</v>
      </c>
      <c r="J11" s="265"/>
    </row>
    <row r="12" spans="1:11" ht="27.6" customHeight="1">
      <c r="A12" s="390">
        <v>2</v>
      </c>
      <c r="B12" s="391" t="s">
        <v>524</v>
      </c>
      <c r="C12" s="491" t="s">
        <v>557</v>
      </c>
      <c r="D12" s="582" t="s">
        <v>558</v>
      </c>
      <c r="E12" s="585">
        <v>42569</v>
      </c>
      <c r="F12" s="584">
        <v>0</v>
      </c>
      <c r="G12" s="265">
        <v>0</v>
      </c>
      <c r="H12" s="265">
        <v>0</v>
      </c>
      <c r="I12" s="265">
        <v>0</v>
      </c>
      <c r="J12" s="265"/>
    </row>
    <row r="13" spans="1:11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225" t="s">
        <v>96</v>
      </c>
      <c r="C15" s="103"/>
      <c r="D15" s="103"/>
      <c r="E15" s="103"/>
      <c r="F15" s="226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>
      <c r="A17" s="103"/>
      <c r="B17" s="103"/>
      <c r="C17" s="274"/>
      <c r="D17" s="103"/>
      <c r="E17" s="103"/>
      <c r="F17" s="274"/>
      <c r="G17" s="275"/>
      <c r="H17" s="275"/>
      <c r="I17" s="100"/>
      <c r="J17" s="100"/>
    </row>
    <row r="18" spans="1:10">
      <c r="A18" s="100"/>
      <c r="B18" s="103"/>
      <c r="C18" s="227" t="s">
        <v>256</v>
      </c>
      <c r="D18" s="227"/>
      <c r="E18" s="103"/>
      <c r="F18" s="103" t="s">
        <v>261</v>
      </c>
      <c r="G18" s="100"/>
      <c r="H18" s="100"/>
      <c r="I18" s="100"/>
      <c r="J18" s="100"/>
    </row>
    <row r="19" spans="1:10">
      <c r="A19" s="100"/>
      <c r="B19" s="103"/>
      <c r="C19" s="228" t="s">
        <v>127</v>
      </c>
      <c r="D19" s="103"/>
      <c r="E19" s="103"/>
      <c r="F19" s="103" t="s">
        <v>257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28"/>
      <c r="E20" s="100"/>
      <c r="F20" s="100"/>
      <c r="G20" s="100"/>
      <c r="H20" s="100"/>
      <c r="I20" s="100"/>
      <c r="J20" s="100"/>
    </row>
    <row r="21" spans="1:10" customFormat="1" ht="13.2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3.2"/>
    <row r="23" spans="1:10" customFormat="1" ht="13.2"/>
    <row r="24" spans="1:10" customFormat="1" ht="13.2"/>
    <row r="25" spans="1:10" customFormat="1" ht="13.2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3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topLeftCell="A55" zoomScale="80" zoomScaleNormal="100" zoomScaleSheetLayoutView="80" workbookViewId="0">
      <selection activeCell="E2" sqref="E2"/>
    </sheetView>
  </sheetViews>
  <sheetFormatPr defaultColWidth="9.109375" defaultRowHeight="13.8"/>
  <cols>
    <col min="1" max="1" width="12" style="181" customWidth="1"/>
    <col min="2" max="2" width="13.33203125" style="181" customWidth="1"/>
    <col min="3" max="3" width="21.44140625" style="181" customWidth="1"/>
    <col min="4" max="4" width="17.88671875" style="181" customWidth="1"/>
    <col min="5" max="5" width="12.6640625" style="181" customWidth="1"/>
    <col min="6" max="6" width="36.88671875" style="181" customWidth="1"/>
    <col min="7" max="7" width="22.33203125" style="181" customWidth="1"/>
    <col min="8" max="8" width="13.109375" style="181" customWidth="1"/>
    <col min="9" max="16384" width="9.109375" style="181"/>
  </cols>
  <sheetData>
    <row r="1" spans="1:8">
      <c r="A1" s="73" t="s">
        <v>350</v>
      </c>
      <c r="B1" s="75"/>
      <c r="C1" s="75"/>
      <c r="D1" s="75"/>
      <c r="E1" s="75"/>
      <c r="F1" s="75"/>
      <c r="G1" s="161" t="s">
        <v>97</v>
      </c>
      <c r="H1" s="162"/>
    </row>
    <row r="2" spans="1:8">
      <c r="A2" s="75" t="s">
        <v>128</v>
      </c>
      <c r="B2" s="75"/>
      <c r="C2" s="75"/>
      <c r="D2" s="75"/>
      <c r="E2" s="75"/>
      <c r="F2" s="75"/>
      <c r="G2" s="338">
        <v>42613</v>
      </c>
      <c r="H2" s="371">
        <v>42633</v>
      </c>
    </row>
    <row r="3" spans="1:8">
      <c r="A3" s="75"/>
      <c r="B3" s="75"/>
      <c r="C3" s="75"/>
      <c r="D3" s="75"/>
      <c r="E3" s="75"/>
      <c r="F3" s="75"/>
      <c r="G3" s="101"/>
      <c r="H3" s="162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>
      <c r="A5" s="215" t="str">
        <f>'ფორმა N1'!D4</f>
        <v>საარჩევნო ბლოკი პაატა ბურჭულაძე სახელმწიფო ხალხისთვის</v>
      </c>
      <c r="B5" s="215"/>
      <c r="C5" s="215"/>
      <c r="D5" s="215"/>
      <c r="E5" s="215"/>
      <c r="F5" s="215"/>
      <c r="G5" s="215"/>
      <c r="H5" s="103"/>
    </row>
    <row r="6" spans="1:8">
      <c r="A6" s="76"/>
      <c r="B6" s="75"/>
      <c r="C6" s="75"/>
      <c r="D6" s="75"/>
      <c r="E6" s="75"/>
      <c r="F6" s="7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3" t="s">
        <v>301</v>
      </c>
      <c r="B8" s="163" t="s">
        <v>129</v>
      </c>
      <c r="C8" s="164" t="s">
        <v>348</v>
      </c>
      <c r="D8" s="164" t="s">
        <v>349</v>
      </c>
      <c r="E8" s="164" t="s">
        <v>263</v>
      </c>
      <c r="F8" s="163" t="s">
        <v>308</v>
      </c>
      <c r="G8" s="164" t="s">
        <v>302</v>
      </c>
      <c r="H8" s="104"/>
    </row>
    <row r="9" spans="1:8">
      <c r="A9" s="165" t="s">
        <v>303</v>
      </c>
      <c r="B9" s="166"/>
      <c r="C9" s="167"/>
      <c r="D9" s="168"/>
      <c r="E9" s="168"/>
      <c r="F9" s="168"/>
      <c r="G9" s="169"/>
      <c r="H9" s="104"/>
    </row>
    <row r="10" spans="1:8" ht="14.4">
      <c r="A10" s="166">
        <v>1</v>
      </c>
      <c r="B10" s="155"/>
      <c r="C10" s="170"/>
      <c r="D10" s="171"/>
      <c r="E10" s="171"/>
      <c r="F10" s="171"/>
      <c r="G10" s="172" t="str">
        <f>IF(ISBLANK(B10),"",G9+C10-D10)</f>
        <v/>
      </c>
      <c r="H10" s="104"/>
    </row>
    <row r="11" spans="1:8" ht="14.4">
      <c r="A11" s="166">
        <v>2</v>
      </c>
      <c r="B11" s="155"/>
      <c r="C11" s="170"/>
      <c r="D11" s="171"/>
      <c r="E11" s="171"/>
      <c r="F11" s="171"/>
      <c r="G11" s="172" t="str">
        <f t="shared" ref="G11:G38" si="0">IF(ISBLANK(B11),"",G10+C11-D11)</f>
        <v/>
      </c>
      <c r="H11" s="104"/>
    </row>
    <row r="12" spans="1:8" ht="14.4">
      <c r="A12" s="166">
        <v>3</v>
      </c>
      <c r="B12" s="155"/>
      <c r="C12" s="170"/>
      <c r="D12" s="171"/>
      <c r="E12" s="171"/>
      <c r="F12" s="171"/>
      <c r="G12" s="172" t="str">
        <f t="shared" si="0"/>
        <v/>
      </c>
      <c r="H12" s="104"/>
    </row>
    <row r="13" spans="1:8" ht="14.4">
      <c r="A13" s="166">
        <v>4</v>
      </c>
      <c r="B13" s="155"/>
      <c r="C13" s="170"/>
      <c r="D13" s="171"/>
      <c r="E13" s="171"/>
      <c r="F13" s="171"/>
      <c r="G13" s="172" t="str">
        <f t="shared" si="0"/>
        <v/>
      </c>
      <c r="H13" s="104"/>
    </row>
    <row r="14" spans="1:8" ht="14.4">
      <c r="A14" s="166">
        <v>5</v>
      </c>
      <c r="B14" s="155"/>
      <c r="C14" s="170"/>
      <c r="D14" s="171"/>
      <c r="E14" s="171"/>
      <c r="F14" s="171"/>
      <c r="G14" s="172" t="str">
        <f t="shared" si="0"/>
        <v/>
      </c>
      <c r="H14" s="104"/>
    </row>
    <row r="15" spans="1:8" ht="14.4">
      <c r="A15" s="166">
        <v>6</v>
      </c>
      <c r="B15" s="155"/>
      <c r="C15" s="170"/>
      <c r="D15" s="171"/>
      <c r="E15" s="171"/>
      <c r="F15" s="171"/>
      <c r="G15" s="172" t="str">
        <f t="shared" si="0"/>
        <v/>
      </c>
      <c r="H15" s="104"/>
    </row>
    <row r="16" spans="1:8" ht="14.4">
      <c r="A16" s="166">
        <v>7</v>
      </c>
      <c r="B16" s="155"/>
      <c r="C16" s="170"/>
      <c r="D16" s="171"/>
      <c r="E16" s="171"/>
      <c r="F16" s="171"/>
      <c r="G16" s="172" t="str">
        <f t="shared" si="0"/>
        <v/>
      </c>
      <c r="H16" s="104"/>
    </row>
    <row r="17" spans="1:8" ht="14.4">
      <c r="A17" s="166">
        <v>8</v>
      </c>
      <c r="B17" s="155"/>
      <c r="C17" s="170"/>
      <c r="D17" s="171"/>
      <c r="E17" s="171"/>
      <c r="F17" s="171"/>
      <c r="G17" s="172" t="str">
        <f t="shared" si="0"/>
        <v/>
      </c>
      <c r="H17" s="104"/>
    </row>
    <row r="18" spans="1:8" ht="14.4">
      <c r="A18" s="166">
        <v>9</v>
      </c>
      <c r="B18" s="155"/>
      <c r="C18" s="170"/>
      <c r="D18" s="171"/>
      <c r="E18" s="171"/>
      <c r="F18" s="171"/>
      <c r="G18" s="172" t="str">
        <f t="shared" si="0"/>
        <v/>
      </c>
      <c r="H18" s="104"/>
    </row>
    <row r="19" spans="1:8" ht="14.4">
      <c r="A19" s="166">
        <v>10</v>
      </c>
      <c r="B19" s="155"/>
      <c r="C19" s="170"/>
      <c r="D19" s="171"/>
      <c r="E19" s="171"/>
      <c r="F19" s="171"/>
      <c r="G19" s="172" t="str">
        <f t="shared" si="0"/>
        <v/>
      </c>
      <c r="H19" s="104"/>
    </row>
    <row r="20" spans="1:8" ht="14.4">
      <c r="A20" s="166">
        <v>11</v>
      </c>
      <c r="B20" s="155"/>
      <c r="C20" s="170"/>
      <c r="D20" s="171"/>
      <c r="E20" s="171"/>
      <c r="F20" s="171"/>
      <c r="G20" s="172" t="str">
        <f t="shared" si="0"/>
        <v/>
      </c>
      <c r="H20" s="104"/>
    </row>
    <row r="21" spans="1:8" ht="14.4">
      <c r="A21" s="166">
        <v>12</v>
      </c>
      <c r="B21" s="155"/>
      <c r="C21" s="170"/>
      <c r="D21" s="171"/>
      <c r="E21" s="171"/>
      <c r="F21" s="171"/>
      <c r="G21" s="172" t="str">
        <f t="shared" si="0"/>
        <v/>
      </c>
      <c r="H21" s="104"/>
    </row>
    <row r="22" spans="1:8" ht="14.4">
      <c r="A22" s="166">
        <v>13</v>
      </c>
      <c r="B22" s="155"/>
      <c r="C22" s="170"/>
      <c r="D22" s="171"/>
      <c r="E22" s="171"/>
      <c r="F22" s="171"/>
      <c r="G22" s="172" t="str">
        <f t="shared" si="0"/>
        <v/>
      </c>
      <c r="H22" s="104"/>
    </row>
    <row r="23" spans="1:8" ht="14.4">
      <c r="A23" s="166">
        <v>14</v>
      </c>
      <c r="B23" s="155"/>
      <c r="C23" s="170"/>
      <c r="D23" s="171"/>
      <c r="E23" s="171"/>
      <c r="F23" s="171"/>
      <c r="G23" s="172" t="str">
        <f t="shared" si="0"/>
        <v/>
      </c>
      <c r="H23" s="104"/>
    </row>
    <row r="24" spans="1:8" ht="14.4">
      <c r="A24" s="166">
        <v>15</v>
      </c>
      <c r="B24" s="155"/>
      <c r="C24" s="170"/>
      <c r="D24" s="171"/>
      <c r="E24" s="171"/>
      <c r="F24" s="171"/>
      <c r="G24" s="172" t="str">
        <f t="shared" si="0"/>
        <v/>
      </c>
      <c r="H24" s="104"/>
    </row>
    <row r="25" spans="1:8" ht="14.4">
      <c r="A25" s="166">
        <v>16</v>
      </c>
      <c r="B25" s="155"/>
      <c r="C25" s="170"/>
      <c r="D25" s="171"/>
      <c r="E25" s="171"/>
      <c r="F25" s="171"/>
      <c r="G25" s="172" t="str">
        <f t="shared" si="0"/>
        <v/>
      </c>
      <c r="H25" s="104"/>
    </row>
    <row r="26" spans="1:8" ht="14.4">
      <c r="A26" s="166">
        <v>17</v>
      </c>
      <c r="B26" s="155"/>
      <c r="C26" s="170"/>
      <c r="D26" s="171"/>
      <c r="E26" s="171"/>
      <c r="F26" s="171"/>
      <c r="G26" s="172" t="str">
        <f t="shared" si="0"/>
        <v/>
      </c>
      <c r="H26" s="104"/>
    </row>
    <row r="27" spans="1:8" ht="14.4">
      <c r="A27" s="166">
        <v>18</v>
      </c>
      <c r="B27" s="155"/>
      <c r="C27" s="170"/>
      <c r="D27" s="171"/>
      <c r="E27" s="171"/>
      <c r="F27" s="171"/>
      <c r="G27" s="172" t="str">
        <f t="shared" si="0"/>
        <v/>
      </c>
      <c r="H27" s="104"/>
    </row>
    <row r="28" spans="1:8" ht="14.4">
      <c r="A28" s="166">
        <v>19</v>
      </c>
      <c r="B28" s="155"/>
      <c r="C28" s="170"/>
      <c r="D28" s="171"/>
      <c r="E28" s="171"/>
      <c r="F28" s="171"/>
      <c r="G28" s="172" t="str">
        <f t="shared" si="0"/>
        <v/>
      </c>
      <c r="H28" s="104"/>
    </row>
    <row r="29" spans="1:8" ht="14.4">
      <c r="A29" s="166">
        <v>20</v>
      </c>
      <c r="B29" s="155"/>
      <c r="C29" s="170"/>
      <c r="D29" s="171"/>
      <c r="E29" s="171"/>
      <c r="F29" s="171"/>
      <c r="G29" s="172" t="str">
        <f t="shared" si="0"/>
        <v/>
      </c>
      <c r="H29" s="104"/>
    </row>
    <row r="30" spans="1:8" ht="14.4">
      <c r="A30" s="166">
        <v>21</v>
      </c>
      <c r="B30" s="155"/>
      <c r="C30" s="173"/>
      <c r="D30" s="174"/>
      <c r="E30" s="174"/>
      <c r="F30" s="174"/>
      <c r="G30" s="172" t="str">
        <f t="shared" si="0"/>
        <v/>
      </c>
      <c r="H30" s="104"/>
    </row>
    <row r="31" spans="1:8" ht="14.4">
      <c r="A31" s="166">
        <v>22</v>
      </c>
      <c r="B31" s="155"/>
      <c r="C31" s="173"/>
      <c r="D31" s="174"/>
      <c r="E31" s="174"/>
      <c r="F31" s="174"/>
      <c r="G31" s="172" t="str">
        <f t="shared" si="0"/>
        <v/>
      </c>
      <c r="H31" s="104"/>
    </row>
    <row r="32" spans="1:8" ht="14.4">
      <c r="A32" s="166">
        <v>23</v>
      </c>
      <c r="B32" s="155"/>
      <c r="C32" s="173"/>
      <c r="D32" s="174"/>
      <c r="E32" s="174"/>
      <c r="F32" s="174"/>
      <c r="G32" s="172" t="str">
        <f t="shared" si="0"/>
        <v/>
      </c>
      <c r="H32" s="104"/>
    </row>
    <row r="33" spans="1:10" ht="14.4">
      <c r="A33" s="166">
        <v>24</v>
      </c>
      <c r="B33" s="155"/>
      <c r="C33" s="173"/>
      <c r="D33" s="174"/>
      <c r="E33" s="174"/>
      <c r="F33" s="174"/>
      <c r="G33" s="172" t="str">
        <f t="shared" si="0"/>
        <v/>
      </c>
      <c r="H33" s="104"/>
    </row>
    <row r="34" spans="1:10" ht="14.4">
      <c r="A34" s="166">
        <v>25</v>
      </c>
      <c r="B34" s="155"/>
      <c r="C34" s="173"/>
      <c r="D34" s="174"/>
      <c r="E34" s="174"/>
      <c r="F34" s="174"/>
      <c r="G34" s="172" t="str">
        <f t="shared" si="0"/>
        <v/>
      </c>
      <c r="H34" s="104"/>
    </row>
    <row r="35" spans="1:10" ht="14.4">
      <c r="A35" s="166">
        <v>26</v>
      </c>
      <c r="B35" s="155"/>
      <c r="C35" s="173"/>
      <c r="D35" s="174"/>
      <c r="E35" s="174"/>
      <c r="F35" s="174"/>
      <c r="G35" s="172" t="str">
        <f t="shared" si="0"/>
        <v/>
      </c>
      <c r="H35" s="104"/>
    </row>
    <row r="36" spans="1:10" ht="14.4">
      <c r="A36" s="166">
        <v>27</v>
      </c>
      <c r="B36" s="155"/>
      <c r="C36" s="173"/>
      <c r="D36" s="174"/>
      <c r="E36" s="174"/>
      <c r="F36" s="174"/>
      <c r="G36" s="172" t="str">
        <f t="shared" si="0"/>
        <v/>
      </c>
      <c r="H36" s="104"/>
    </row>
    <row r="37" spans="1:10" ht="14.4">
      <c r="A37" s="166">
        <v>28</v>
      </c>
      <c r="B37" s="155"/>
      <c r="C37" s="173"/>
      <c r="D37" s="174"/>
      <c r="E37" s="174"/>
      <c r="F37" s="174"/>
      <c r="G37" s="172" t="str">
        <f t="shared" si="0"/>
        <v/>
      </c>
      <c r="H37" s="104"/>
    </row>
    <row r="38" spans="1:10" ht="14.4">
      <c r="A38" s="166">
        <v>29</v>
      </c>
      <c r="B38" s="155"/>
      <c r="C38" s="173"/>
      <c r="D38" s="174"/>
      <c r="E38" s="174"/>
      <c r="F38" s="174"/>
      <c r="G38" s="172" t="str">
        <f t="shared" si="0"/>
        <v/>
      </c>
      <c r="H38" s="104"/>
    </row>
    <row r="39" spans="1:10" ht="14.4">
      <c r="A39" s="166" t="s">
        <v>266</v>
      </c>
      <c r="B39" s="155"/>
      <c r="C39" s="173"/>
      <c r="D39" s="174"/>
      <c r="E39" s="174"/>
      <c r="F39" s="174"/>
      <c r="G39" s="172" t="str">
        <f>IF(ISBLANK(B39),"",#REF!+C39-D39)</f>
        <v/>
      </c>
      <c r="H39" s="104"/>
    </row>
    <row r="40" spans="1:10">
      <c r="A40" s="175" t="s">
        <v>304</v>
      </c>
      <c r="B40" s="176"/>
      <c r="C40" s="177"/>
      <c r="D40" s="178"/>
      <c r="E40" s="178"/>
      <c r="F40" s="179"/>
      <c r="G40" s="180" t="str">
        <f>G39</f>
        <v/>
      </c>
      <c r="H40" s="104"/>
    </row>
    <row r="44" spans="1:10">
      <c r="B44" s="183" t="s">
        <v>96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256</v>
      </c>
      <c r="F47" s="188" t="s">
        <v>261</v>
      </c>
      <c r="G47" s="186"/>
      <c r="H47" s="182"/>
      <c r="I47" s="182"/>
      <c r="J47" s="182"/>
    </row>
    <row r="48" spans="1:10">
      <c r="A48" s="182"/>
      <c r="C48" s="189" t="s">
        <v>127</v>
      </c>
      <c r="F48" s="181" t="s">
        <v>257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3.2"/>
    <row r="51" spans="2:2" s="182" customFormat="1" ht="13.2"/>
    <row r="52" spans="2:2" s="182" customFormat="1" ht="13.2"/>
    <row r="53" spans="2:2" s="182" customFormat="1" ht="13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topLeftCell="A16" zoomScale="85" zoomScaleNormal="100" zoomScaleSheetLayoutView="85" workbookViewId="0">
      <selection activeCell="J17" sqref="J17"/>
    </sheetView>
  </sheetViews>
  <sheetFormatPr defaultColWidth="9.109375" defaultRowHeight="13.8"/>
  <cols>
    <col min="1" max="1" width="53.5546875" style="25" customWidth="1"/>
    <col min="2" max="2" width="10.6640625" style="25" customWidth="1"/>
    <col min="3" max="3" width="12.44140625" style="25" customWidth="1"/>
    <col min="4" max="4" width="10.44140625" style="25" customWidth="1"/>
    <col min="5" max="5" width="13.109375" style="25" customWidth="1"/>
    <col min="6" max="6" width="10.44140625" style="25" customWidth="1"/>
    <col min="7" max="8" width="10.5546875" style="25" customWidth="1"/>
    <col min="9" max="9" width="9.88671875" style="25" customWidth="1"/>
    <col min="10" max="10" width="12.6640625" style="25" customWidth="1"/>
    <col min="11" max="11" width="0.6640625" style="25" customWidth="1"/>
    <col min="12" max="16384" width="9.109375" style="25"/>
  </cols>
  <sheetData>
    <row r="1" spans="1:12" s="23" customFormat="1">
      <c r="A1" s="135" t="s">
        <v>292</v>
      </c>
      <c r="B1" s="136"/>
      <c r="C1" s="136"/>
      <c r="D1" s="136"/>
      <c r="E1" s="136"/>
      <c r="F1" s="77"/>
      <c r="G1" s="77"/>
      <c r="H1" s="77"/>
      <c r="I1" s="664" t="s">
        <v>97</v>
      </c>
      <c r="J1" s="664"/>
      <c r="K1" s="142"/>
    </row>
    <row r="2" spans="1:12" s="23" customFormat="1">
      <c r="A2" s="104" t="s">
        <v>128</v>
      </c>
      <c r="B2" s="136"/>
      <c r="C2" s="136"/>
      <c r="D2" s="136"/>
      <c r="E2" s="136"/>
      <c r="F2" s="137"/>
      <c r="G2" s="138"/>
      <c r="H2" s="138"/>
      <c r="I2" s="338">
        <v>42613</v>
      </c>
      <c r="J2" s="371">
        <v>42633</v>
      </c>
      <c r="K2" s="142"/>
    </row>
    <row r="3" spans="1:12" s="23" customFormat="1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4"/>
      <c r="L4" s="23"/>
    </row>
    <row r="5" spans="1:12" s="2" customFormat="1">
      <c r="A5" s="117" t="str">
        <f>'ფორმა N1'!D4</f>
        <v>საარჩევნო ბლოკი პაატა ბურჭულაძე სახელმწიფო ხალხისთვის</v>
      </c>
      <c r="B5" s="118"/>
      <c r="C5" s="118"/>
      <c r="D5" s="118"/>
      <c r="E5" s="118"/>
      <c r="F5" s="57"/>
      <c r="G5" s="57"/>
      <c r="H5" s="57"/>
      <c r="I5" s="130"/>
      <c r="J5" s="57"/>
      <c r="K5" s="104"/>
    </row>
    <row r="6" spans="1:12" s="23" customFormat="1" ht="1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55.2">
      <c r="A7" s="131"/>
      <c r="B7" s="663" t="s">
        <v>208</v>
      </c>
      <c r="C7" s="663"/>
      <c r="D7" s="663" t="s">
        <v>280</v>
      </c>
      <c r="E7" s="663"/>
      <c r="F7" s="663" t="s">
        <v>281</v>
      </c>
      <c r="G7" s="663"/>
      <c r="H7" s="154" t="s">
        <v>267</v>
      </c>
      <c r="I7" s="663" t="s">
        <v>211</v>
      </c>
      <c r="J7" s="663"/>
      <c r="K7" s="143"/>
    </row>
    <row r="8" spans="1:12">
      <c r="A8" s="132" t="s">
        <v>103</v>
      </c>
      <c r="B8" s="133" t="s">
        <v>210</v>
      </c>
      <c r="C8" s="134" t="s">
        <v>209</v>
      </c>
      <c r="D8" s="133" t="s">
        <v>210</v>
      </c>
      <c r="E8" s="134" t="s">
        <v>209</v>
      </c>
      <c r="F8" s="133" t="s">
        <v>210</v>
      </c>
      <c r="G8" s="134" t="s">
        <v>209</v>
      </c>
      <c r="H8" s="134" t="s">
        <v>209</v>
      </c>
      <c r="I8" s="133" t="s">
        <v>210</v>
      </c>
      <c r="J8" s="134" t="s">
        <v>209</v>
      </c>
      <c r="K8" s="143"/>
    </row>
    <row r="9" spans="1:12">
      <c r="A9" s="58" t="s">
        <v>104</v>
      </c>
      <c r="B9" s="81">
        <f>SUM(B10,B14,B17)</f>
        <v>5358.53</v>
      </c>
      <c r="C9" s="81">
        <f>SUM(C10,C14,C17)</f>
        <v>321304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5358.53</v>
      </c>
      <c r="J9" s="81">
        <f t="shared" si="0"/>
        <v>321304</v>
      </c>
      <c r="K9" s="143"/>
    </row>
    <row r="10" spans="1:12">
      <c r="A10" s="59" t="s">
        <v>105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>
      <c r="A11" s="59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>
      <c r="A12" s="59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>
      <c r="A13" s="59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>
      <c r="A14" s="59" t="s">
        <v>109</v>
      </c>
      <c r="B14" s="131">
        <f>SUM(B15:B16)</f>
        <v>5358.53</v>
      </c>
      <c r="C14" s="131">
        <f>SUM(C15:C16)</f>
        <v>321304</v>
      </c>
      <c r="D14" s="131">
        <f t="shared" ref="D14:F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B14</f>
        <v>5358.53</v>
      </c>
      <c r="J14" s="131">
        <f>C14</f>
        <v>321304</v>
      </c>
      <c r="K14" s="143"/>
    </row>
    <row r="15" spans="1:12">
      <c r="A15" s="59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>
      <c r="A16" s="59" t="s">
        <v>111</v>
      </c>
      <c r="B16" s="26">
        <v>5358.53</v>
      </c>
      <c r="C16" s="26">
        <v>321304</v>
      </c>
      <c r="D16" s="26"/>
      <c r="E16" s="26"/>
      <c r="F16" s="26"/>
      <c r="G16" s="26"/>
      <c r="H16" s="26"/>
      <c r="I16" s="26">
        <f>B16</f>
        <v>5358.53</v>
      </c>
      <c r="J16" s="26">
        <f>C16</f>
        <v>321304</v>
      </c>
      <c r="K16" s="143"/>
    </row>
    <row r="17" spans="1:11">
      <c r="A17" s="59" t="s">
        <v>112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>
      <c r="A18" s="59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>
      <c r="A19" s="59" t="s">
        <v>114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>
      <c r="A20" s="59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>
      <c r="A21" s="59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3"/>
    </row>
    <row r="22" spans="1:11">
      <c r="A22" s="59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>
      <c r="A23" s="59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>
      <c r="A24" s="58" t="s">
        <v>119</v>
      </c>
      <c r="B24" s="81">
        <f>SUM(B25:B31)</f>
        <v>18274.169999999998</v>
      </c>
      <c r="C24" s="81">
        <f t="shared" ref="C24:H24" si="5">SUM(C25:C31)</f>
        <v>45836.19</v>
      </c>
      <c r="D24" s="81">
        <v>2679619.1800000002</v>
      </c>
      <c r="E24" s="81">
        <v>195882.73</v>
      </c>
      <c r="F24" s="81">
        <v>2581638.42</v>
      </c>
      <c r="G24" s="81">
        <v>214664.34</v>
      </c>
      <c r="H24" s="81">
        <f t="shared" si="5"/>
        <v>0</v>
      </c>
      <c r="I24" s="81">
        <f>B24+D24-F24</f>
        <v>116254.93000000017</v>
      </c>
      <c r="J24" s="81">
        <f>C24+E24-G24</f>
        <v>27054.580000000016</v>
      </c>
      <c r="K24" s="143"/>
    </row>
    <row r="25" spans="1:11">
      <c r="A25" s="59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>
      <c r="A26" s="59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>
      <c r="A27" s="59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>
      <c r="A28" s="59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>
      <c r="A29" s="59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>
      <c r="A30" s="59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>
      <c r="A31" s="59" t="s">
        <v>252</v>
      </c>
      <c r="B31" s="637">
        <v>18274.169999999998</v>
      </c>
      <c r="C31" s="637">
        <v>45836.19</v>
      </c>
      <c r="D31" s="81">
        <v>2679619.1800000002</v>
      </c>
      <c r="E31" s="81">
        <v>195882.73</v>
      </c>
      <c r="F31" s="81">
        <v>2581638.42</v>
      </c>
      <c r="G31" s="81">
        <v>214664.34</v>
      </c>
      <c r="H31" s="81">
        <f t="shared" ref="H31" si="6">SUM(H32:H38)</f>
        <v>0</v>
      </c>
      <c r="I31" s="81">
        <f>B31+D31-F31</f>
        <v>116254.93000000017</v>
      </c>
      <c r="J31" s="81">
        <f>C31+E31-G31</f>
        <v>27054.580000000016</v>
      </c>
      <c r="K31" s="143"/>
    </row>
    <row r="32" spans="1:11">
      <c r="A32" s="58" t="s">
        <v>120</v>
      </c>
      <c r="B32" s="81">
        <f>SUM(B33:B35)</f>
        <v>0</v>
      </c>
      <c r="C32" s="81">
        <f>SUM(C33:C35)</f>
        <v>0</v>
      </c>
      <c r="D32" s="81">
        <f t="shared" ref="D32:J32" si="7">SUM(D33:D35)</f>
        <v>0</v>
      </c>
      <c r="E32" s="81">
        <f>SUM(E33:E35)</f>
        <v>0</v>
      </c>
      <c r="F32" s="81">
        <f t="shared" si="7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7"/>
        <v>0</v>
      </c>
      <c r="K32" s="143"/>
    </row>
    <row r="33" spans="1:11">
      <c r="A33" s="59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>
      <c r="A34" s="59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>
      <c r="A35" s="59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>
      <c r="A36" s="58" t="s">
        <v>121</v>
      </c>
      <c r="B36" s="81">
        <f t="shared" ref="B36:J36" si="8">SUM(B37:B39,B42)</f>
        <v>0</v>
      </c>
      <c r="C36" s="81">
        <f t="shared" si="8"/>
        <v>0</v>
      </c>
      <c r="D36" s="81">
        <f t="shared" si="8"/>
        <v>0</v>
      </c>
      <c r="E36" s="81">
        <f t="shared" si="8"/>
        <v>0</v>
      </c>
      <c r="F36" s="81">
        <f t="shared" si="8"/>
        <v>0</v>
      </c>
      <c r="G36" s="81">
        <f t="shared" si="8"/>
        <v>0</v>
      </c>
      <c r="H36" s="81">
        <f t="shared" si="8"/>
        <v>0</v>
      </c>
      <c r="I36" s="81">
        <f t="shared" si="8"/>
        <v>0</v>
      </c>
      <c r="J36" s="81">
        <f t="shared" si="8"/>
        <v>0</v>
      </c>
      <c r="K36" s="143"/>
    </row>
    <row r="37" spans="1:11">
      <c r="A37" s="59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>
      <c r="A38" s="59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>
      <c r="A39" s="59" t="s">
        <v>124</v>
      </c>
      <c r="B39" s="131">
        <f t="shared" ref="B39:J39" si="9">SUM(B40:B41)</f>
        <v>0</v>
      </c>
      <c r="C39" s="131">
        <f t="shared" si="9"/>
        <v>0</v>
      </c>
      <c r="D39" s="131">
        <f t="shared" si="9"/>
        <v>0</v>
      </c>
      <c r="E39" s="131">
        <f t="shared" si="9"/>
        <v>0</v>
      </c>
      <c r="F39" s="131">
        <f t="shared" si="9"/>
        <v>0</v>
      </c>
      <c r="G39" s="131">
        <f t="shared" si="9"/>
        <v>0</v>
      </c>
      <c r="H39" s="131">
        <f t="shared" si="9"/>
        <v>0</v>
      </c>
      <c r="I39" s="131">
        <f t="shared" si="9"/>
        <v>0</v>
      </c>
      <c r="J39" s="131">
        <f t="shared" si="9"/>
        <v>0</v>
      </c>
      <c r="K39" s="143"/>
    </row>
    <row r="40" spans="1:11" ht="27.6">
      <c r="A40" s="59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>
      <c r="A41" s="59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>
      <c r="A42" s="59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3.2"/>
    <row r="45" spans="1:11" s="23" customFormat="1">
      <c r="A45" s="25"/>
    </row>
    <row r="46" spans="1:11" s="2" customFormat="1">
      <c r="A46" s="70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69"/>
      <c r="C48" s="69"/>
      <c r="F48" s="69"/>
      <c r="G48" s="72"/>
      <c r="H48" s="69"/>
      <c r="I48"/>
      <c r="J48"/>
    </row>
    <row r="49" spans="1:10" s="2" customFormat="1">
      <c r="B49" s="68" t="s">
        <v>256</v>
      </c>
      <c r="F49" s="12" t="s">
        <v>261</v>
      </c>
      <c r="G49" s="71"/>
      <c r="I49"/>
      <c r="J49"/>
    </row>
    <row r="50" spans="1:10" s="2" customFormat="1">
      <c r="B50" s="64" t="s">
        <v>127</v>
      </c>
      <c r="F50" s="2" t="s">
        <v>257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7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K40" sqref="K40"/>
    </sheetView>
  </sheetViews>
  <sheetFormatPr defaultColWidth="9.109375" defaultRowHeight="13.8"/>
  <cols>
    <col min="1" max="1" width="4.6640625" style="25" customWidth="1"/>
    <col min="2" max="2" width="24.33203125" style="25" customWidth="1"/>
    <col min="3" max="3" width="25.33203125" style="25" customWidth="1"/>
    <col min="4" max="4" width="20" style="25" customWidth="1"/>
    <col min="5" max="5" width="14.109375" style="23" customWidth="1"/>
    <col min="6" max="6" width="23.6640625" style="23" customWidth="1"/>
    <col min="7" max="7" width="19" style="23" customWidth="1"/>
    <col min="8" max="8" width="28" style="23" customWidth="1"/>
    <col min="9" max="9" width="15.44140625" style="23" customWidth="1"/>
    <col min="10" max="10" width="9.88671875" style="62" customWidth="1"/>
    <col min="11" max="11" width="12.6640625" style="62" customWidth="1"/>
    <col min="12" max="12" width="9.109375" style="63"/>
    <col min="13" max="16384" width="9.109375" style="25"/>
  </cols>
  <sheetData>
    <row r="1" spans="1:12" s="23" customFormat="1">
      <c r="A1" s="135" t="s">
        <v>293</v>
      </c>
      <c r="B1" s="136"/>
      <c r="C1" s="136"/>
      <c r="D1" s="136"/>
      <c r="E1" s="136"/>
      <c r="F1" s="136"/>
      <c r="G1" s="142"/>
      <c r="H1" s="99" t="s">
        <v>186</v>
      </c>
      <c r="I1" s="142"/>
      <c r="J1" s="65"/>
      <c r="K1" s="65"/>
      <c r="L1" s="65"/>
    </row>
    <row r="2" spans="1:12" s="23" customFormat="1">
      <c r="A2" s="104" t="s">
        <v>128</v>
      </c>
      <c r="B2" s="136"/>
      <c r="C2" s="136"/>
      <c r="D2" s="136"/>
      <c r="E2" s="136"/>
      <c r="F2" s="136"/>
      <c r="G2" s="144"/>
      <c r="H2" s="338">
        <v>42613</v>
      </c>
      <c r="I2" s="371">
        <v>42633</v>
      </c>
      <c r="J2" s="65"/>
      <c r="K2" s="65"/>
      <c r="L2" s="65"/>
    </row>
    <row r="3" spans="1:12" s="23" customFormat="1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3"/>
    </row>
    <row r="5" spans="1:12" s="2" customFormat="1">
      <c r="A5" s="117" t="str">
        <f>'ფორმა N1'!D4</f>
        <v>საარჩევნო ბლოკი პაატა ბურჭულაძე სახელმწიფო ხალხისთვის</v>
      </c>
      <c r="B5" s="118"/>
      <c r="C5" s="118"/>
      <c r="D5" s="118"/>
      <c r="E5" s="146"/>
      <c r="F5" s="147"/>
      <c r="G5" s="147"/>
      <c r="H5" s="147"/>
      <c r="I5" s="142"/>
      <c r="J5" s="62"/>
      <c r="K5" s="62"/>
      <c r="L5" s="12"/>
    </row>
    <row r="6" spans="1:12" s="23" customFormat="1" ht="1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27.6">
      <c r="A7" s="132" t="s">
        <v>64</v>
      </c>
      <c r="B7" s="132" t="s">
        <v>359</v>
      </c>
      <c r="C7" s="134" t="s">
        <v>360</v>
      </c>
      <c r="D7" s="134" t="s">
        <v>223</v>
      </c>
      <c r="E7" s="134" t="s">
        <v>228</v>
      </c>
      <c r="F7" s="134" t="s">
        <v>229</v>
      </c>
      <c r="G7" s="134" t="s">
        <v>230</v>
      </c>
      <c r="H7" s="134" t="s">
        <v>231</v>
      </c>
      <c r="I7" s="142"/>
    </row>
    <row r="8" spans="1:12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4.4">
      <c r="A9" s="66">
        <v>1</v>
      </c>
      <c r="B9" s="26"/>
      <c r="C9" s="26"/>
      <c r="D9" s="26"/>
      <c r="E9" s="26"/>
      <c r="F9" s="26"/>
      <c r="G9" s="155"/>
      <c r="H9" s="26"/>
      <c r="I9" s="142"/>
    </row>
    <row r="10" spans="1:12" ht="14.4">
      <c r="A10" s="66">
        <v>2</v>
      </c>
      <c r="B10" s="26"/>
      <c r="C10" s="26"/>
      <c r="D10" s="26"/>
      <c r="E10" s="26"/>
      <c r="F10" s="26"/>
      <c r="G10" s="155"/>
      <c r="H10" s="26"/>
      <c r="I10" s="142"/>
    </row>
    <row r="11" spans="1:12" ht="14.4">
      <c r="A11" s="66">
        <v>3</v>
      </c>
      <c r="B11" s="26"/>
      <c r="C11" s="26"/>
      <c r="D11" s="26"/>
      <c r="E11" s="26"/>
      <c r="F11" s="26"/>
      <c r="G11" s="155"/>
      <c r="H11" s="26"/>
      <c r="I11" s="142"/>
    </row>
    <row r="12" spans="1:12" ht="14.4">
      <c r="A12" s="66">
        <v>4</v>
      </c>
      <c r="B12" s="26"/>
      <c r="C12" s="26"/>
      <c r="D12" s="26"/>
      <c r="E12" s="26"/>
      <c r="F12" s="26"/>
      <c r="G12" s="155"/>
      <c r="H12" s="26"/>
      <c r="I12" s="142"/>
    </row>
    <row r="13" spans="1:12" ht="14.4">
      <c r="A13" s="66">
        <v>5</v>
      </c>
      <c r="B13" s="26"/>
      <c r="C13" s="26"/>
      <c r="D13" s="26"/>
      <c r="E13" s="26"/>
      <c r="F13" s="26"/>
      <c r="G13" s="155"/>
      <c r="H13" s="26"/>
      <c r="I13" s="142"/>
    </row>
    <row r="14" spans="1:12" ht="14.4">
      <c r="A14" s="66">
        <v>6</v>
      </c>
      <c r="B14" s="26"/>
      <c r="C14" s="26"/>
      <c r="D14" s="26"/>
      <c r="E14" s="26"/>
      <c r="F14" s="26"/>
      <c r="G14" s="155"/>
      <c r="H14" s="26"/>
      <c r="I14" s="142"/>
    </row>
    <row r="15" spans="1:12" s="23" customFormat="1" ht="14.4">
      <c r="A15" s="66">
        <v>7</v>
      </c>
      <c r="B15" s="26"/>
      <c r="C15" s="26"/>
      <c r="D15" s="26"/>
      <c r="E15" s="26"/>
      <c r="F15" s="26"/>
      <c r="G15" s="155"/>
      <c r="H15" s="26"/>
      <c r="I15" s="142"/>
      <c r="J15" s="62"/>
      <c r="K15" s="62"/>
      <c r="L15" s="62"/>
    </row>
    <row r="16" spans="1:12" s="23" customFormat="1" ht="14.4">
      <c r="A16" s="66">
        <v>8</v>
      </c>
      <c r="B16" s="26"/>
      <c r="C16" s="26"/>
      <c r="D16" s="26"/>
      <c r="E16" s="26"/>
      <c r="F16" s="26"/>
      <c r="G16" s="155"/>
      <c r="H16" s="26"/>
      <c r="I16" s="142"/>
      <c r="J16" s="62"/>
      <c r="K16" s="62"/>
      <c r="L16" s="62"/>
    </row>
    <row r="17" spans="1:12" s="23" customFormat="1" ht="14.4">
      <c r="A17" s="66">
        <v>9</v>
      </c>
      <c r="B17" s="26"/>
      <c r="C17" s="26"/>
      <c r="D17" s="26"/>
      <c r="E17" s="26"/>
      <c r="F17" s="26"/>
      <c r="G17" s="155"/>
      <c r="H17" s="26"/>
      <c r="I17" s="142"/>
      <c r="J17" s="62"/>
      <c r="K17" s="62"/>
      <c r="L17" s="62"/>
    </row>
    <row r="18" spans="1:12" s="23" customFormat="1" ht="14.4">
      <c r="A18" s="66">
        <v>10</v>
      </c>
      <c r="B18" s="26"/>
      <c r="C18" s="26"/>
      <c r="D18" s="26"/>
      <c r="E18" s="26"/>
      <c r="F18" s="26"/>
      <c r="G18" s="155"/>
      <c r="H18" s="26"/>
      <c r="I18" s="142"/>
      <c r="J18" s="62"/>
      <c r="K18" s="62"/>
      <c r="L18" s="62"/>
    </row>
    <row r="19" spans="1:12" s="23" customFormat="1" ht="14.4">
      <c r="A19" s="66">
        <v>11</v>
      </c>
      <c r="B19" s="26"/>
      <c r="C19" s="26"/>
      <c r="D19" s="26"/>
      <c r="E19" s="26"/>
      <c r="F19" s="26"/>
      <c r="G19" s="155"/>
      <c r="H19" s="26"/>
      <c r="I19" s="142"/>
      <c r="J19" s="62"/>
      <c r="K19" s="62"/>
      <c r="L19" s="62"/>
    </row>
    <row r="20" spans="1:12" s="23" customFormat="1" ht="14.4">
      <c r="A20" s="66">
        <v>12</v>
      </c>
      <c r="B20" s="26"/>
      <c r="C20" s="26"/>
      <c r="D20" s="26"/>
      <c r="E20" s="26"/>
      <c r="F20" s="26"/>
      <c r="G20" s="155"/>
      <c r="H20" s="26"/>
      <c r="I20" s="142"/>
      <c r="J20" s="62"/>
      <c r="K20" s="62"/>
      <c r="L20" s="62"/>
    </row>
    <row r="21" spans="1:12" s="23" customFormat="1" ht="14.4">
      <c r="A21" s="66">
        <v>13</v>
      </c>
      <c r="B21" s="26"/>
      <c r="C21" s="26"/>
      <c r="D21" s="26"/>
      <c r="E21" s="26"/>
      <c r="F21" s="26"/>
      <c r="G21" s="155"/>
      <c r="H21" s="26"/>
      <c r="I21" s="142"/>
      <c r="J21" s="62"/>
      <c r="K21" s="62"/>
      <c r="L21" s="62"/>
    </row>
    <row r="22" spans="1:12" s="23" customFormat="1" ht="14.4">
      <c r="A22" s="66">
        <v>14</v>
      </c>
      <c r="B22" s="26"/>
      <c r="C22" s="26"/>
      <c r="D22" s="26"/>
      <c r="E22" s="26"/>
      <c r="F22" s="26"/>
      <c r="G22" s="155"/>
      <c r="H22" s="26"/>
      <c r="I22" s="142"/>
      <c r="J22" s="62"/>
      <c r="K22" s="62"/>
      <c r="L22" s="62"/>
    </row>
    <row r="23" spans="1:12" s="23" customFormat="1" ht="14.4">
      <c r="A23" s="66">
        <v>15</v>
      </c>
      <c r="B23" s="26"/>
      <c r="C23" s="26"/>
      <c r="D23" s="26"/>
      <c r="E23" s="26"/>
      <c r="F23" s="26"/>
      <c r="G23" s="155"/>
      <c r="H23" s="26"/>
      <c r="I23" s="142"/>
      <c r="J23" s="62"/>
      <c r="K23" s="62"/>
      <c r="L23" s="62"/>
    </row>
    <row r="24" spans="1:12" s="23" customFormat="1" ht="14.4">
      <c r="A24" s="66">
        <v>16</v>
      </c>
      <c r="B24" s="26"/>
      <c r="C24" s="26"/>
      <c r="D24" s="26"/>
      <c r="E24" s="26"/>
      <c r="F24" s="26"/>
      <c r="G24" s="155"/>
      <c r="H24" s="26"/>
      <c r="I24" s="142"/>
      <c r="J24" s="62"/>
      <c r="K24" s="62"/>
      <c r="L24" s="62"/>
    </row>
    <row r="25" spans="1:12" s="23" customFormat="1" ht="14.4">
      <c r="A25" s="66">
        <v>17</v>
      </c>
      <c r="B25" s="26"/>
      <c r="C25" s="26"/>
      <c r="D25" s="26"/>
      <c r="E25" s="26"/>
      <c r="F25" s="26"/>
      <c r="G25" s="155"/>
      <c r="H25" s="26"/>
      <c r="I25" s="142"/>
      <c r="J25" s="62"/>
      <c r="K25" s="62"/>
      <c r="L25" s="62"/>
    </row>
    <row r="26" spans="1:12" s="23" customFormat="1" ht="14.4">
      <c r="A26" s="66">
        <v>18</v>
      </c>
      <c r="B26" s="26"/>
      <c r="C26" s="26"/>
      <c r="D26" s="26"/>
      <c r="E26" s="26"/>
      <c r="F26" s="26"/>
      <c r="G26" s="155"/>
      <c r="H26" s="26"/>
      <c r="I26" s="142"/>
      <c r="J26" s="62"/>
      <c r="K26" s="62"/>
      <c r="L26" s="62"/>
    </row>
    <row r="27" spans="1:12" s="23" customFormat="1" ht="14.4">
      <c r="A27" s="66" t="s">
        <v>266</v>
      </c>
      <c r="B27" s="26"/>
      <c r="C27" s="26"/>
      <c r="D27" s="26"/>
      <c r="E27" s="26"/>
      <c r="F27" s="26"/>
      <c r="G27" s="155"/>
      <c r="H27" s="26"/>
      <c r="I27" s="142"/>
      <c r="J27" s="62"/>
      <c r="K27" s="62"/>
      <c r="L27" s="62"/>
    </row>
    <row r="28" spans="1:12" s="23" customFormat="1" ht="13.2">
      <c r="J28" s="62"/>
      <c r="K28" s="62"/>
      <c r="L28" s="62"/>
    </row>
    <row r="29" spans="1:12" s="23" customFormat="1" ht="13.2"/>
    <row r="30" spans="1:12" s="23" customFormat="1">
      <c r="A30" s="25"/>
    </row>
    <row r="31" spans="1:12" s="2" customFormat="1">
      <c r="B31" s="70" t="s">
        <v>96</v>
      </c>
      <c r="E31" s="5"/>
    </row>
    <row r="32" spans="1:12" s="2" customFormat="1">
      <c r="C32" s="69"/>
      <c r="E32" s="69"/>
      <c r="F32" s="72"/>
      <c r="G32"/>
      <c r="H32"/>
      <c r="I32"/>
    </row>
    <row r="33" spans="1:9" s="2" customFormat="1">
      <c r="A33"/>
      <c r="C33" s="68" t="s">
        <v>256</v>
      </c>
      <c r="E33" s="12" t="s">
        <v>261</v>
      </c>
      <c r="F33" s="71"/>
      <c r="G33"/>
      <c r="H33"/>
      <c r="I33"/>
    </row>
    <row r="34" spans="1:9" s="2" customFormat="1">
      <c r="A34"/>
      <c r="C34" s="64" t="s">
        <v>127</v>
      </c>
      <c r="E34" s="2" t="s">
        <v>257</v>
      </c>
      <c r="F34"/>
      <c r="G34"/>
      <c r="H34"/>
      <c r="I34"/>
    </row>
    <row r="35" spans="1:9" customFormat="1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84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topLeftCell="A16" zoomScale="80" zoomScaleNormal="100" zoomScaleSheetLayoutView="80" workbookViewId="0">
      <selection activeCell="O40" sqref="O40"/>
    </sheetView>
  </sheetViews>
  <sheetFormatPr defaultColWidth="9.109375" defaultRowHeight="13.8"/>
  <cols>
    <col min="1" max="1" width="4.6640625" style="25" customWidth="1"/>
    <col min="2" max="2" width="23.33203125" style="25" customWidth="1"/>
    <col min="3" max="4" width="17.6640625" style="25" customWidth="1"/>
    <col min="5" max="6" width="14.109375" style="23" customWidth="1"/>
    <col min="7" max="7" width="20.44140625" style="23" customWidth="1"/>
    <col min="8" max="8" width="23.6640625" style="23" customWidth="1"/>
    <col min="9" max="9" width="21.44140625" style="23" customWidth="1"/>
    <col min="10" max="10" width="13.5546875" style="63" customWidth="1"/>
    <col min="11" max="16384" width="9.109375" style="25"/>
  </cols>
  <sheetData>
    <row r="1" spans="1:12" s="23" customFormat="1">
      <c r="A1" s="135" t="s">
        <v>294</v>
      </c>
      <c r="B1" s="136"/>
      <c r="C1" s="136"/>
      <c r="D1" s="136"/>
      <c r="E1" s="136"/>
      <c r="F1" s="136"/>
      <c r="G1" s="136"/>
      <c r="H1" s="142"/>
      <c r="I1" s="357" t="s">
        <v>186</v>
      </c>
      <c r="J1" s="149"/>
    </row>
    <row r="2" spans="1:12" s="23" customFormat="1">
      <c r="A2" s="104" t="s">
        <v>128</v>
      </c>
      <c r="B2" s="136"/>
      <c r="C2" s="136"/>
      <c r="D2" s="136"/>
      <c r="E2" s="136"/>
      <c r="F2" s="136"/>
      <c r="G2" s="136"/>
      <c r="H2" s="142"/>
      <c r="I2" s="338">
        <v>42613</v>
      </c>
      <c r="J2" s="371">
        <v>42633</v>
      </c>
    </row>
    <row r="3" spans="1:12" s="23" customFormat="1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3"/>
      <c r="L4" s="23"/>
    </row>
    <row r="5" spans="1:12" s="2" customFormat="1">
      <c r="A5" s="117" t="str">
        <f>'ფორმა N1'!D4</f>
        <v>საარჩევნო ბლოკი პაატა ბურჭულაძე სახელმწიფო ხალხისთვის</v>
      </c>
      <c r="B5" s="118"/>
      <c r="C5" s="118"/>
      <c r="D5" s="118"/>
      <c r="E5" s="146"/>
      <c r="F5" s="147"/>
      <c r="G5" s="147"/>
      <c r="H5" s="147"/>
      <c r="I5" s="146"/>
      <c r="J5" s="103"/>
    </row>
    <row r="6" spans="1:12" s="23" customFormat="1" ht="1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27.6">
      <c r="A7" s="148" t="s">
        <v>64</v>
      </c>
      <c r="B7" s="132" t="s">
        <v>236</v>
      </c>
      <c r="C7" s="134" t="s">
        <v>232</v>
      </c>
      <c r="D7" s="134" t="s">
        <v>233</v>
      </c>
      <c r="E7" s="134" t="s">
        <v>234</v>
      </c>
      <c r="F7" s="134" t="s">
        <v>235</v>
      </c>
      <c r="G7" s="134" t="s">
        <v>229</v>
      </c>
      <c r="H7" s="134" t="s">
        <v>230</v>
      </c>
      <c r="I7" s="134" t="s">
        <v>231</v>
      </c>
      <c r="J7" s="150"/>
    </row>
    <row r="8" spans="1:12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14.4">
      <c r="A9" s="66">
        <v>1</v>
      </c>
      <c r="B9" s="26"/>
      <c r="C9" s="26"/>
      <c r="D9" s="26"/>
      <c r="E9" s="26"/>
      <c r="F9" s="26"/>
      <c r="G9" s="26"/>
      <c r="H9" s="155"/>
      <c r="I9" s="26"/>
      <c r="J9" s="150"/>
    </row>
    <row r="10" spans="1:12" ht="14.4">
      <c r="A10" s="66">
        <v>2</v>
      </c>
      <c r="B10" s="26"/>
      <c r="C10" s="26"/>
      <c r="D10" s="26"/>
      <c r="E10" s="26"/>
      <c r="F10" s="26"/>
      <c r="G10" s="26"/>
      <c r="H10" s="155"/>
      <c r="I10" s="26"/>
      <c r="J10" s="150"/>
    </row>
    <row r="11" spans="1:12" ht="14.4">
      <c r="A11" s="66">
        <v>3</v>
      </c>
      <c r="B11" s="26"/>
      <c r="C11" s="26"/>
      <c r="D11" s="26"/>
      <c r="E11" s="26"/>
      <c r="F11" s="26"/>
      <c r="G11" s="26"/>
      <c r="H11" s="155"/>
      <c r="I11" s="26"/>
      <c r="J11" s="150"/>
    </row>
    <row r="12" spans="1:12" ht="14.4">
      <c r="A12" s="66">
        <v>4</v>
      </c>
      <c r="B12" s="26"/>
      <c r="C12" s="26"/>
      <c r="D12" s="26"/>
      <c r="E12" s="26"/>
      <c r="F12" s="26"/>
      <c r="G12" s="26"/>
      <c r="H12" s="155"/>
      <c r="I12" s="26"/>
      <c r="J12" s="150"/>
    </row>
    <row r="13" spans="1:12" ht="14.4">
      <c r="A13" s="66">
        <v>5</v>
      </c>
      <c r="B13" s="26"/>
      <c r="C13" s="26"/>
      <c r="D13" s="26"/>
      <c r="E13" s="26"/>
      <c r="F13" s="26"/>
      <c r="G13" s="26"/>
      <c r="H13" s="155"/>
      <c r="I13" s="26"/>
      <c r="J13" s="150"/>
    </row>
    <row r="14" spans="1:12" ht="14.4">
      <c r="A14" s="66">
        <v>6</v>
      </c>
      <c r="B14" s="26"/>
      <c r="C14" s="26"/>
      <c r="D14" s="26"/>
      <c r="E14" s="26"/>
      <c r="F14" s="26"/>
      <c r="G14" s="26"/>
      <c r="H14" s="155"/>
      <c r="I14" s="26"/>
      <c r="J14" s="150"/>
    </row>
    <row r="15" spans="1:12" s="23" customFormat="1" ht="14.4">
      <c r="A15" s="66">
        <v>7</v>
      </c>
      <c r="B15" s="26"/>
      <c r="C15" s="26"/>
      <c r="D15" s="26"/>
      <c r="E15" s="26"/>
      <c r="F15" s="26"/>
      <c r="G15" s="26"/>
      <c r="H15" s="155"/>
      <c r="I15" s="26"/>
      <c r="J15" s="144"/>
    </row>
    <row r="16" spans="1:12" s="23" customFormat="1" ht="14.4">
      <c r="A16" s="66">
        <v>8</v>
      </c>
      <c r="B16" s="26"/>
      <c r="C16" s="26"/>
      <c r="D16" s="26"/>
      <c r="E16" s="26"/>
      <c r="F16" s="26"/>
      <c r="G16" s="26"/>
      <c r="H16" s="155"/>
      <c r="I16" s="26"/>
      <c r="J16" s="144"/>
    </row>
    <row r="17" spans="1:10" s="23" customFormat="1" ht="14.4">
      <c r="A17" s="66">
        <v>9</v>
      </c>
      <c r="B17" s="26"/>
      <c r="C17" s="26"/>
      <c r="D17" s="26"/>
      <c r="E17" s="26"/>
      <c r="F17" s="26"/>
      <c r="G17" s="26"/>
      <c r="H17" s="155"/>
      <c r="I17" s="26"/>
      <c r="J17" s="144"/>
    </row>
    <row r="18" spans="1:10" s="23" customFormat="1" ht="14.4">
      <c r="A18" s="66">
        <v>10</v>
      </c>
      <c r="B18" s="26"/>
      <c r="C18" s="26"/>
      <c r="D18" s="26"/>
      <c r="E18" s="26"/>
      <c r="F18" s="26"/>
      <c r="G18" s="26"/>
      <c r="H18" s="155"/>
      <c r="I18" s="26"/>
      <c r="J18" s="144"/>
    </row>
    <row r="19" spans="1:10" s="23" customFormat="1" ht="14.4">
      <c r="A19" s="66">
        <v>11</v>
      </c>
      <c r="B19" s="26"/>
      <c r="C19" s="26"/>
      <c r="D19" s="26"/>
      <c r="E19" s="26"/>
      <c r="F19" s="26"/>
      <c r="G19" s="26"/>
      <c r="H19" s="155"/>
      <c r="I19" s="26"/>
      <c r="J19" s="144"/>
    </row>
    <row r="20" spans="1:10" s="23" customFormat="1" ht="14.4">
      <c r="A20" s="66">
        <v>12</v>
      </c>
      <c r="B20" s="26"/>
      <c r="C20" s="26"/>
      <c r="D20" s="26"/>
      <c r="E20" s="26"/>
      <c r="F20" s="26"/>
      <c r="G20" s="26"/>
      <c r="H20" s="155"/>
      <c r="I20" s="26"/>
      <c r="J20" s="144"/>
    </row>
    <row r="21" spans="1:10" s="23" customFormat="1" ht="14.4">
      <c r="A21" s="66">
        <v>13</v>
      </c>
      <c r="B21" s="26"/>
      <c r="C21" s="26"/>
      <c r="D21" s="26"/>
      <c r="E21" s="26"/>
      <c r="F21" s="26"/>
      <c r="G21" s="26"/>
      <c r="H21" s="155"/>
      <c r="I21" s="26"/>
      <c r="J21" s="144"/>
    </row>
    <row r="22" spans="1:10" s="23" customFormat="1" ht="14.4">
      <c r="A22" s="66">
        <v>14</v>
      </c>
      <c r="B22" s="26"/>
      <c r="C22" s="26"/>
      <c r="D22" s="26"/>
      <c r="E22" s="26"/>
      <c r="F22" s="26"/>
      <c r="G22" s="26"/>
      <c r="H22" s="155"/>
      <c r="I22" s="26"/>
      <c r="J22" s="144"/>
    </row>
    <row r="23" spans="1:10" s="23" customFormat="1" ht="14.4">
      <c r="A23" s="66">
        <v>15</v>
      </c>
      <c r="B23" s="26"/>
      <c r="C23" s="26"/>
      <c r="D23" s="26"/>
      <c r="E23" s="26"/>
      <c r="F23" s="26"/>
      <c r="G23" s="26"/>
      <c r="H23" s="155"/>
      <c r="I23" s="26"/>
      <c r="J23" s="144"/>
    </row>
    <row r="24" spans="1:10" s="23" customFormat="1" ht="14.4">
      <c r="A24" s="66">
        <v>16</v>
      </c>
      <c r="B24" s="26"/>
      <c r="C24" s="26"/>
      <c r="D24" s="26"/>
      <c r="E24" s="26"/>
      <c r="F24" s="26"/>
      <c r="G24" s="26"/>
      <c r="H24" s="155"/>
      <c r="I24" s="26"/>
      <c r="J24" s="144"/>
    </row>
    <row r="25" spans="1:10" s="23" customFormat="1" ht="14.4">
      <c r="A25" s="66">
        <v>17</v>
      </c>
      <c r="B25" s="26"/>
      <c r="C25" s="26"/>
      <c r="D25" s="26"/>
      <c r="E25" s="26"/>
      <c r="F25" s="26"/>
      <c r="G25" s="26"/>
      <c r="H25" s="155"/>
      <c r="I25" s="26"/>
      <c r="J25" s="144"/>
    </row>
    <row r="26" spans="1:10" s="23" customFormat="1" ht="14.4">
      <c r="A26" s="66">
        <v>18</v>
      </c>
      <c r="B26" s="26"/>
      <c r="C26" s="26"/>
      <c r="D26" s="26"/>
      <c r="E26" s="26"/>
      <c r="F26" s="26"/>
      <c r="G26" s="26"/>
      <c r="H26" s="155"/>
      <c r="I26" s="26"/>
      <c r="J26" s="144"/>
    </row>
    <row r="27" spans="1:10" s="23" customFormat="1" ht="14.4">
      <c r="A27" s="66" t="s">
        <v>266</v>
      </c>
      <c r="B27" s="26"/>
      <c r="C27" s="26"/>
      <c r="D27" s="26"/>
      <c r="E27" s="26"/>
      <c r="F27" s="26"/>
      <c r="G27" s="26"/>
      <c r="H27" s="155"/>
      <c r="I27" s="26"/>
      <c r="J27" s="144"/>
    </row>
    <row r="28" spans="1:10" s="23" customFormat="1" ht="13.2">
      <c r="J28" s="62"/>
    </row>
    <row r="29" spans="1:10" s="23" customFormat="1" ht="13.2"/>
    <row r="30" spans="1:10" s="23" customFormat="1">
      <c r="A30" s="25"/>
    </row>
    <row r="31" spans="1:10" s="2" customFormat="1">
      <c r="B31" s="70" t="s">
        <v>96</v>
      </c>
      <c r="E31" s="5"/>
    </row>
    <row r="32" spans="1:10" s="2" customFormat="1">
      <c r="C32" s="69"/>
      <c r="E32" s="69"/>
      <c r="F32" s="72"/>
      <c r="G32" s="72"/>
      <c r="H32"/>
      <c r="I32"/>
    </row>
    <row r="33" spans="1:10" s="2" customFormat="1">
      <c r="A33"/>
      <c r="C33" s="68" t="s">
        <v>256</v>
      </c>
      <c r="E33" s="12" t="s">
        <v>261</v>
      </c>
      <c r="F33" s="71"/>
      <c r="G33"/>
      <c r="H33"/>
      <c r="I33"/>
    </row>
    <row r="34" spans="1:10" s="2" customFormat="1">
      <c r="A34"/>
      <c r="C34" s="64" t="s">
        <v>127</v>
      </c>
      <c r="E34" s="2" t="s">
        <v>257</v>
      </c>
      <c r="F34"/>
      <c r="G34"/>
      <c r="H34"/>
      <c r="I34"/>
    </row>
    <row r="35" spans="1:10" customFormat="1">
      <c r="B35" s="2"/>
      <c r="C35" s="25"/>
    </row>
    <row r="36" spans="1:10" customFormat="1" ht="13.2"/>
    <row r="37" spans="1:10" s="23" customFormat="1" ht="13.2">
      <c r="J37" s="62"/>
    </row>
    <row r="38" spans="1:10" s="23" customFormat="1" ht="13.2">
      <c r="J38" s="62"/>
    </row>
    <row r="39" spans="1:10" s="23" customFormat="1" ht="13.2">
      <c r="J39" s="62"/>
    </row>
    <row r="40" spans="1:10" s="23" customFormat="1" ht="13.2">
      <c r="J40" s="62"/>
    </row>
    <row r="41" spans="1:10" s="23" customFormat="1" ht="13.2">
      <c r="J41" s="62"/>
    </row>
    <row r="42" spans="1:10" s="23" customFormat="1" ht="13.2">
      <c r="J42" s="62"/>
    </row>
    <row r="43" spans="1:10" s="23" customFormat="1" ht="13.2">
      <c r="J43" s="62"/>
    </row>
    <row r="44" spans="1:10" s="23" customFormat="1" ht="13.2">
      <c r="J44" s="62"/>
    </row>
    <row r="45" spans="1:10" s="23" customFormat="1" ht="13.2">
      <c r="J45" s="62"/>
    </row>
    <row r="46" spans="1:10" s="23" customFormat="1" ht="13.2">
      <c r="J46" s="62"/>
    </row>
    <row r="47" spans="1:10" s="23" customFormat="1" ht="13.2">
      <c r="J47" s="62"/>
    </row>
    <row r="48" spans="1:10" s="23" customFormat="1" ht="13.2">
      <c r="J48" s="62"/>
    </row>
    <row r="49" spans="10:10" s="23" customFormat="1" ht="13.2">
      <c r="J49" s="62"/>
    </row>
    <row r="50" spans="10:10" s="23" customFormat="1" ht="13.2">
      <c r="J50" s="62"/>
    </row>
    <row r="51" spans="10:10" s="23" customFormat="1" ht="13.2">
      <c r="J51" s="62"/>
    </row>
    <row r="52" spans="10:10" s="23" customFormat="1" ht="13.2">
      <c r="J52" s="62"/>
    </row>
    <row r="53" spans="10:10" s="23" customFormat="1" ht="13.2">
      <c r="J53" s="62"/>
    </row>
    <row r="54" spans="10:10" s="23" customFormat="1" ht="13.2">
      <c r="J54" s="6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topLeftCell="A3" zoomScale="115" zoomScaleNormal="100" zoomScaleSheetLayoutView="115" workbookViewId="0">
      <selection activeCell="D9" sqref="D9"/>
    </sheetView>
  </sheetViews>
  <sheetFormatPr defaultColWidth="9.109375" defaultRowHeight="13.2"/>
  <cols>
    <col min="1" max="1" width="4.88671875" style="209" customWidth="1"/>
    <col min="2" max="2" width="37.44140625" style="209" customWidth="1"/>
    <col min="3" max="3" width="21.5546875" style="209" customWidth="1"/>
    <col min="4" max="4" width="20" style="209" customWidth="1"/>
    <col min="5" max="5" width="18.6640625" style="209" customWidth="1"/>
    <col min="6" max="6" width="24.109375" style="209" customWidth="1"/>
    <col min="7" max="7" width="27.109375" style="209" customWidth="1"/>
    <col min="8" max="8" width="11.88671875" style="209" customWidth="1"/>
    <col min="9" max="16384" width="9.109375" style="209"/>
  </cols>
  <sheetData>
    <row r="1" spans="1:8" s="193" customFormat="1" ht="13.8">
      <c r="A1" s="190" t="s">
        <v>314</v>
      </c>
      <c r="B1" s="191"/>
      <c r="C1" s="191"/>
      <c r="D1" s="191"/>
      <c r="E1" s="191"/>
      <c r="F1" s="77"/>
      <c r="G1" s="77" t="s">
        <v>97</v>
      </c>
      <c r="H1" s="194"/>
    </row>
    <row r="2" spans="1:8" s="193" customFormat="1" ht="13.8">
      <c r="A2" s="194" t="s">
        <v>305</v>
      </c>
      <c r="B2" s="191"/>
      <c r="C2" s="191"/>
      <c r="D2" s="191"/>
      <c r="E2" s="192"/>
      <c r="F2" s="192"/>
      <c r="G2" s="338">
        <v>42613</v>
      </c>
      <c r="H2" s="371">
        <v>42633</v>
      </c>
    </row>
    <row r="3" spans="1:8" s="193" customFormat="1">
      <c r="A3" s="194"/>
      <c r="B3" s="191"/>
      <c r="C3" s="191"/>
      <c r="D3" s="191"/>
      <c r="E3" s="192"/>
      <c r="F3" s="192"/>
      <c r="G3" s="192"/>
      <c r="H3" s="194"/>
    </row>
    <row r="4" spans="1:8" s="193" customFormat="1" ht="13.8">
      <c r="A4" s="113" t="s">
        <v>262</v>
      </c>
      <c r="B4" s="191"/>
      <c r="C4" s="191"/>
      <c r="D4" s="191"/>
      <c r="E4" s="195"/>
      <c r="F4" s="195"/>
      <c r="G4" s="192"/>
      <c r="H4" s="194"/>
    </row>
    <row r="5" spans="1:8" s="193" customFormat="1">
      <c r="A5" s="196" t="str">
        <f>'ფორმა N1'!D4</f>
        <v>საარჩევნო ბლოკი პაატა ბურჭულაძე სახელმწიფო ხალხისთვის</v>
      </c>
      <c r="B5" s="196"/>
      <c r="C5" s="196"/>
      <c r="D5" s="196"/>
      <c r="E5" s="196"/>
      <c r="F5" s="196"/>
      <c r="G5" s="197"/>
      <c r="H5" s="194"/>
    </row>
    <row r="6" spans="1:8" s="210" customFormat="1">
      <c r="A6" s="198"/>
      <c r="B6" s="198"/>
      <c r="C6" s="198"/>
      <c r="D6" s="198"/>
      <c r="E6" s="198"/>
      <c r="F6" s="198"/>
      <c r="G6" s="198"/>
      <c r="H6" s="195"/>
    </row>
    <row r="7" spans="1:8" s="193" customFormat="1" ht="52.8">
      <c r="A7" s="224" t="s">
        <v>64</v>
      </c>
      <c r="B7" s="201" t="s">
        <v>309</v>
      </c>
      <c r="C7" s="201" t="s">
        <v>310</v>
      </c>
      <c r="D7" s="201" t="s">
        <v>311</v>
      </c>
      <c r="E7" s="201" t="s">
        <v>312</v>
      </c>
      <c r="F7" s="201" t="s">
        <v>313</v>
      </c>
      <c r="G7" s="201" t="s">
        <v>306</v>
      </c>
      <c r="H7" s="194"/>
    </row>
    <row r="8" spans="1:8" s="193" customFormat="1">
      <c r="A8" s="199">
        <v>1</v>
      </c>
      <c r="B8" s="200">
        <v>2</v>
      </c>
      <c r="C8" s="200">
        <v>3</v>
      </c>
      <c r="D8" s="200">
        <v>4</v>
      </c>
      <c r="E8" s="201">
        <v>5</v>
      </c>
      <c r="F8" s="201">
        <v>6</v>
      </c>
      <c r="G8" s="201">
        <v>7</v>
      </c>
      <c r="H8" s="194"/>
    </row>
    <row r="9" spans="1:8" s="193" customFormat="1">
      <c r="A9" s="211">
        <v>1</v>
      </c>
      <c r="B9" s="202" t="s">
        <v>1874</v>
      </c>
      <c r="C9" s="202" t="s">
        <v>1875</v>
      </c>
      <c r="D9" s="638" t="s">
        <v>1876</v>
      </c>
      <c r="E9" s="202">
        <v>20</v>
      </c>
      <c r="F9" s="211">
        <v>900000</v>
      </c>
      <c r="G9" s="202"/>
      <c r="H9" s="194"/>
    </row>
    <row r="10" spans="1:8" s="193" customFormat="1">
      <c r="A10" s="211">
        <v>2</v>
      </c>
      <c r="B10" s="202"/>
      <c r="C10" s="202"/>
      <c r="D10" s="203"/>
      <c r="E10" s="202"/>
      <c r="F10" s="202"/>
      <c r="G10" s="202"/>
      <c r="H10" s="194"/>
    </row>
    <row r="11" spans="1:8" s="193" customFormat="1">
      <c r="A11" s="211">
        <v>3</v>
      </c>
      <c r="B11" s="202"/>
      <c r="C11" s="202"/>
      <c r="D11" s="203"/>
      <c r="E11" s="202"/>
      <c r="F11" s="202"/>
      <c r="G11" s="202"/>
      <c r="H11" s="194"/>
    </row>
    <row r="12" spans="1:8" s="193" customFormat="1">
      <c r="A12" s="211">
        <v>4</v>
      </c>
      <c r="B12" s="202"/>
      <c r="C12" s="202"/>
      <c r="D12" s="203"/>
      <c r="E12" s="202"/>
      <c r="F12" s="202"/>
      <c r="G12" s="202"/>
      <c r="H12" s="194"/>
    </row>
    <row r="13" spans="1:8" s="193" customFormat="1">
      <c r="A13" s="211">
        <v>5</v>
      </c>
      <c r="B13" s="202"/>
      <c r="C13" s="202"/>
      <c r="D13" s="203"/>
      <c r="E13" s="202"/>
      <c r="F13" s="202"/>
      <c r="G13" s="202"/>
      <c r="H13" s="194"/>
    </row>
    <row r="14" spans="1:8" s="193" customFormat="1">
      <c r="A14" s="211">
        <v>6</v>
      </c>
      <c r="B14" s="202"/>
      <c r="C14" s="202"/>
      <c r="D14" s="203"/>
      <c r="E14" s="202"/>
      <c r="F14" s="202"/>
      <c r="G14" s="202"/>
      <c r="H14" s="194"/>
    </row>
    <row r="15" spans="1:8" s="193" customFormat="1">
      <c r="A15" s="211">
        <v>7</v>
      </c>
      <c r="B15" s="202"/>
      <c r="C15" s="202"/>
      <c r="D15" s="203"/>
      <c r="E15" s="202"/>
      <c r="F15" s="202"/>
      <c r="G15" s="202"/>
      <c r="H15" s="194"/>
    </row>
    <row r="16" spans="1:8" s="193" customFormat="1">
      <c r="A16" s="211">
        <v>8</v>
      </c>
      <c r="B16" s="202"/>
      <c r="C16" s="202"/>
      <c r="D16" s="203"/>
      <c r="E16" s="202"/>
      <c r="F16" s="202"/>
      <c r="G16" s="202"/>
      <c r="H16" s="194"/>
    </row>
    <row r="17" spans="1:11" s="193" customFormat="1">
      <c r="A17" s="211">
        <v>9</v>
      </c>
      <c r="B17" s="202"/>
      <c r="C17" s="202"/>
      <c r="D17" s="203"/>
      <c r="E17" s="202"/>
      <c r="F17" s="202"/>
      <c r="G17" s="202"/>
      <c r="H17" s="194"/>
    </row>
    <row r="18" spans="1:11" s="193" customFormat="1">
      <c r="A18" s="211">
        <v>10</v>
      </c>
      <c r="B18" s="202"/>
      <c r="C18" s="202"/>
      <c r="D18" s="203"/>
      <c r="E18" s="202"/>
      <c r="F18" s="202"/>
      <c r="G18" s="202"/>
      <c r="H18" s="194"/>
    </row>
    <row r="19" spans="1:11" s="193" customFormat="1">
      <c r="A19" s="211" t="s">
        <v>264</v>
      </c>
      <c r="B19" s="202"/>
      <c r="C19" s="202"/>
      <c r="D19" s="203"/>
      <c r="E19" s="202"/>
      <c r="F19" s="202"/>
      <c r="G19" s="202"/>
      <c r="H19" s="194"/>
    </row>
    <row r="22" spans="1:11" s="193" customFormat="1"/>
    <row r="23" spans="1:11" s="193" customFormat="1"/>
    <row r="24" spans="1:11" s="21" customFormat="1" ht="13.8">
      <c r="B24" s="204" t="s">
        <v>96</v>
      </c>
      <c r="C24" s="204"/>
    </row>
    <row r="25" spans="1:11" s="21" customFormat="1" ht="13.8">
      <c r="B25" s="204"/>
      <c r="C25" s="204"/>
    </row>
    <row r="26" spans="1:11" s="21" customFormat="1" ht="13.8">
      <c r="C26" s="206"/>
      <c r="F26" s="206"/>
      <c r="G26" s="206"/>
      <c r="H26" s="205"/>
    </row>
    <row r="27" spans="1:11" s="21" customFormat="1" ht="13.8">
      <c r="C27" s="207" t="s">
        <v>256</v>
      </c>
      <c r="F27" s="204" t="s">
        <v>307</v>
      </c>
      <c r="J27" s="205"/>
      <c r="K27" s="205"/>
    </row>
    <row r="28" spans="1:11" s="21" customFormat="1" ht="13.8">
      <c r="C28" s="207" t="s">
        <v>127</v>
      </c>
      <c r="F28" s="208" t="s">
        <v>257</v>
      </c>
      <c r="J28" s="205"/>
      <c r="K28" s="205"/>
    </row>
    <row r="29" spans="1:11" s="193" customFormat="1" ht="13.8">
      <c r="C29" s="207"/>
      <c r="J29" s="210"/>
      <c r="K29" s="21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13"/>
  <sheetViews>
    <sheetView view="pageBreakPreview" topLeftCell="A69" zoomScale="85" zoomScaleNormal="80" zoomScaleSheetLayoutView="85" workbookViewId="0">
      <selection activeCell="F89" sqref="F89"/>
    </sheetView>
  </sheetViews>
  <sheetFormatPr defaultRowHeight="13.2"/>
  <cols>
    <col min="1" max="1" width="8.88671875" style="598"/>
    <col min="2" max="2" width="45.5546875" style="598" customWidth="1"/>
    <col min="3" max="3" width="11.5546875" style="598" customWidth="1"/>
    <col min="4" max="4" width="19.109375" style="598" customWidth="1"/>
    <col min="5" max="5" width="27.88671875" style="598" customWidth="1"/>
    <col min="6" max="6" width="20.44140625" style="598" customWidth="1"/>
    <col min="7" max="7" width="19.109375" style="598" customWidth="1"/>
    <col min="8" max="8" width="22.109375" style="598" customWidth="1"/>
    <col min="9" max="9" width="21.44140625" style="598" customWidth="1"/>
    <col min="10" max="10" width="20.33203125" style="598" customWidth="1"/>
    <col min="11" max="11" width="24.5546875" style="598" customWidth="1"/>
    <col min="12" max="12" width="12" customWidth="1"/>
  </cols>
  <sheetData>
    <row r="1" spans="1:12" ht="13.8">
      <c r="A1" s="601" t="s">
        <v>426</v>
      </c>
      <c r="B1" s="602"/>
      <c r="C1" s="602"/>
      <c r="D1" s="602"/>
      <c r="E1" s="602"/>
      <c r="F1" s="602"/>
      <c r="G1" s="602"/>
      <c r="H1" s="602"/>
      <c r="I1" s="602"/>
      <c r="J1" s="602"/>
      <c r="K1" s="603" t="s">
        <v>97</v>
      </c>
    </row>
    <row r="2" spans="1:12" ht="13.8">
      <c r="A2" s="604" t="s">
        <v>128</v>
      </c>
      <c r="B2" s="602"/>
      <c r="C2" s="602"/>
      <c r="D2" s="602"/>
      <c r="E2" s="602"/>
      <c r="F2" s="602"/>
      <c r="G2" s="602"/>
      <c r="H2" s="602"/>
      <c r="I2" s="602"/>
      <c r="J2" s="605">
        <v>42613</v>
      </c>
      <c r="K2" s="606">
        <v>42633</v>
      </c>
      <c r="L2" s="371"/>
    </row>
    <row r="3" spans="1:12" ht="13.8">
      <c r="A3" s="602"/>
      <c r="B3" s="602"/>
      <c r="C3" s="602"/>
      <c r="D3" s="602"/>
      <c r="E3" s="602"/>
      <c r="F3" s="602"/>
      <c r="G3" s="602"/>
      <c r="H3" s="602"/>
      <c r="I3" s="602"/>
      <c r="J3" s="602"/>
      <c r="K3" s="607"/>
    </row>
    <row r="4" spans="1:12" ht="13.8">
      <c r="A4" s="608" t="str">
        <f>'[4]ფორმა N2'!A4</f>
        <v>ანგარიშვალდებული პირის დასახელება:</v>
      </c>
      <c r="B4" s="608"/>
      <c r="C4" s="608"/>
      <c r="D4" s="608"/>
      <c r="E4" s="602"/>
      <c r="F4" s="602"/>
      <c r="G4" s="602"/>
      <c r="H4" s="602"/>
      <c r="I4" s="602"/>
      <c r="J4" s="602"/>
      <c r="K4" s="602"/>
    </row>
    <row r="5" spans="1:12" s="182" customFormat="1" ht="13.8">
      <c r="A5" s="573" t="str">
        <f>'[4]ფორმა N1'!D4</f>
        <v>მოქალაქეთა პოლიტიკური გაერთანება სახელმწიფო ხალხისთვის</v>
      </c>
      <c r="B5" s="609"/>
      <c r="C5" s="609"/>
      <c r="D5" s="609"/>
      <c r="E5" s="610"/>
      <c r="F5" s="610"/>
      <c r="G5" s="610"/>
      <c r="H5" s="610"/>
      <c r="I5" s="610"/>
      <c r="J5" s="610"/>
      <c r="K5" s="610"/>
    </row>
    <row r="6" spans="1:12" ht="55.2">
      <c r="A6" s="574" t="s">
        <v>64</v>
      </c>
      <c r="B6" s="574" t="s">
        <v>361</v>
      </c>
      <c r="C6" s="574" t="s">
        <v>362</v>
      </c>
      <c r="D6" s="574" t="s">
        <v>364</v>
      </c>
      <c r="E6" s="574" t="s">
        <v>363</v>
      </c>
      <c r="F6" s="574" t="s">
        <v>372</v>
      </c>
      <c r="G6" s="611" t="s">
        <v>373</v>
      </c>
      <c r="H6" s="574" t="s">
        <v>367</v>
      </c>
      <c r="I6" s="574" t="s">
        <v>368</v>
      </c>
      <c r="J6" s="574" t="s">
        <v>379</v>
      </c>
      <c r="K6" s="574" t="s">
        <v>369</v>
      </c>
    </row>
    <row r="7" spans="1:12" ht="13.8">
      <c r="A7" s="574">
        <v>1</v>
      </c>
      <c r="B7" s="574">
        <v>2</v>
      </c>
      <c r="C7" s="574">
        <v>3</v>
      </c>
      <c r="D7" s="574">
        <v>4</v>
      </c>
      <c r="E7" s="574">
        <v>5</v>
      </c>
      <c r="F7" s="574">
        <v>6</v>
      </c>
      <c r="G7" s="611">
        <v>7</v>
      </c>
      <c r="H7" s="574">
        <v>8</v>
      </c>
      <c r="I7" s="574">
        <v>9</v>
      </c>
      <c r="J7" s="574">
        <v>10</v>
      </c>
      <c r="K7" s="574">
        <v>11</v>
      </c>
    </row>
    <row r="8" spans="1:12" ht="14.4">
      <c r="A8" s="574">
        <v>1</v>
      </c>
      <c r="B8" s="612" t="s">
        <v>512</v>
      </c>
      <c r="C8" s="612" t="s">
        <v>513</v>
      </c>
      <c r="D8" s="613" t="s">
        <v>816</v>
      </c>
      <c r="E8" s="612">
        <v>1202.8</v>
      </c>
      <c r="F8" s="612">
        <v>48557.31</v>
      </c>
      <c r="G8" s="614"/>
      <c r="H8" s="612"/>
      <c r="I8" s="612"/>
      <c r="J8" s="612">
        <v>202283135</v>
      </c>
      <c r="K8" s="612" t="s">
        <v>514</v>
      </c>
    </row>
    <row r="9" spans="1:12" ht="14.4">
      <c r="A9" s="574">
        <v>2</v>
      </c>
      <c r="B9" s="612" t="s">
        <v>512</v>
      </c>
      <c r="C9" s="612" t="s">
        <v>513</v>
      </c>
      <c r="D9" s="613" t="s">
        <v>816</v>
      </c>
      <c r="E9" s="612">
        <v>82.9</v>
      </c>
      <c r="F9" s="612">
        <v>2037.8</v>
      </c>
      <c r="G9" s="614"/>
      <c r="H9" s="612"/>
      <c r="I9" s="612"/>
      <c r="J9" s="612">
        <v>202283135</v>
      </c>
      <c r="K9" s="612" t="s">
        <v>514</v>
      </c>
    </row>
    <row r="10" spans="1:12" ht="14.4">
      <c r="A10" s="574">
        <v>3</v>
      </c>
      <c r="B10" s="612" t="s">
        <v>559</v>
      </c>
      <c r="C10" s="612" t="s">
        <v>513</v>
      </c>
      <c r="D10" s="613" t="s">
        <v>1871</v>
      </c>
      <c r="E10" s="612">
        <v>277.70999999999998</v>
      </c>
      <c r="F10" s="612">
        <v>10148</v>
      </c>
      <c r="G10" s="614" t="s">
        <v>560</v>
      </c>
      <c r="H10" s="612" t="s">
        <v>478</v>
      </c>
      <c r="I10" s="612" t="s">
        <v>561</v>
      </c>
      <c r="J10" s="612"/>
      <c r="K10" s="612"/>
    </row>
    <row r="11" spans="1:12" ht="14.4">
      <c r="A11" s="574">
        <v>4</v>
      </c>
      <c r="B11" s="612" t="s">
        <v>562</v>
      </c>
      <c r="C11" s="612" t="s">
        <v>513</v>
      </c>
      <c r="D11" s="613" t="s">
        <v>1871</v>
      </c>
      <c r="E11" s="612">
        <v>232</v>
      </c>
      <c r="F11" s="612">
        <v>3762</v>
      </c>
      <c r="G11" s="614" t="s">
        <v>563</v>
      </c>
      <c r="H11" s="612" t="s">
        <v>564</v>
      </c>
      <c r="I11" s="612" t="s">
        <v>546</v>
      </c>
      <c r="J11" s="612"/>
      <c r="K11" s="612"/>
    </row>
    <row r="12" spans="1:12" ht="14.4">
      <c r="A12" s="574">
        <v>5</v>
      </c>
      <c r="B12" s="612" t="s">
        <v>565</v>
      </c>
      <c r="C12" s="612" t="s">
        <v>513</v>
      </c>
      <c r="D12" s="613" t="s">
        <v>1871</v>
      </c>
      <c r="E12" s="612">
        <v>137</v>
      </c>
      <c r="F12" s="612">
        <v>1343</v>
      </c>
      <c r="G12" s="614" t="s">
        <v>566</v>
      </c>
      <c r="H12" s="612" t="s">
        <v>547</v>
      </c>
      <c r="I12" s="612" t="s">
        <v>567</v>
      </c>
      <c r="J12" s="612"/>
      <c r="K12" s="612"/>
    </row>
    <row r="13" spans="1:12" ht="14.4">
      <c r="A13" s="574">
        <v>6</v>
      </c>
      <c r="B13" s="612" t="s">
        <v>568</v>
      </c>
      <c r="C13" s="612" t="s">
        <v>513</v>
      </c>
      <c r="D13" s="613" t="s">
        <v>1871</v>
      </c>
      <c r="E13" s="612">
        <v>345.33</v>
      </c>
      <c r="F13" s="612">
        <v>1667</v>
      </c>
      <c r="G13" s="614" t="s">
        <v>569</v>
      </c>
      <c r="H13" s="612" t="s">
        <v>570</v>
      </c>
      <c r="I13" s="612" t="s">
        <v>571</v>
      </c>
      <c r="J13" s="612"/>
      <c r="K13" s="612"/>
    </row>
    <row r="14" spans="1:12" ht="14.4">
      <c r="A14" s="574">
        <v>7</v>
      </c>
      <c r="B14" s="612" t="s">
        <v>568</v>
      </c>
      <c r="C14" s="612" t="s">
        <v>513</v>
      </c>
      <c r="D14" s="613" t="s">
        <v>1871</v>
      </c>
      <c r="E14" s="612">
        <v>172</v>
      </c>
      <c r="F14" s="612">
        <v>833</v>
      </c>
      <c r="G14" s="614" t="s">
        <v>572</v>
      </c>
      <c r="H14" s="612" t="s">
        <v>549</v>
      </c>
      <c r="I14" s="612" t="s">
        <v>573</v>
      </c>
      <c r="J14" s="612"/>
      <c r="K14" s="612"/>
    </row>
    <row r="15" spans="1:12" ht="14.4">
      <c r="A15" s="574">
        <v>8</v>
      </c>
      <c r="B15" s="612" t="s">
        <v>574</v>
      </c>
      <c r="C15" s="612" t="s">
        <v>513</v>
      </c>
      <c r="D15" s="613" t="s">
        <v>1871</v>
      </c>
      <c r="E15" s="612">
        <v>43.7</v>
      </c>
      <c r="F15" s="612">
        <v>1250</v>
      </c>
      <c r="G15" s="614" t="s">
        <v>575</v>
      </c>
      <c r="H15" s="612" t="s">
        <v>498</v>
      </c>
      <c r="I15" s="612" t="s">
        <v>576</v>
      </c>
      <c r="J15" s="612"/>
      <c r="K15" s="612"/>
    </row>
    <row r="16" spans="1:12" ht="14.4">
      <c r="A16" s="574">
        <v>9</v>
      </c>
      <c r="B16" s="612" t="s">
        <v>577</v>
      </c>
      <c r="C16" s="612" t="s">
        <v>513</v>
      </c>
      <c r="D16" s="613" t="s">
        <v>1871</v>
      </c>
      <c r="E16" s="612">
        <v>172.9</v>
      </c>
      <c r="F16" s="612">
        <v>1505</v>
      </c>
      <c r="G16" s="614" t="s">
        <v>578</v>
      </c>
      <c r="H16" s="612" t="s">
        <v>579</v>
      </c>
      <c r="I16" s="612" t="s">
        <v>580</v>
      </c>
      <c r="J16" s="612"/>
      <c r="K16" s="612"/>
      <c r="L16" s="596"/>
    </row>
    <row r="17" spans="1:11" ht="14.4">
      <c r="A17" s="574">
        <v>10</v>
      </c>
      <c r="B17" s="612" t="s">
        <v>581</v>
      </c>
      <c r="C17" s="612" t="s">
        <v>513</v>
      </c>
      <c r="D17" s="613" t="s">
        <v>1871</v>
      </c>
      <c r="E17" s="612">
        <v>299.10000000000002</v>
      </c>
      <c r="F17" s="612">
        <v>4125</v>
      </c>
      <c r="G17" s="614" t="s">
        <v>582</v>
      </c>
      <c r="H17" s="612" t="s">
        <v>583</v>
      </c>
      <c r="I17" s="612" t="s">
        <v>584</v>
      </c>
      <c r="J17" s="612"/>
      <c r="K17" s="612"/>
    </row>
    <row r="18" spans="1:11" ht="14.4">
      <c r="A18" s="574">
        <v>11</v>
      </c>
      <c r="B18" s="612" t="s">
        <v>585</v>
      </c>
      <c r="C18" s="612" t="s">
        <v>513</v>
      </c>
      <c r="D18" s="613" t="s">
        <v>1871</v>
      </c>
      <c r="E18" s="612">
        <v>162</v>
      </c>
      <c r="F18" s="612">
        <v>2150</v>
      </c>
      <c r="G18" s="614" t="s">
        <v>586</v>
      </c>
      <c r="H18" s="612" t="s">
        <v>495</v>
      </c>
      <c r="I18" s="612" t="s">
        <v>587</v>
      </c>
      <c r="J18" s="612"/>
      <c r="K18" s="612"/>
    </row>
    <row r="19" spans="1:11" ht="14.4">
      <c r="A19" s="574">
        <v>12</v>
      </c>
      <c r="B19" s="612" t="s">
        <v>588</v>
      </c>
      <c r="C19" s="612" t="s">
        <v>513</v>
      </c>
      <c r="D19" s="613" t="s">
        <v>1871</v>
      </c>
      <c r="E19" s="612">
        <v>170</v>
      </c>
      <c r="F19" s="612">
        <v>3633</v>
      </c>
      <c r="G19" s="614" t="s">
        <v>589</v>
      </c>
      <c r="H19" s="612" t="s">
        <v>590</v>
      </c>
      <c r="I19" s="612" t="s">
        <v>591</v>
      </c>
      <c r="J19" s="612"/>
      <c r="K19" s="612"/>
    </row>
    <row r="20" spans="1:11" ht="14.4">
      <c r="A20" s="574">
        <v>13</v>
      </c>
      <c r="B20" s="612" t="s">
        <v>592</v>
      </c>
      <c r="C20" s="612" t="s">
        <v>513</v>
      </c>
      <c r="D20" s="613" t="s">
        <v>1871</v>
      </c>
      <c r="E20" s="612">
        <v>67.760000000000005</v>
      </c>
      <c r="F20" s="612">
        <v>625</v>
      </c>
      <c r="G20" s="614" t="s">
        <v>593</v>
      </c>
      <c r="H20" s="612" t="s">
        <v>594</v>
      </c>
      <c r="I20" s="612" t="s">
        <v>595</v>
      </c>
      <c r="J20" s="612"/>
      <c r="K20" s="612"/>
    </row>
    <row r="21" spans="1:11" ht="14.4">
      <c r="A21" s="574">
        <v>14</v>
      </c>
      <c r="B21" s="612" t="s">
        <v>596</v>
      </c>
      <c r="C21" s="612" t="s">
        <v>513</v>
      </c>
      <c r="D21" s="613" t="s">
        <v>1871</v>
      </c>
      <c r="E21" s="612">
        <v>195</v>
      </c>
      <c r="F21" s="612">
        <v>750</v>
      </c>
      <c r="G21" s="614" t="s">
        <v>597</v>
      </c>
      <c r="H21" s="612" t="s">
        <v>598</v>
      </c>
      <c r="I21" s="612" t="s">
        <v>599</v>
      </c>
      <c r="J21" s="612"/>
      <c r="K21" s="612"/>
    </row>
    <row r="22" spans="1:11" ht="14.4">
      <c r="A22" s="574">
        <v>15</v>
      </c>
      <c r="B22" s="612" t="s">
        <v>600</v>
      </c>
      <c r="C22" s="612" t="s">
        <v>513</v>
      </c>
      <c r="D22" s="613" t="s">
        <v>1871</v>
      </c>
      <c r="E22" s="612">
        <v>204</v>
      </c>
      <c r="F22" s="612">
        <v>3010</v>
      </c>
      <c r="G22" s="614" t="s">
        <v>601</v>
      </c>
      <c r="H22" s="612" t="s">
        <v>602</v>
      </c>
      <c r="I22" s="612" t="s">
        <v>603</v>
      </c>
      <c r="J22" s="612"/>
      <c r="K22" s="612"/>
    </row>
    <row r="23" spans="1:11" ht="14.4">
      <c r="A23" s="574">
        <v>16</v>
      </c>
      <c r="B23" s="612" t="s">
        <v>604</v>
      </c>
      <c r="C23" s="612" t="s">
        <v>513</v>
      </c>
      <c r="D23" s="613" t="s">
        <v>1871</v>
      </c>
      <c r="E23" s="612">
        <v>95</v>
      </c>
      <c r="F23" s="612">
        <v>1250</v>
      </c>
      <c r="G23" s="614" t="s">
        <v>605</v>
      </c>
      <c r="H23" s="612" t="s">
        <v>492</v>
      </c>
      <c r="I23" s="612" t="s">
        <v>543</v>
      </c>
      <c r="J23" s="612"/>
      <c r="K23" s="612"/>
    </row>
    <row r="24" spans="1:11" ht="14.4">
      <c r="A24" s="574">
        <v>17</v>
      </c>
      <c r="B24" s="612" t="s">
        <v>606</v>
      </c>
      <c r="C24" s="612" t="s">
        <v>513</v>
      </c>
      <c r="D24" s="613" t="s">
        <v>1871</v>
      </c>
      <c r="E24" s="612">
        <v>99</v>
      </c>
      <c r="F24" s="612">
        <v>2795</v>
      </c>
      <c r="G24" s="614" t="s">
        <v>607</v>
      </c>
      <c r="H24" s="612" t="s">
        <v>608</v>
      </c>
      <c r="I24" s="612" t="s">
        <v>609</v>
      </c>
      <c r="J24" s="612"/>
      <c r="K24" s="612"/>
    </row>
    <row r="25" spans="1:11" ht="14.4">
      <c r="A25" s="574">
        <v>18</v>
      </c>
      <c r="B25" s="612" t="s">
        <v>612</v>
      </c>
      <c r="C25" s="612" t="s">
        <v>513</v>
      </c>
      <c r="D25" s="613" t="s">
        <v>1871</v>
      </c>
      <c r="E25" s="612">
        <v>146</v>
      </c>
      <c r="F25" s="612">
        <v>1000</v>
      </c>
      <c r="G25" s="614" t="s">
        <v>613</v>
      </c>
      <c r="H25" s="612" t="s">
        <v>614</v>
      </c>
      <c r="I25" s="612" t="s">
        <v>615</v>
      </c>
      <c r="J25" s="612"/>
      <c r="K25" s="612"/>
    </row>
    <row r="26" spans="1:11" ht="14.4">
      <c r="A26" s="574">
        <v>19</v>
      </c>
      <c r="B26" s="612" t="s">
        <v>616</v>
      </c>
      <c r="C26" s="612" t="s">
        <v>513</v>
      </c>
      <c r="D26" s="613" t="s">
        <v>1871</v>
      </c>
      <c r="E26" s="612">
        <v>35</v>
      </c>
      <c r="F26" s="612">
        <v>1000</v>
      </c>
      <c r="G26" s="614" t="s">
        <v>617</v>
      </c>
      <c r="H26" s="612" t="s">
        <v>618</v>
      </c>
      <c r="I26" s="612" t="s">
        <v>619</v>
      </c>
      <c r="J26" s="612"/>
      <c r="K26" s="612"/>
    </row>
    <row r="27" spans="1:11" ht="14.4">
      <c r="A27" s="574">
        <v>20</v>
      </c>
      <c r="B27" s="612" t="s">
        <v>620</v>
      </c>
      <c r="C27" s="612" t="s">
        <v>513</v>
      </c>
      <c r="D27" s="613" t="s">
        <v>1871</v>
      </c>
      <c r="E27" s="612">
        <v>80</v>
      </c>
      <c r="F27" s="612">
        <v>800</v>
      </c>
      <c r="G27" s="614"/>
      <c r="H27" s="612"/>
      <c r="I27" s="612"/>
      <c r="J27" s="612">
        <v>204533175</v>
      </c>
      <c r="K27" s="612" t="s">
        <v>621</v>
      </c>
    </row>
    <row r="28" spans="1:11" ht="14.4">
      <c r="A28" s="574">
        <v>21</v>
      </c>
      <c r="B28" s="612" t="s">
        <v>622</v>
      </c>
      <c r="C28" s="612" t="s">
        <v>513</v>
      </c>
      <c r="D28" s="613" t="s">
        <v>1871</v>
      </c>
      <c r="E28" s="612">
        <v>362</v>
      </c>
      <c r="F28" s="612">
        <v>700</v>
      </c>
      <c r="G28" s="614"/>
      <c r="H28" s="612"/>
      <c r="I28" s="612"/>
      <c r="J28" s="612">
        <v>231954249</v>
      </c>
      <c r="K28" s="612" t="s">
        <v>623</v>
      </c>
    </row>
    <row r="29" spans="1:11" ht="14.4">
      <c r="A29" s="574">
        <v>22</v>
      </c>
      <c r="B29" s="612" t="s">
        <v>624</v>
      </c>
      <c r="C29" s="612" t="s">
        <v>513</v>
      </c>
      <c r="D29" s="613" t="s">
        <v>1871</v>
      </c>
      <c r="E29" s="612">
        <v>64</v>
      </c>
      <c r="F29" s="612">
        <v>1000</v>
      </c>
      <c r="G29" s="614" t="s">
        <v>625</v>
      </c>
      <c r="H29" s="612" t="s">
        <v>594</v>
      </c>
      <c r="I29" s="612" t="s">
        <v>626</v>
      </c>
      <c r="J29" s="612"/>
      <c r="K29" s="612"/>
    </row>
    <row r="30" spans="1:11" ht="14.4">
      <c r="A30" s="574">
        <v>23</v>
      </c>
      <c r="B30" s="612" t="s">
        <v>627</v>
      </c>
      <c r="C30" s="612" t="s">
        <v>513</v>
      </c>
      <c r="D30" s="613" t="s">
        <v>1871</v>
      </c>
      <c r="E30" s="612">
        <v>78.900000000000006</v>
      </c>
      <c r="F30" s="612">
        <v>562.5</v>
      </c>
      <c r="G30" s="614" t="s">
        <v>628</v>
      </c>
      <c r="H30" s="612" t="s">
        <v>629</v>
      </c>
      <c r="I30" s="612" t="s">
        <v>630</v>
      </c>
      <c r="J30" s="612"/>
      <c r="K30" s="612"/>
    </row>
    <row r="31" spans="1:11" ht="14.4">
      <c r="A31" s="574">
        <v>24</v>
      </c>
      <c r="B31" s="612" t="s">
        <v>631</v>
      </c>
      <c r="C31" s="612" t="s">
        <v>513</v>
      </c>
      <c r="D31" s="613" t="s">
        <v>1871</v>
      </c>
      <c r="E31" s="612">
        <v>76</v>
      </c>
      <c r="F31" s="612">
        <v>625</v>
      </c>
      <c r="G31" s="614" t="s">
        <v>632</v>
      </c>
      <c r="H31" s="612" t="s">
        <v>633</v>
      </c>
      <c r="I31" s="612" t="s">
        <v>634</v>
      </c>
      <c r="J31" s="612"/>
      <c r="K31" s="612"/>
    </row>
    <row r="32" spans="1:11" ht="14.4">
      <c r="A32" s="574">
        <v>25</v>
      </c>
      <c r="B32" s="612" t="s">
        <v>635</v>
      </c>
      <c r="C32" s="612" t="s">
        <v>513</v>
      </c>
      <c r="D32" s="613" t="s">
        <v>1871</v>
      </c>
      <c r="E32" s="612">
        <v>197</v>
      </c>
      <c r="F32" s="612">
        <v>625</v>
      </c>
      <c r="G32" s="614" t="s">
        <v>636</v>
      </c>
      <c r="H32" s="612" t="s">
        <v>637</v>
      </c>
      <c r="I32" s="612" t="s">
        <v>638</v>
      </c>
      <c r="J32" s="612"/>
      <c r="K32" s="612"/>
    </row>
    <row r="33" spans="1:12" ht="14.4">
      <c r="A33" s="574">
        <v>26</v>
      </c>
      <c r="B33" s="612" t="s">
        <v>639</v>
      </c>
      <c r="C33" s="612" t="s">
        <v>513</v>
      </c>
      <c r="D33" s="613" t="s">
        <v>1871</v>
      </c>
      <c r="E33" s="612">
        <v>35</v>
      </c>
      <c r="F33" s="612">
        <v>468.75</v>
      </c>
      <c r="G33" s="614" t="s">
        <v>640</v>
      </c>
      <c r="H33" s="612" t="s">
        <v>641</v>
      </c>
      <c r="I33" s="612" t="s">
        <v>642</v>
      </c>
      <c r="J33" s="612"/>
      <c r="K33" s="612"/>
    </row>
    <row r="34" spans="1:12" ht="14.4">
      <c r="A34" s="574">
        <v>27</v>
      </c>
      <c r="B34" s="612" t="s">
        <v>643</v>
      </c>
      <c r="C34" s="612" t="s">
        <v>513</v>
      </c>
      <c r="D34" s="613" t="s">
        <v>1871</v>
      </c>
      <c r="E34" s="612">
        <v>75.48</v>
      </c>
      <c r="F34" s="612">
        <v>625</v>
      </c>
      <c r="G34" s="614" t="s">
        <v>644</v>
      </c>
      <c r="H34" s="612" t="s">
        <v>645</v>
      </c>
      <c r="I34" s="612" t="s">
        <v>646</v>
      </c>
      <c r="J34" s="612"/>
      <c r="K34" s="612"/>
    </row>
    <row r="35" spans="1:12" ht="14.4">
      <c r="A35" s="574">
        <v>28</v>
      </c>
      <c r="B35" s="612" t="s">
        <v>647</v>
      </c>
      <c r="C35" s="612" t="s">
        <v>513</v>
      </c>
      <c r="D35" s="613" t="s">
        <v>1871</v>
      </c>
      <c r="E35" s="612">
        <v>21</v>
      </c>
      <c r="F35" s="612">
        <v>312.5</v>
      </c>
      <c r="G35" s="614" t="s">
        <v>648</v>
      </c>
      <c r="H35" s="612" t="s">
        <v>649</v>
      </c>
      <c r="I35" s="612" t="s">
        <v>650</v>
      </c>
      <c r="J35" s="612"/>
      <c r="K35" s="612"/>
    </row>
    <row r="36" spans="1:12" ht="14.4">
      <c r="A36" s="574">
        <v>29</v>
      </c>
      <c r="B36" s="612" t="s">
        <v>651</v>
      </c>
      <c r="C36" s="612" t="s">
        <v>513</v>
      </c>
      <c r="D36" s="613" t="s">
        <v>1871</v>
      </c>
      <c r="E36" s="612">
        <v>79.099999999999994</v>
      </c>
      <c r="F36" s="612">
        <v>700</v>
      </c>
      <c r="G36" s="614"/>
      <c r="H36" s="612"/>
      <c r="I36" s="612"/>
      <c r="J36" s="612">
        <v>221291144</v>
      </c>
      <c r="K36" s="612" t="s">
        <v>652</v>
      </c>
    </row>
    <row r="37" spans="1:12" ht="14.4">
      <c r="A37" s="574">
        <v>30</v>
      </c>
      <c r="B37" s="612" t="s">
        <v>653</v>
      </c>
      <c r="C37" s="612" t="s">
        <v>513</v>
      </c>
      <c r="D37" s="613" t="s">
        <v>1871</v>
      </c>
      <c r="E37" s="612">
        <v>190.9</v>
      </c>
      <c r="F37" s="612">
        <v>750</v>
      </c>
      <c r="G37" s="614" t="s">
        <v>654</v>
      </c>
      <c r="H37" s="612" t="s">
        <v>655</v>
      </c>
      <c r="I37" s="612" t="s">
        <v>656</v>
      </c>
      <c r="J37" s="612"/>
      <c r="K37" s="612"/>
    </row>
    <row r="38" spans="1:12" ht="14.4">
      <c r="A38" s="574">
        <v>31</v>
      </c>
      <c r="B38" s="612" t="s">
        <v>658</v>
      </c>
      <c r="C38" s="612" t="s">
        <v>513</v>
      </c>
      <c r="D38" s="613" t="s">
        <v>1871</v>
      </c>
      <c r="E38" s="612">
        <v>90</v>
      </c>
      <c r="F38" s="612">
        <v>1000</v>
      </c>
      <c r="G38" s="614" t="s">
        <v>659</v>
      </c>
      <c r="H38" s="612" t="s">
        <v>660</v>
      </c>
      <c r="I38" s="612" t="s">
        <v>661</v>
      </c>
      <c r="J38" s="612"/>
      <c r="K38" s="612"/>
      <c r="L38" s="596"/>
    </row>
    <row r="39" spans="1:12" ht="14.4">
      <c r="A39" s="574">
        <v>32</v>
      </c>
      <c r="B39" s="612" t="s">
        <v>662</v>
      </c>
      <c r="C39" s="612" t="s">
        <v>513</v>
      </c>
      <c r="D39" s="613" t="s">
        <v>1871</v>
      </c>
      <c r="E39" s="612">
        <v>77.56</v>
      </c>
      <c r="F39" s="612">
        <v>875</v>
      </c>
      <c r="G39" s="614" t="s">
        <v>663</v>
      </c>
      <c r="H39" s="612" t="s">
        <v>649</v>
      </c>
      <c r="I39" s="612" t="s">
        <v>664</v>
      </c>
      <c r="J39" s="612"/>
      <c r="K39" s="612"/>
    </row>
    <row r="40" spans="1:12" ht="14.4">
      <c r="A40" s="574">
        <v>33</v>
      </c>
      <c r="B40" s="612" t="s">
        <v>665</v>
      </c>
      <c r="C40" s="612" t="s">
        <v>513</v>
      </c>
      <c r="D40" s="613" t="s">
        <v>1871</v>
      </c>
      <c r="E40" s="612">
        <v>46</v>
      </c>
      <c r="F40" s="612">
        <v>1250</v>
      </c>
      <c r="G40" s="614" t="s">
        <v>666</v>
      </c>
      <c r="H40" s="612" t="s">
        <v>549</v>
      </c>
      <c r="I40" s="612" t="s">
        <v>667</v>
      </c>
      <c r="J40" s="612"/>
      <c r="K40" s="612"/>
    </row>
    <row r="41" spans="1:12" ht="14.4">
      <c r="A41" s="574">
        <v>34</v>
      </c>
      <c r="B41" s="612" t="s">
        <v>668</v>
      </c>
      <c r="C41" s="612" t="s">
        <v>513</v>
      </c>
      <c r="D41" s="613" t="s">
        <v>1871</v>
      </c>
      <c r="E41" s="612">
        <v>92.8</v>
      </c>
      <c r="F41" s="612">
        <v>1000</v>
      </c>
      <c r="G41" s="614" t="s">
        <v>669</v>
      </c>
      <c r="H41" s="612" t="s">
        <v>670</v>
      </c>
      <c r="I41" s="612" t="s">
        <v>671</v>
      </c>
      <c r="J41" s="612"/>
      <c r="K41" s="612"/>
    </row>
    <row r="42" spans="1:12" ht="14.4">
      <c r="A42" s="574">
        <v>35</v>
      </c>
      <c r="B42" s="612" t="s">
        <v>672</v>
      </c>
      <c r="C42" s="612" t="s">
        <v>513</v>
      </c>
      <c r="D42" s="613" t="s">
        <v>1871</v>
      </c>
      <c r="E42" s="612">
        <v>176.5</v>
      </c>
      <c r="F42" s="612">
        <v>900</v>
      </c>
      <c r="G42" s="614" t="s">
        <v>673</v>
      </c>
      <c r="H42" s="612" t="s">
        <v>674</v>
      </c>
      <c r="I42" s="612" t="s">
        <v>675</v>
      </c>
      <c r="J42" s="612"/>
      <c r="K42" s="612"/>
    </row>
    <row r="43" spans="1:12" ht="14.4">
      <c r="A43" s="574">
        <v>36</v>
      </c>
      <c r="B43" s="612" t="s">
        <v>676</v>
      </c>
      <c r="C43" s="612" t="s">
        <v>513</v>
      </c>
      <c r="D43" s="613" t="s">
        <v>1871</v>
      </c>
      <c r="E43" s="612">
        <v>293.16000000000003</v>
      </c>
      <c r="F43" s="612">
        <v>812.5</v>
      </c>
      <c r="G43" s="614" t="s">
        <v>677</v>
      </c>
      <c r="H43" s="612" t="s">
        <v>678</v>
      </c>
      <c r="I43" s="612" t="s">
        <v>679</v>
      </c>
      <c r="J43" s="612"/>
      <c r="K43" s="612"/>
    </row>
    <row r="44" spans="1:12" ht="14.4">
      <c r="A44" s="574">
        <v>37</v>
      </c>
      <c r="B44" s="612" t="s">
        <v>680</v>
      </c>
      <c r="C44" s="612" t="s">
        <v>513</v>
      </c>
      <c r="D44" s="613" t="s">
        <v>1871</v>
      </c>
      <c r="E44" s="612">
        <v>380.9</v>
      </c>
      <c r="F44" s="612">
        <v>2000</v>
      </c>
      <c r="G44" s="614" t="s">
        <v>681</v>
      </c>
      <c r="H44" s="612" t="s">
        <v>682</v>
      </c>
      <c r="I44" s="612" t="s">
        <v>683</v>
      </c>
      <c r="J44" s="612"/>
      <c r="K44" s="612"/>
    </row>
    <row r="45" spans="1:12" ht="14.4">
      <c r="A45" s="574">
        <v>38</v>
      </c>
      <c r="B45" s="612" t="s">
        <v>684</v>
      </c>
      <c r="C45" s="612" t="s">
        <v>513</v>
      </c>
      <c r="D45" s="613" t="s">
        <v>1871</v>
      </c>
      <c r="E45" s="612">
        <v>80</v>
      </c>
      <c r="F45" s="612">
        <v>625</v>
      </c>
      <c r="G45" s="614" t="s">
        <v>685</v>
      </c>
      <c r="H45" s="612" t="s">
        <v>686</v>
      </c>
      <c r="I45" s="612" t="s">
        <v>687</v>
      </c>
      <c r="J45" s="612"/>
      <c r="K45" s="612"/>
    </row>
    <row r="46" spans="1:12" ht="14.4">
      <c r="A46" s="574">
        <v>39</v>
      </c>
      <c r="B46" s="612" t="s">
        <v>688</v>
      </c>
      <c r="C46" s="612" t="s">
        <v>513</v>
      </c>
      <c r="D46" s="613" t="s">
        <v>1871</v>
      </c>
      <c r="E46" s="612">
        <v>90</v>
      </c>
      <c r="F46" s="612">
        <v>1010</v>
      </c>
      <c r="G46" s="615"/>
      <c r="H46" s="612"/>
      <c r="I46" s="612"/>
      <c r="J46" s="614" t="s">
        <v>689</v>
      </c>
      <c r="K46" s="612" t="s">
        <v>690</v>
      </c>
    </row>
    <row r="47" spans="1:12" ht="14.4">
      <c r="A47" s="574">
        <v>40</v>
      </c>
      <c r="B47" s="612" t="s">
        <v>691</v>
      </c>
      <c r="C47" s="612" t="s">
        <v>513</v>
      </c>
      <c r="D47" s="613" t="s">
        <v>1871</v>
      </c>
      <c r="E47" s="612">
        <v>132.05000000000001</v>
      </c>
      <c r="F47" s="612">
        <v>1000</v>
      </c>
      <c r="G47" s="614" t="s">
        <v>692</v>
      </c>
      <c r="H47" s="612" t="s">
        <v>693</v>
      </c>
      <c r="I47" s="612" t="s">
        <v>694</v>
      </c>
      <c r="J47" s="612"/>
      <c r="K47" s="612"/>
    </row>
    <row r="48" spans="1:12" ht="27.6">
      <c r="A48" s="574">
        <v>41</v>
      </c>
      <c r="B48" s="612" t="s">
        <v>695</v>
      </c>
      <c r="C48" s="612" t="s">
        <v>513</v>
      </c>
      <c r="D48" s="613" t="s">
        <v>1871</v>
      </c>
      <c r="E48" s="612">
        <v>175</v>
      </c>
      <c r="F48" s="612">
        <v>1000</v>
      </c>
      <c r="G48" s="614"/>
      <c r="H48" s="612"/>
      <c r="I48" s="612"/>
      <c r="J48" s="612">
        <v>447860020</v>
      </c>
      <c r="K48" s="612" t="s">
        <v>696</v>
      </c>
    </row>
    <row r="49" spans="1:12" ht="14.4">
      <c r="A49" s="574">
        <v>42</v>
      </c>
      <c r="B49" s="612" t="s">
        <v>697</v>
      </c>
      <c r="C49" s="612" t="s">
        <v>513</v>
      </c>
      <c r="D49" s="613" t="s">
        <v>1871</v>
      </c>
      <c r="E49" s="612">
        <v>213.5</v>
      </c>
      <c r="F49" s="612">
        <v>591</v>
      </c>
      <c r="G49" s="614" t="s">
        <v>698</v>
      </c>
      <c r="H49" s="612" t="s">
        <v>699</v>
      </c>
      <c r="I49" s="612" t="s">
        <v>700</v>
      </c>
      <c r="J49" s="612"/>
      <c r="K49" s="612"/>
    </row>
    <row r="50" spans="1:12" ht="14.4">
      <c r="A50" s="574">
        <v>43</v>
      </c>
      <c r="B50" s="612" t="s">
        <v>701</v>
      </c>
      <c r="C50" s="612" t="s">
        <v>513</v>
      </c>
      <c r="D50" s="613" t="s">
        <v>1871</v>
      </c>
      <c r="E50" s="612">
        <v>352</v>
      </c>
      <c r="F50" s="612">
        <v>875</v>
      </c>
      <c r="G50" s="614" t="s">
        <v>702</v>
      </c>
      <c r="H50" s="612" t="s">
        <v>703</v>
      </c>
      <c r="I50" s="612" t="s">
        <v>704</v>
      </c>
      <c r="J50" s="612"/>
      <c r="K50" s="612"/>
    </row>
    <row r="51" spans="1:12" ht="14.4">
      <c r="A51" s="616">
        <v>44</v>
      </c>
      <c r="B51" s="612" t="s">
        <v>705</v>
      </c>
      <c r="C51" s="612" t="s">
        <v>513</v>
      </c>
      <c r="D51" s="613" t="s">
        <v>1871</v>
      </c>
      <c r="E51" s="612">
        <v>36</v>
      </c>
      <c r="F51" s="612">
        <v>625</v>
      </c>
      <c r="G51" s="614" t="s">
        <v>706</v>
      </c>
      <c r="H51" s="612" t="s">
        <v>707</v>
      </c>
      <c r="I51" s="612" t="s">
        <v>708</v>
      </c>
      <c r="J51" s="612"/>
      <c r="K51" s="612"/>
      <c r="L51" s="596"/>
    </row>
    <row r="52" spans="1:12" ht="14.4">
      <c r="A52" s="574">
        <v>46</v>
      </c>
      <c r="B52" s="612" t="s">
        <v>709</v>
      </c>
      <c r="C52" s="612" t="s">
        <v>513</v>
      </c>
      <c r="D52" s="613" t="s">
        <v>1871</v>
      </c>
      <c r="E52" s="612">
        <v>30</v>
      </c>
      <c r="F52" s="612">
        <v>437.5</v>
      </c>
      <c r="G52" s="614" t="s">
        <v>710</v>
      </c>
      <c r="H52" s="612" t="s">
        <v>711</v>
      </c>
      <c r="I52" s="612" t="s">
        <v>712</v>
      </c>
      <c r="J52" s="612"/>
      <c r="K52" s="612"/>
    </row>
    <row r="53" spans="1:12" ht="14.4">
      <c r="A53" s="574">
        <v>47</v>
      </c>
      <c r="B53" s="617" t="s">
        <v>713</v>
      </c>
      <c r="C53" s="617" t="s">
        <v>513</v>
      </c>
      <c r="D53" s="613" t="s">
        <v>1871</v>
      </c>
      <c r="E53" s="617">
        <v>88</v>
      </c>
      <c r="F53" s="617">
        <v>625</v>
      </c>
      <c r="G53" s="618" t="s">
        <v>714</v>
      </c>
      <c r="H53" s="617" t="s">
        <v>715</v>
      </c>
      <c r="I53" s="617" t="s">
        <v>716</v>
      </c>
      <c r="J53" s="617"/>
      <c r="K53" s="617"/>
    </row>
    <row r="54" spans="1:12" ht="14.4">
      <c r="A54" s="574">
        <v>48</v>
      </c>
      <c r="B54" s="617" t="s">
        <v>717</v>
      </c>
      <c r="C54" s="617" t="s">
        <v>513</v>
      </c>
      <c r="D54" s="613" t="s">
        <v>1871</v>
      </c>
      <c r="E54" s="617">
        <v>120</v>
      </c>
      <c r="F54" s="617">
        <v>1250</v>
      </c>
      <c r="G54" s="618" t="s">
        <v>718</v>
      </c>
      <c r="H54" s="617" t="s">
        <v>719</v>
      </c>
      <c r="I54" s="617" t="s">
        <v>720</v>
      </c>
      <c r="J54" s="617"/>
      <c r="K54" s="617"/>
    </row>
    <row r="55" spans="1:12" ht="14.4">
      <c r="A55" s="574">
        <v>49</v>
      </c>
      <c r="B55" s="617" t="s">
        <v>721</v>
      </c>
      <c r="C55" s="617" t="s">
        <v>513</v>
      </c>
      <c r="D55" s="613" t="s">
        <v>1871</v>
      </c>
      <c r="E55" s="617">
        <v>76</v>
      </c>
      <c r="F55" s="617">
        <v>625</v>
      </c>
      <c r="G55" s="618" t="s">
        <v>722</v>
      </c>
      <c r="H55" s="617" t="s">
        <v>723</v>
      </c>
      <c r="I55" s="617" t="s">
        <v>724</v>
      </c>
      <c r="J55" s="617"/>
      <c r="K55" s="617"/>
    </row>
    <row r="56" spans="1:12" ht="14.4">
      <c r="A56" s="574">
        <v>50</v>
      </c>
      <c r="B56" s="617" t="s">
        <v>725</v>
      </c>
      <c r="C56" s="617" t="s">
        <v>513</v>
      </c>
      <c r="D56" s="613" t="s">
        <v>1871</v>
      </c>
      <c r="E56" s="617">
        <v>64.2</v>
      </c>
      <c r="F56" s="617">
        <v>1250</v>
      </c>
      <c r="G56" s="618" t="s">
        <v>726</v>
      </c>
      <c r="H56" s="617" t="s">
        <v>727</v>
      </c>
      <c r="I56" s="617" t="s">
        <v>728</v>
      </c>
      <c r="J56" s="617"/>
      <c r="K56" s="617"/>
    </row>
    <row r="57" spans="1:12" ht="14.4">
      <c r="A57" s="574">
        <v>51</v>
      </c>
      <c r="B57" s="617" t="s">
        <v>729</v>
      </c>
      <c r="C57" s="617" t="s">
        <v>513</v>
      </c>
      <c r="D57" s="613" t="s">
        <v>1871</v>
      </c>
      <c r="E57" s="617">
        <v>54.2</v>
      </c>
      <c r="F57" s="617">
        <v>600</v>
      </c>
      <c r="G57" s="618" t="s">
        <v>730</v>
      </c>
      <c r="H57" s="617" t="s">
        <v>590</v>
      </c>
      <c r="I57" s="617" t="s">
        <v>731</v>
      </c>
      <c r="J57" s="617"/>
      <c r="K57" s="617"/>
    </row>
    <row r="58" spans="1:12" ht="14.4">
      <c r="A58" s="574">
        <v>52</v>
      </c>
      <c r="B58" s="619" t="s">
        <v>732</v>
      </c>
      <c r="C58" s="619" t="s">
        <v>513</v>
      </c>
      <c r="D58" s="613" t="s">
        <v>1871</v>
      </c>
      <c r="E58" s="619">
        <v>54.2</v>
      </c>
      <c r="F58" s="619">
        <v>2250</v>
      </c>
      <c r="G58" s="620" t="s">
        <v>733</v>
      </c>
      <c r="H58" s="619" t="s">
        <v>484</v>
      </c>
      <c r="I58" s="619" t="s">
        <v>734</v>
      </c>
      <c r="J58" s="619"/>
      <c r="K58" s="619"/>
    </row>
    <row r="59" spans="1:12" ht="14.4">
      <c r="A59" s="574">
        <v>53</v>
      </c>
      <c r="B59" s="617" t="s">
        <v>735</v>
      </c>
      <c r="C59" s="617" t="s">
        <v>513</v>
      </c>
      <c r="D59" s="613" t="s">
        <v>1871</v>
      </c>
      <c r="E59" s="617">
        <v>42</v>
      </c>
      <c r="F59" s="617">
        <v>1000</v>
      </c>
      <c r="G59" s="618" t="s">
        <v>736</v>
      </c>
      <c r="H59" s="617" t="s">
        <v>611</v>
      </c>
      <c r="I59" s="617" t="s">
        <v>737</v>
      </c>
      <c r="J59" s="617"/>
      <c r="K59" s="617"/>
    </row>
    <row r="60" spans="1:12" ht="14.4">
      <c r="A60" s="574">
        <v>54</v>
      </c>
      <c r="B60" s="617" t="s">
        <v>738</v>
      </c>
      <c r="C60" s="617" t="s">
        <v>513</v>
      </c>
      <c r="D60" s="613" t="s">
        <v>1871</v>
      </c>
      <c r="E60" s="617">
        <v>120</v>
      </c>
      <c r="F60" s="617">
        <v>2150</v>
      </c>
      <c r="G60" s="618" t="s">
        <v>739</v>
      </c>
      <c r="H60" s="617" t="s">
        <v>740</v>
      </c>
      <c r="I60" s="617" t="s">
        <v>741</v>
      </c>
      <c r="J60" s="617"/>
      <c r="K60" s="617"/>
    </row>
    <row r="61" spans="1:12" ht="14.4">
      <c r="A61" s="574">
        <v>55</v>
      </c>
      <c r="B61" s="617" t="s">
        <v>742</v>
      </c>
      <c r="C61" s="617" t="s">
        <v>513</v>
      </c>
      <c r="D61" s="613" t="s">
        <v>1871</v>
      </c>
      <c r="E61" s="617">
        <v>109.7</v>
      </c>
      <c r="F61" s="617">
        <v>1500</v>
      </c>
      <c r="G61" s="618"/>
      <c r="H61" s="617"/>
      <c r="I61" s="617"/>
      <c r="J61" s="617">
        <v>204568119</v>
      </c>
      <c r="K61" s="617" t="s">
        <v>743</v>
      </c>
    </row>
    <row r="62" spans="1:12" ht="14.4">
      <c r="A62" s="574">
        <v>56</v>
      </c>
      <c r="B62" s="617" t="s">
        <v>744</v>
      </c>
      <c r="C62" s="617" t="s">
        <v>513</v>
      </c>
      <c r="D62" s="613" t="s">
        <v>1871</v>
      </c>
      <c r="E62" s="617">
        <v>191</v>
      </c>
      <c r="F62" s="617">
        <v>1000</v>
      </c>
      <c r="G62" s="618" t="s">
        <v>745</v>
      </c>
      <c r="H62" s="617" t="s">
        <v>544</v>
      </c>
      <c r="I62" s="617" t="s">
        <v>746</v>
      </c>
      <c r="J62" s="617"/>
      <c r="K62" s="617"/>
    </row>
    <row r="63" spans="1:12" ht="14.4">
      <c r="A63" s="574">
        <v>57</v>
      </c>
      <c r="B63" s="621" t="s">
        <v>747</v>
      </c>
      <c r="C63" s="617" t="s">
        <v>513</v>
      </c>
      <c r="D63" s="613" t="s">
        <v>1871</v>
      </c>
      <c r="E63" s="622">
        <v>100</v>
      </c>
      <c r="F63" s="622">
        <v>1075</v>
      </c>
      <c r="G63" s="623" t="s">
        <v>748</v>
      </c>
      <c r="H63" s="621" t="s">
        <v>749</v>
      </c>
      <c r="I63" s="621" t="s">
        <v>750</v>
      </c>
      <c r="J63" s="622"/>
      <c r="K63" s="622"/>
    </row>
    <row r="64" spans="1:12" ht="14.4">
      <c r="A64" s="574">
        <v>58</v>
      </c>
      <c r="B64" s="624" t="s">
        <v>751</v>
      </c>
      <c r="C64" s="617" t="s">
        <v>513</v>
      </c>
      <c r="D64" s="613" t="s">
        <v>1871</v>
      </c>
      <c r="E64" s="625">
        <v>316</v>
      </c>
      <c r="F64" s="625">
        <v>4300</v>
      </c>
      <c r="G64" s="626" t="s">
        <v>752</v>
      </c>
      <c r="H64" s="624" t="s">
        <v>753</v>
      </c>
      <c r="I64" s="621" t="s">
        <v>754</v>
      </c>
      <c r="J64" s="622"/>
      <c r="K64" s="622"/>
    </row>
    <row r="65" spans="1:11" ht="14.4">
      <c r="A65" s="574">
        <v>59</v>
      </c>
      <c r="B65" s="624" t="s">
        <v>755</v>
      </c>
      <c r="C65" s="617" t="s">
        <v>513</v>
      </c>
      <c r="D65" s="613" t="s">
        <v>1871</v>
      </c>
      <c r="E65" s="625">
        <v>80.5</v>
      </c>
      <c r="F65" s="625">
        <v>2687</v>
      </c>
      <c r="G65" s="626" t="s">
        <v>756</v>
      </c>
      <c r="H65" s="624" t="s">
        <v>757</v>
      </c>
      <c r="I65" s="627" t="s">
        <v>758</v>
      </c>
      <c r="J65" s="627"/>
      <c r="K65" s="627"/>
    </row>
    <row r="66" spans="1:11" ht="14.4">
      <c r="A66" s="574">
        <v>60</v>
      </c>
      <c r="B66" s="624" t="s">
        <v>759</v>
      </c>
      <c r="C66" s="617" t="s">
        <v>513</v>
      </c>
      <c r="D66" s="613" t="s">
        <v>1871</v>
      </c>
      <c r="E66" s="625">
        <v>143</v>
      </c>
      <c r="F66" s="625">
        <v>1250</v>
      </c>
      <c r="G66" s="626" t="s">
        <v>760</v>
      </c>
      <c r="H66" s="624" t="s">
        <v>494</v>
      </c>
      <c r="I66" s="624" t="s">
        <v>761</v>
      </c>
      <c r="J66" s="625"/>
      <c r="K66" s="625"/>
    </row>
    <row r="67" spans="1:11" ht="14.4">
      <c r="A67" s="574">
        <v>61</v>
      </c>
      <c r="B67" s="624" t="s">
        <v>762</v>
      </c>
      <c r="C67" s="617" t="s">
        <v>513</v>
      </c>
      <c r="D67" s="613" t="s">
        <v>1871</v>
      </c>
      <c r="E67" s="625">
        <v>35</v>
      </c>
      <c r="F67" s="625">
        <v>1000</v>
      </c>
      <c r="G67" s="626" t="s">
        <v>763</v>
      </c>
      <c r="H67" s="624" t="s">
        <v>764</v>
      </c>
      <c r="I67" s="624" t="s">
        <v>765</v>
      </c>
      <c r="J67" s="625"/>
      <c r="K67" s="625"/>
    </row>
    <row r="68" spans="1:11" ht="14.4">
      <c r="A68" s="574">
        <v>62</v>
      </c>
      <c r="B68" s="624" t="s">
        <v>766</v>
      </c>
      <c r="C68" s="617" t="s">
        <v>513</v>
      </c>
      <c r="D68" s="613" t="s">
        <v>1871</v>
      </c>
      <c r="E68" s="625">
        <v>141</v>
      </c>
      <c r="F68" s="625">
        <v>1000</v>
      </c>
      <c r="G68" s="626" t="s">
        <v>767</v>
      </c>
      <c r="H68" s="624" t="s">
        <v>768</v>
      </c>
      <c r="I68" s="624" t="s">
        <v>769</v>
      </c>
      <c r="J68" s="625"/>
      <c r="K68" s="625"/>
    </row>
    <row r="69" spans="1:11" ht="14.4">
      <c r="A69" s="574">
        <v>63</v>
      </c>
      <c r="B69" s="616" t="s">
        <v>515</v>
      </c>
      <c r="C69" s="617" t="s">
        <v>513</v>
      </c>
      <c r="D69" s="613" t="s">
        <v>1871</v>
      </c>
      <c r="E69" s="616">
        <v>401</v>
      </c>
      <c r="F69" s="616">
        <v>12400</v>
      </c>
      <c r="G69" s="628"/>
      <c r="H69" s="616"/>
      <c r="I69" s="616"/>
      <c r="J69" s="612">
        <v>202283135</v>
      </c>
      <c r="K69" s="612" t="s">
        <v>514</v>
      </c>
    </row>
    <row r="70" spans="1:11" ht="14.4">
      <c r="A70" s="574">
        <v>64</v>
      </c>
      <c r="B70" s="616" t="s">
        <v>770</v>
      </c>
      <c r="C70" s="617" t="s">
        <v>513</v>
      </c>
      <c r="D70" s="613" t="s">
        <v>1871</v>
      </c>
      <c r="E70" s="616">
        <v>75</v>
      </c>
      <c r="F70" s="629">
        <v>1500</v>
      </c>
      <c r="G70" s="628">
        <v>24001048479</v>
      </c>
      <c r="H70" s="616" t="s">
        <v>477</v>
      </c>
      <c r="I70" s="616" t="s">
        <v>771</v>
      </c>
      <c r="J70" s="574"/>
      <c r="K70" s="574"/>
    </row>
    <row r="71" spans="1:11" ht="14.4">
      <c r="A71" s="574">
        <v>65</v>
      </c>
      <c r="B71" s="616" t="s">
        <v>772</v>
      </c>
      <c r="C71" s="617" t="s">
        <v>513</v>
      </c>
      <c r="D71" s="613" t="s">
        <v>1871</v>
      </c>
      <c r="E71" s="616">
        <v>144.63999999999999</v>
      </c>
      <c r="F71" s="616">
        <v>2350</v>
      </c>
      <c r="G71" s="628" t="s">
        <v>773</v>
      </c>
      <c r="H71" s="616" t="s">
        <v>774</v>
      </c>
      <c r="I71" s="616" t="s">
        <v>775</v>
      </c>
      <c r="J71" s="574"/>
      <c r="K71" s="574"/>
    </row>
    <row r="72" spans="1:11" ht="14.4">
      <c r="A72" s="574">
        <v>66</v>
      </c>
      <c r="B72" s="616" t="s">
        <v>776</v>
      </c>
      <c r="C72" s="617" t="s">
        <v>513</v>
      </c>
      <c r="D72" s="613" t="s">
        <v>1871</v>
      </c>
      <c r="E72" s="616">
        <v>211</v>
      </c>
      <c r="F72" s="616">
        <v>1150</v>
      </c>
      <c r="G72" s="628" t="s">
        <v>777</v>
      </c>
      <c r="H72" s="616" t="s">
        <v>778</v>
      </c>
      <c r="I72" s="616" t="s">
        <v>779</v>
      </c>
      <c r="J72" s="574"/>
      <c r="K72" s="574"/>
    </row>
    <row r="73" spans="1:11" ht="14.4">
      <c r="A73" s="574">
        <v>67</v>
      </c>
      <c r="B73" s="616" t="s">
        <v>780</v>
      </c>
      <c r="C73" s="617" t="s">
        <v>513</v>
      </c>
      <c r="D73" s="613" t="s">
        <v>1871</v>
      </c>
      <c r="E73" s="616">
        <v>350</v>
      </c>
      <c r="F73" s="616">
        <v>3345</v>
      </c>
      <c r="G73" s="628" t="s">
        <v>781</v>
      </c>
      <c r="H73" s="616" t="s">
        <v>782</v>
      </c>
      <c r="I73" s="616" t="s">
        <v>783</v>
      </c>
      <c r="J73" s="574"/>
      <c r="K73" s="574"/>
    </row>
    <row r="74" spans="1:11" ht="14.4">
      <c r="A74" s="574">
        <v>68</v>
      </c>
      <c r="B74" s="616" t="s">
        <v>784</v>
      </c>
      <c r="C74" s="617" t="s">
        <v>513</v>
      </c>
      <c r="D74" s="613" t="s">
        <v>1871</v>
      </c>
      <c r="E74" s="616">
        <v>25</v>
      </c>
      <c r="F74" s="616">
        <v>625</v>
      </c>
      <c r="G74" s="628" t="s">
        <v>785</v>
      </c>
      <c r="H74" s="616" t="s">
        <v>629</v>
      </c>
      <c r="I74" s="616" t="s">
        <v>657</v>
      </c>
      <c r="J74" s="574"/>
      <c r="K74" s="574"/>
    </row>
    <row r="75" spans="1:11" ht="14.4">
      <c r="A75" s="574">
        <v>69</v>
      </c>
      <c r="B75" s="616" t="s">
        <v>784</v>
      </c>
      <c r="C75" s="617" t="s">
        <v>513</v>
      </c>
      <c r="D75" s="613" t="s">
        <v>1871</v>
      </c>
      <c r="E75" s="616">
        <v>73.849999999999994</v>
      </c>
      <c r="F75" s="616">
        <v>1250</v>
      </c>
      <c r="G75" s="628" t="s">
        <v>786</v>
      </c>
      <c r="H75" s="616" t="s">
        <v>787</v>
      </c>
      <c r="I75" s="616" t="s">
        <v>788</v>
      </c>
      <c r="J75" s="574"/>
      <c r="K75" s="574"/>
    </row>
    <row r="76" spans="1:11" ht="14.4">
      <c r="A76" s="574">
        <v>70</v>
      </c>
      <c r="B76" s="616" t="s">
        <v>784</v>
      </c>
      <c r="C76" s="617" t="s">
        <v>513</v>
      </c>
      <c r="D76" s="613" t="s">
        <v>1871</v>
      </c>
      <c r="E76" s="616">
        <v>49.43</v>
      </c>
      <c r="F76" s="616">
        <v>875</v>
      </c>
      <c r="G76" s="628" t="s">
        <v>789</v>
      </c>
      <c r="H76" s="616" t="s">
        <v>787</v>
      </c>
      <c r="I76" s="616" t="s">
        <v>657</v>
      </c>
      <c r="J76" s="574"/>
      <c r="K76" s="574"/>
    </row>
    <row r="77" spans="1:11" ht="14.4">
      <c r="A77" s="574">
        <v>71</v>
      </c>
      <c r="B77" s="616" t="s">
        <v>790</v>
      </c>
      <c r="C77" s="617" t="s">
        <v>513</v>
      </c>
      <c r="D77" s="613" t="s">
        <v>1871</v>
      </c>
      <c r="E77" s="616">
        <v>70</v>
      </c>
      <c r="F77" s="616">
        <v>625</v>
      </c>
      <c r="G77" s="628" t="s">
        <v>791</v>
      </c>
      <c r="H77" s="616" t="s">
        <v>792</v>
      </c>
      <c r="I77" s="616" t="s">
        <v>793</v>
      </c>
      <c r="J77" s="574"/>
      <c r="K77" s="574"/>
    </row>
    <row r="78" spans="1:11" ht="14.4">
      <c r="A78" s="574">
        <v>72</v>
      </c>
      <c r="B78" s="616" t="s">
        <v>794</v>
      </c>
      <c r="C78" s="617" t="s">
        <v>513</v>
      </c>
      <c r="D78" s="613" t="s">
        <v>1871</v>
      </c>
      <c r="E78" s="616">
        <v>60.24</v>
      </c>
      <c r="F78" s="616">
        <v>1500</v>
      </c>
      <c r="G78" s="628" t="s">
        <v>795</v>
      </c>
      <c r="H78" s="616" t="s">
        <v>796</v>
      </c>
      <c r="I78" s="616" t="s">
        <v>797</v>
      </c>
      <c r="J78" s="574"/>
      <c r="K78" s="574"/>
    </row>
    <row r="79" spans="1:11" ht="14.4">
      <c r="A79" s="574">
        <v>73</v>
      </c>
      <c r="B79" s="616" t="s">
        <v>798</v>
      </c>
      <c r="C79" s="617" t="s">
        <v>513</v>
      </c>
      <c r="D79" s="613" t="s">
        <v>1871</v>
      </c>
      <c r="E79" s="616">
        <v>150</v>
      </c>
      <c r="F79" s="616">
        <v>1115</v>
      </c>
      <c r="G79" s="628" t="s">
        <v>799</v>
      </c>
      <c r="H79" s="616" t="s">
        <v>478</v>
      </c>
      <c r="I79" s="616" t="s">
        <v>800</v>
      </c>
      <c r="J79" s="574"/>
      <c r="K79" s="574"/>
    </row>
    <row r="80" spans="1:11" ht="14.4">
      <c r="A80" s="574">
        <v>74</v>
      </c>
      <c r="B80" s="616" t="s">
        <v>802</v>
      </c>
      <c r="C80" s="617" t="s">
        <v>513</v>
      </c>
      <c r="D80" s="613" t="s">
        <v>1871</v>
      </c>
      <c r="E80" s="616">
        <v>149.38</v>
      </c>
      <c r="F80" s="616">
        <v>2676</v>
      </c>
      <c r="G80" s="628" t="s">
        <v>803</v>
      </c>
      <c r="H80" s="616" t="s">
        <v>478</v>
      </c>
      <c r="I80" s="616" t="s">
        <v>804</v>
      </c>
      <c r="J80" s="574"/>
      <c r="K80" s="574"/>
    </row>
    <row r="81" spans="1:12" ht="14.4">
      <c r="A81" s="574">
        <v>75</v>
      </c>
      <c r="B81" s="616" t="s">
        <v>805</v>
      </c>
      <c r="C81" s="617" t="s">
        <v>513</v>
      </c>
      <c r="D81" s="613" t="s">
        <v>1871</v>
      </c>
      <c r="E81" s="616">
        <v>26</v>
      </c>
      <c r="F81" s="616">
        <v>750</v>
      </c>
      <c r="G81" s="628" t="s">
        <v>806</v>
      </c>
      <c r="H81" s="616" t="s">
        <v>807</v>
      </c>
      <c r="I81" s="616" t="s">
        <v>808</v>
      </c>
      <c r="J81" s="574"/>
      <c r="K81" s="574"/>
    </row>
    <row r="82" spans="1:12" ht="14.4">
      <c r="A82" s="574">
        <v>76</v>
      </c>
      <c r="B82" s="616" t="s">
        <v>805</v>
      </c>
      <c r="C82" s="617" t="s">
        <v>513</v>
      </c>
      <c r="D82" s="613" t="s">
        <v>1871</v>
      </c>
      <c r="E82" s="616">
        <v>26.47</v>
      </c>
      <c r="F82" s="616">
        <v>750</v>
      </c>
      <c r="G82" s="628" t="s">
        <v>809</v>
      </c>
      <c r="H82" s="616" t="s">
        <v>810</v>
      </c>
      <c r="I82" s="616" t="s">
        <v>811</v>
      </c>
      <c r="J82" s="574"/>
      <c r="K82" s="574"/>
    </row>
    <row r="83" spans="1:12" ht="14.4">
      <c r="A83" s="574">
        <v>77</v>
      </c>
      <c r="B83" s="616" t="s">
        <v>812</v>
      </c>
      <c r="C83" s="617" t="s">
        <v>513</v>
      </c>
      <c r="D83" s="613" t="s">
        <v>1871</v>
      </c>
      <c r="E83" s="616">
        <v>152.02000000000001</v>
      </c>
      <c r="F83" s="616">
        <v>1875</v>
      </c>
      <c r="G83" s="628" t="s">
        <v>813</v>
      </c>
      <c r="H83" s="616" t="s">
        <v>814</v>
      </c>
      <c r="I83" s="616" t="s">
        <v>815</v>
      </c>
      <c r="J83" s="574"/>
      <c r="K83" s="574"/>
    </row>
    <row r="84" spans="1:12" ht="14.4">
      <c r="A84" s="574">
        <v>78</v>
      </c>
      <c r="B84" s="616" t="s">
        <v>516</v>
      </c>
      <c r="C84" s="617" t="s">
        <v>817</v>
      </c>
      <c r="D84" s="613" t="s">
        <v>1871</v>
      </c>
      <c r="E84" s="616">
        <v>200</v>
      </c>
      <c r="F84" s="616">
        <v>800</v>
      </c>
      <c r="G84" s="628"/>
      <c r="H84" s="616"/>
      <c r="I84" s="616"/>
      <c r="J84" s="574">
        <v>206028485</v>
      </c>
      <c r="K84" s="574" t="s">
        <v>517</v>
      </c>
    </row>
    <row r="85" spans="1:12" ht="14.4">
      <c r="A85" s="574">
        <v>79</v>
      </c>
      <c r="B85" s="456" t="s">
        <v>820</v>
      </c>
      <c r="C85" s="617" t="s">
        <v>513</v>
      </c>
      <c r="D85" s="613" t="s">
        <v>1871</v>
      </c>
      <c r="E85" s="616">
        <v>59.2</v>
      </c>
      <c r="F85" s="616">
        <v>1000</v>
      </c>
      <c r="G85" s="598">
        <v>17001003608</v>
      </c>
      <c r="H85" s="616" t="s">
        <v>818</v>
      </c>
      <c r="I85" s="616" t="s">
        <v>819</v>
      </c>
    </row>
    <row r="86" spans="1:12" ht="14.4">
      <c r="A86" s="574">
        <v>80</v>
      </c>
      <c r="B86" s="456" t="s">
        <v>821</v>
      </c>
      <c r="C86" s="617" t="s">
        <v>513</v>
      </c>
      <c r="D86" s="613" t="s">
        <v>1871</v>
      </c>
      <c r="E86" s="616">
        <v>71.2</v>
      </c>
      <c r="F86" s="616">
        <v>3737</v>
      </c>
      <c r="G86" s="598">
        <v>61001007106</v>
      </c>
      <c r="H86" s="616" t="s">
        <v>590</v>
      </c>
      <c r="I86" s="616" t="s">
        <v>830</v>
      </c>
    </row>
    <row r="87" spans="1:12" ht="14.4">
      <c r="A87" s="574">
        <v>81</v>
      </c>
      <c r="B87" s="456" t="s">
        <v>822</v>
      </c>
      <c r="C87" s="617" t="s">
        <v>513</v>
      </c>
      <c r="D87" s="613" t="s">
        <v>1871</v>
      </c>
      <c r="E87" s="616">
        <v>172.67</v>
      </c>
      <c r="F87" s="616">
        <v>1474</v>
      </c>
      <c r="G87" s="598">
        <v>61007004173</v>
      </c>
      <c r="H87" s="616" t="s">
        <v>831</v>
      </c>
      <c r="I87" s="616" t="s">
        <v>832</v>
      </c>
    </row>
    <row r="88" spans="1:12" ht="14.4">
      <c r="A88" s="574">
        <v>82</v>
      </c>
      <c r="B88" s="456" t="s">
        <v>823</v>
      </c>
      <c r="C88" s="617" t="s">
        <v>513</v>
      </c>
      <c r="D88" s="613" t="s">
        <v>1871</v>
      </c>
      <c r="E88" s="616">
        <v>106.8</v>
      </c>
      <c r="F88" s="616">
        <v>1500</v>
      </c>
      <c r="G88" s="598">
        <v>61006033294</v>
      </c>
      <c r="H88" s="616" t="s">
        <v>833</v>
      </c>
      <c r="I88" s="616" t="s">
        <v>834</v>
      </c>
    </row>
    <row r="89" spans="1:12" ht="14.4">
      <c r="A89" s="574">
        <v>83</v>
      </c>
      <c r="B89" s="456" t="s">
        <v>824</v>
      </c>
      <c r="C89" s="617" t="s">
        <v>513</v>
      </c>
      <c r="D89" s="613" t="s">
        <v>1871</v>
      </c>
      <c r="E89" s="616">
        <v>100</v>
      </c>
      <c r="F89" s="616">
        <v>1035</v>
      </c>
      <c r="G89" s="630" t="s">
        <v>835</v>
      </c>
      <c r="H89" s="631" t="s">
        <v>757</v>
      </c>
      <c r="I89" s="631" t="s">
        <v>836</v>
      </c>
    </row>
    <row r="90" spans="1:12" ht="14.4">
      <c r="A90" s="574">
        <v>84</v>
      </c>
      <c r="B90" s="597" t="s">
        <v>1843</v>
      </c>
      <c r="C90" s="617" t="s">
        <v>513</v>
      </c>
      <c r="D90" s="613" t="s">
        <v>1871</v>
      </c>
      <c r="E90" s="616">
        <v>80</v>
      </c>
      <c r="F90" s="616">
        <v>1100</v>
      </c>
      <c r="G90" s="632" t="s">
        <v>1844</v>
      </c>
      <c r="H90" s="633" t="s">
        <v>498</v>
      </c>
      <c r="I90" s="633" t="s">
        <v>1845</v>
      </c>
      <c r="J90" s="633"/>
      <c r="K90" s="633"/>
      <c r="L90" s="596"/>
    </row>
    <row r="91" spans="1:12" ht="14.4">
      <c r="A91" s="574">
        <v>85</v>
      </c>
      <c r="B91" s="456" t="s">
        <v>825</v>
      </c>
      <c r="C91" s="617" t="s">
        <v>513</v>
      </c>
      <c r="D91" s="613" t="s">
        <v>1871</v>
      </c>
      <c r="E91" s="616">
        <v>17</v>
      </c>
      <c r="F91" s="616">
        <v>437.5</v>
      </c>
      <c r="G91" s="630" t="s">
        <v>837</v>
      </c>
      <c r="H91" s="631" t="s">
        <v>801</v>
      </c>
      <c r="I91" s="631" t="s">
        <v>838</v>
      </c>
    </row>
    <row r="92" spans="1:12" ht="14.4">
      <c r="A92" s="574">
        <v>86</v>
      </c>
      <c r="B92" s="456" t="s">
        <v>826</v>
      </c>
      <c r="C92" s="617" t="s">
        <v>513</v>
      </c>
      <c r="D92" s="613" t="s">
        <v>1871</v>
      </c>
      <c r="E92" s="616">
        <v>288.95</v>
      </c>
      <c r="F92" s="616">
        <v>375</v>
      </c>
      <c r="G92" s="630" t="s">
        <v>839</v>
      </c>
      <c r="H92" s="631" t="s">
        <v>840</v>
      </c>
      <c r="I92" s="631" t="s">
        <v>841</v>
      </c>
    </row>
    <row r="93" spans="1:12" ht="14.4">
      <c r="A93" s="574">
        <v>87</v>
      </c>
      <c r="B93" s="456" t="s">
        <v>827</v>
      </c>
      <c r="C93" s="617" t="s">
        <v>513</v>
      </c>
      <c r="D93" s="613" t="s">
        <v>1871</v>
      </c>
      <c r="E93" s="616">
        <v>85.2</v>
      </c>
      <c r="F93" s="616">
        <v>1000</v>
      </c>
      <c r="G93" s="630" t="s">
        <v>842</v>
      </c>
      <c r="H93" s="631" t="s">
        <v>495</v>
      </c>
      <c r="I93" s="631" t="s">
        <v>843</v>
      </c>
    </row>
    <row r="94" spans="1:12" ht="14.4">
      <c r="A94" s="574">
        <v>88</v>
      </c>
      <c r="B94" s="456" t="s">
        <v>828</v>
      </c>
      <c r="C94" s="617" t="s">
        <v>513</v>
      </c>
      <c r="D94" s="613" t="s">
        <v>1871</v>
      </c>
      <c r="E94" s="616">
        <v>65.95</v>
      </c>
      <c r="F94" s="616">
        <v>800</v>
      </c>
      <c r="G94" s="630" t="s">
        <v>844</v>
      </c>
      <c r="H94" s="631" t="s">
        <v>846</v>
      </c>
      <c r="I94" s="631" t="s">
        <v>845</v>
      </c>
    </row>
    <row r="95" spans="1:12" ht="14.4">
      <c r="A95" s="574">
        <v>89</v>
      </c>
      <c r="B95" s="456" t="s">
        <v>829</v>
      </c>
      <c r="C95" s="617" t="s">
        <v>513</v>
      </c>
      <c r="D95" s="613" t="s">
        <v>1871</v>
      </c>
      <c r="E95" s="616">
        <v>26.76</v>
      </c>
      <c r="F95" s="616">
        <v>552</v>
      </c>
      <c r="G95" s="630" t="s">
        <v>847</v>
      </c>
      <c r="H95" s="631" t="s">
        <v>549</v>
      </c>
      <c r="I95" s="631" t="s">
        <v>848</v>
      </c>
    </row>
    <row r="96" spans="1:12" ht="14.4">
      <c r="A96" s="574">
        <v>90</v>
      </c>
      <c r="B96" s="598" t="s">
        <v>1846</v>
      </c>
      <c r="C96" s="598" t="s">
        <v>513</v>
      </c>
      <c r="D96" s="613" t="s">
        <v>1873</v>
      </c>
      <c r="E96" s="634">
        <v>50</v>
      </c>
      <c r="F96" s="598">
        <v>930</v>
      </c>
      <c r="G96" s="598">
        <v>12001017366</v>
      </c>
      <c r="H96" s="598" t="s">
        <v>478</v>
      </c>
      <c r="I96" s="598" t="s">
        <v>1847</v>
      </c>
    </row>
    <row r="97" spans="1:11" ht="14.4">
      <c r="A97" s="574">
        <v>91</v>
      </c>
      <c r="B97" s="600" t="s">
        <v>1848</v>
      </c>
      <c r="C97" s="598" t="s">
        <v>513</v>
      </c>
      <c r="D97" s="613" t="s">
        <v>1871</v>
      </c>
      <c r="E97" s="600">
        <v>402.6</v>
      </c>
      <c r="F97" s="600">
        <v>750</v>
      </c>
      <c r="G97" s="599" t="s">
        <v>1849</v>
      </c>
      <c r="H97" s="598" t="s">
        <v>1706</v>
      </c>
      <c r="I97" s="598" t="s">
        <v>1850</v>
      </c>
    </row>
    <row r="98" spans="1:11" ht="14.4">
      <c r="A98" s="574">
        <v>92</v>
      </c>
      <c r="B98" s="600" t="s">
        <v>1851</v>
      </c>
      <c r="C98" s="598" t="s">
        <v>513</v>
      </c>
      <c r="D98" s="613" t="s">
        <v>1871</v>
      </c>
      <c r="E98" s="600">
        <v>48.68</v>
      </c>
      <c r="F98" s="600">
        <v>300</v>
      </c>
      <c r="G98" s="600">
        <v>60001046176</v>
      </c>
      <c r="H98" s="631" t="s">
        <v>1852</v>
      </c>
      <c r="I98" s="631" t="s">
        <v>1853</v>
      </c>
    </row>
    <row r="99" spans="1:11" ht="29.4" customHeight="1">
      <c r="A99" s="574">
        <v>93</v>
      </c>
      <c r="B99" s="600" t="s">
        <v>1854</v>
      </c>
      <c r="C99" s="598" t="s">
        <v>513</v>
      </c>
      <c r="D99" s="613" t="s">
        <v>1872</v>
      </c>
      <c r="E99" s="600" t="s">
        <v>1855</v>
      </c>
      <c r="F99" s="600">
        <v>547.5</v>
      </c>
      <c r="G99" s="600">
        <v>60001032989</v>
      </c>
      <c r="H99" s="631" t="s">
        <v>1856</v>
      </c>
      <c r="I99" s="631" t="s">
        <v>1857</v>
      </c>
    </row>
    <row r="100" spans="1:11" ht="29.4" customHeight="1">
      <c r="A100" s="574">
        <v>94</v>
      </c>
      <c r="B100" s="600" t="s">
        <v>1858</v>
      </c>
      <c r="C100" s="598" t="s">
        <v>513</v>
      </c>
      <c r="D100" s="613" t="s">
        <v>1872</v>
      </c>
      <c r="E100" s="600" t="s">
        <v>1859</v>
      </c>
      <c r="F100" s="600">
        <v>1125</v>
      </c>
      <c r="G100" s="600"/>
      <c r="H100" s="631"/>
      <c r="I100" s="631"/>
      <c r="J100" s="598">
        <v>400100984</v>
      </c>
      <c r="K100" s="598" t="s">
        <v>1860</v>
      </c>
    </row>
    <row r="101" spans="1:11" ht="29.4" customHeight="1">
      <c r="A101" s="574">
        <v>95</v>
      </c>
      <c r="B101" s="600" t="s">
        <v>1861</v>
      </c>
      <c r="C101" s="598" t="s">
        <v>513</v>
      </c>
      <c r="D101" s="613" t="s">
        <v>1871</v>
      </c>
      <c r="E101" s="600" t="s">
        <v>1862</v>
      </c>
      <c r="F101" s="600">
        <v>2320</v>
      </c>
      <c r="G101" s="600">
        <v>61002001335</v>
      </c>
      <c r="H101" s="631" t="s">
        <v>1863</v>
      </c>
      <c r="I101" s="631" t="s">
        <v>1864</v>
      </c>
    </row>
    <row r="102" spans="1:11" ht="29.4" customHeight="1">
      <c r="A102" s="574">
        <v>96</v>
      </c>
      <c r="B102" s="600" t="s">
        <v>1865</v>
      </c>
      <c r="C102" s="598" t="s">
        <v>513</v>
      </c>
      <c r="D102" s="613" t="s">
        <v>1871</v>
      </c>
      <c r="E102" s="600">
        <v>150</v>
      </c>
      <c r="F102" s="600">
        <v>500</v>
      </c>
      <c r="G102" s="599" t="s">
        <v>1866</v>
      </c>
      <c r="H102" s="631" t="s">
        <v>1498</v>
      </c>
      <c r="I102" s="631" t="s">
        <v>1867</v>
      </c>
    </row>
    <row r="103" spans="1:11" ht="29.4" customHeight="1">
      <c r="A103" s="574">
        <v>97</v>
      </c>
      <c r="B103" s="600" t="s">
        <v>1868</v>
      </c>
      <c r="C103" s="598" t="s">
        <v>513</v>
      </c>
      <c r="D103" s="613" t="s">
        <v>1871</v>
      </c>
      <c r="E103" s="600">
        <v>109.83</v>
      </c>
      <c r="F103" s="600">
        <v>1160</v>
      </c>
      <c r="G103" s="599" t="s">
        <v>1869</v>
      </c>
      <c r="H103" s="631" t="s">
        <v>1870</v>
      </c>
      <c r="I103" s="631" t="s">
        <v>1561</v>
      </c>
    </row>
    <row r="104" spans="1:11" ht="29.4" customHeight="1">
      <c r="B104" s="576"/>
      <c r="C104" s="576"/>
      <c r="D104" s="577"/>
      <c r="E104" s="577"/>
      <c r="F104" s="577"/>
      <c r="G104" s="577"/>
    </row>
    <row r="105" spans="1:11" ht="29.4" customHeight="1">
      <c r="B105" s="576"/>
      <c r="C105" s="576"/>
      <c r="D105" s="577"/>
      <c r="E105" s="577"/>
      <c r="F105" s="577"/>
      <c r="G105" s="577"/>
    </row>
    <row r="106" spans="1:11" ht="29.4" customHeight="1">
      <c r="B106" s="577"/>
      <c r="C106" s="577"/>
      <c r="D106" s="577"/>
      <c r="E106" s="577"/>
      <c r="F106" s="577"/>
      <c r="G106" s="577"/>
    </row>
    <row r="107" spans="1:11" ht="29.4" customHeight="1">
      <c r="B107" s="577"/>
      <c r="C107" s="576" t="s">
        <v>256</v>
      </c>
      <c r="D107" s="577"/>
      <c r="E107" s="577"/>
      <c r="F107" s="576" t="s">
        <v>307</v>
      </c>
      <c r="G107" s="577"/>
    </row>
    <row r="108" spans="1:11" ht="29.4" customHeight="1">
      <c r="B108" s="577"/>
      <c r="C108" s="576" t="s">
        <v>127</v>
      </c>
      <c r="D108" s="577"/>
      <c r="E108" s="577"/>
      <c r="F108" s="577" t="s">
        <v>257</v>
      </c>
      <c r="G108" s="577"/>
    </row>
    <row r="109" spans="1:11" ht="29.4" customHeight="1"/>
    <row r="110" spans="1:11" ht="29.4" customHeight="1"/>
    <row r="111" spans="1:11" ht="29.4" customHeight="1"/>
    <row r="112" spans="1:11" ht="29.4" customHeight="1"/>
    <row r="113" ht="29.4" customHeight="1"/>
  </sheetData>
  <pageMargins left="0.7" right="0.7" top="0.75" bottom="0.75" header="0.3" footer="0.3"/>
  <pageSetup scale="4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J17" sqref="J17"/>
    </sheetView>
  </sheetViews>
  <sheetFormatPr defaultColWidth="9.109375" defaultRowHeight="13.2"/>
  <cols>
    <col min="1" max="1" width="6.88671875" style="182" customWidth="1"/>
    <col min="2" max="2" width="21.109375" style="182" customWidth="1"/>
    <col min="3" max="3" width="21.5546875" style="182" customWidth="1"/>
    <col min="4" max="4" width="19.109375" style="182" customWidth="1"/>
    <col min="5" max="5" width="15.109375" style="182" customWidth="1"/>
    <col min="6" max="6" width="20.88671875" style="182" customWidth="1"/>
    <col min="7" max="7" width="23.88671875" style="182" customWidth="1"/>
    <col min="8" max="8" width="19" style="182" customWidth="1"/>
    <col min="9" max="9" width="21.109375" style="182" customWidth="1"/>
    <col min="10" max="10" width="17" style="182" customWidth="1"/>
    <col min="11" max="11" width="21.5546875" style="182" customWidth="1"/>
    <col min="12" max="12" width="24.44140625" style="182" customWidth="1"/>
    <col min="13" max="16384" width="9.109375" style="182"/>
  </cols>
  <sheetData>
    <row r="1" spans="1:13" customFormat="1" ht="13.8">
      <c r="A1" s="135" t="s">
        <v>427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97</v>
      </c>
    </row>
    <row r="2" spans="1:13" customFormat="1" ht="13.8">
      <c r="A2" s="104" t="s">
        <v>128</v>
      </c>
      <c r="B2" s="104"/>
      <c r="C2" s="136"/>
      <c r="D2" s="136"/>
      <c r="E2" s="136"/>
      <c r="F2" s="136"/>
      <c r="G2" s="136"/>
      <c r="H2" s="136"/>
      <c r="I2" s="136"/>
      <c r="J2" s="136"/>
      <c r="K2" s="338">
        <v>42613</v>
      </c>
      <c r="L2" s="371">
        <v>42633</v>
      </c>
    </row>
    <row r="3" spans="1:13" customFormat="1" ht="13.8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2"/>
    </row>
    <row r="4" spans="1:13" customFormat="1" ht="13.8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3.8">
      <c r="A5" s="215" t="str">
        <f>'ფორმა N1'!D4</f>
        <v>საარჩევნო ბლოკი პაატა ბურჭულაძე სახელმწიფო ხალხისთვის</v>
      </c>
      <c r="B5" s="215"/>
      <c r="C5" s="79"/>
      <c r="D5" s="79"/>
      <c r="E5" s="79"/>
      <c r="F5" s="216"/>
      <c r="G5" s="217"/>
      <c r="H5" s="217"/>
      <c r="I5" s="217"/>
      <c r="J5" s="217"/>
      <c r="K5" s="217"/>
      <c r="L5" s="216"/>
    </row>
    <row r="6" spans="1:13" customFormat="1" ht="1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55.2">
      <c r="A7" s="148" t="s">
        <v>64</v>
      </c>
      <c r="B7" s="132" t="s">
        <v>236</v>
      </c>
      <c r="C7" s="134" t="s">
        <v>232</v>
      </c>
      <c r="D7" s="134" t="s">
        <v>233</v>
      </c>
      <c r="E7" s="134" t="s">
        <v>335</v>
      </c>
      <c r="F7" s="134" t="s">
        <v>235</v>
      </c>
      <c r="G7" s="134" t="s">
        <v>371</v>
      </c>
      <c r="H7" s="134" t="s">
        <v>373</v>
      </c>
      <c r="I7" s="134" t="s">
        <v>367</v>
      </c>
      <c r="J7" s="134" t="s">
        <v>368</v>
      </c>
      <c r="K7" s="134" t="s">
        <v>379</v>
      </c>
      <c r="L7" s="134" t="s">
        <v>369</v>
      </c>
    </row>
    <row r="8" spans="1:13" customFormat="1" ht="13.8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3.8">
      <c r="A9" s="66">
        <v>1</v>
      </c>
      <c r="B9" s="66" t="s">
        <v>538</v>
      </c>
      <c r="C9" s="26" t="s">
        <v>535</v>
      </c>
      <c r="D9" s="26" t="s">
        <v>536</v>
      </c>
      <c r="E9" s="458" t="s">
        <v>850</v>
      </c>
      <c r="F9" s="457" t="s">
        <v>849</v>
      </c>
      <c r="G9" s="26">
        <v>4049</v>
      </c>
      <c r="H9" s="26"/>
      <c r="I9" s="214"/>
      <c r="J9" s="214"/>
      <c r="K9" s="214">
        <v>405026216</v>
      </c>
      <c r="L9" s="26" t="s">
        <v>537</v>
      </c>
    </row>
    <row r="10" spans="1:13" customFormat="1" ht="13.8">
      <c r="A10" s="66">
        <v>2</v>
      </c>
      <c r="B10" s="66" t="s">
        <v>538</v>
      </c>
      <c r="C10" s="26" t="s">
        <v>535</v>
      </c>
      <c r="D10" s="26" t="s">
        <v>536</v>
      </c>
      <c r="E10" s="458">
        <v>2014</v>
      </c>
      <c r="F10" s="457" t="s">
        <v>539</v>
      </c>
      <c r="G10" s="26">
        <v>3500</v>
      </c>
      <c r="H10" s="26"/>
      <c r="I10" s="214"/>
      <c r="J10" s="214"/>
      <c r="K10" s="214">
        <v>405026216</v>
      </c>
      <c r="L10" s="26" t="s">
        <v>537</v>
      </c>
    </row>
    <row r="11" spans="1:13" customFormat="1" ht="13.8">
      <c r="A11" s="66">
        <v>3</v>
      </c>
      <c r="B11" s="66" t="s">
        <v>534</v>
      </c>
      <c r="C11" s="26" t="s">
        <v>540</v>
      </c>
      <c r="D11" s="26" t="s">
        <v>541</v>
      </c>
      <c r="E11" s="458">
        <v>2015</v>
      </c>
      <c r="F11" s="457" t="s">
        <v>542</v>
      </c>
      <c r="G11" s="26">
        <v>8450</v>
      </c>
      <c r="H11" s="26"/>
      <c r="I11" s="214"/>
      <c r="J11" s="214"/>
      <c r="K11" s="214">
        <v>405026216</v>
      </c>
      <c r="L11" s="26" t="s">
        <v>537</v>
      </c>
    </row>
    <row r="12" spans="1:13" customFormat="1" ht="13.8">
      <c r="A12" s="66">
        <v>4</v>
      </c>
      <c r="B12" s="66"/>
      <c r="C12" s="26"/>
      <c r="D12" s="26"/>
      <c r="E12" s="26"/>
      <c r="F12" s="26"/>
      <c r="G12" s="26"/>
      <c r="H12" s="26"/>
      <c r="I12" s="214"/>
      <c r="J12" s="214"/>
      <c r="K12" s="214"/>
      <c r="L12" s="26"/>
    </row>
    <row r="13" spans="1:13" customFormat="1" ht="13.8">
      <c r="A13" s="66">
        <v>5</v>
      </c>
      <c r="B13" s="66"/>
      <c r="C13" s="26"/>
      <c r="D13" s="26"/>
      <c r="E13" s="26"/>
      <c r="F13" s="26"/>
      <c r="G13" s="26"/>
      <c r="H13" s="26"/>
      <c r="I13" s="214"/>
      <c r="J13" s="214"/>
      <c r="K13" s="214"/>
      <c r="L13" s="26"/>
    </row>
    <row r="14" spans="1:13" customFormat="1" ht="13.8">
      <c r="A14" s="66">
        <v>6</v>
      </c>
      <c r="B14" s="66"/>
      <c r="C14" s="26"/>
      <c r="D14" s="26"/>
      <c r="E14" s="26"/>
      <c r="F14" s="26"/>
      <c r="G14" s="26"/>
      <c r="H14" s="26"/>
      <c r="I14" s="214"/>
      <c r="J14" s="214"/>
      <c r="K14" s="214"/>
      <c r="L14" s="26"/>
    </row>
    <row r="15" spans="1:13" customFormat="1" ht="13.8">
      <c r="A15" s="66">
        <v>7</v>
      </c>
      <c r="B15" s="66"/>
      <c r="C15" s="26"/>
      <c r="D15" s="26"/>
      <c r="E15" s="26"/>
      <c r="F15" s="26"/>
      <c r="G15" s="26"/>
      <c r="H15" s="26"/>
      <c r="I15" s="214"/>
      <c r="J15" s="214"/>
      <c r="K15" s="214"/>
      <c r="L15" s="26"/>
    </row>
    <row r="16" spans="1:13" customFormat="1" ht="13.8">
      <c r="A16" s="66">
        <v>8</v>
      </c>
      <c r="B16" s="66"/>
      <c r="C16" s="26"/>
      <c r="D16" s="26"/>
      <c r="E16" s="26"/>
      <c r="F16" s="26"/>
      <c r="G16" s="26"/>
      <c r="H16" s="26"/>
      <c r="I16" s="214"/>
      <c r="J16" s="214"/>
      <c r="K16" s="214"/>
      <c r="L16" s="26"/>
    </row>
    <row r="17" spans="1:12" customFormat="1" ht="13.8">
      <c r="A17" s="66">
        <v>9</v>
      </c>
      <c r="B17" s="66"/>
      <c r="C17" s="26"/>
      <c r="D17" s="26"/>
      <c r="E17" s="26"/>
      <c r="F17" s="26"/>
      <c r="G17" s="26"/>
      <c r="H17" s="26"/>
      <c r="I17" s="214"/>
      <c r="J17" s="214"/>
      <c r="K17" s="214"/>
      <c r="L17" s="26"/>
    </row>
    <row r="18" spans="1:12" customFormat="1" ht="13.8">
      <c r="A18" s="66">
        <v>10</v>
      </c>
      <c r="B18" s="66"/>
      <c r="C18" s="26"/>
      <c r="D18" s="26"/>
      <c r="E18" s="26"/>
      <c r="F18" s="26"/>
      <c r="G18" s="26"/>
      <c r="H18" s="26"/>
      <c r="I18" s="214"/>
      <c r="J18" s="214"/>
      <c r="K18" s="214"/>
      <c r="L18" s="26"/>
    </row>
    <row r="19" spans="1:12" customFormat="1" ht="13.8">
      <c r="A19" s="66">
        <v>11</v>
      </c>
      <c r="B19" s="66"/>
      <c r="C19" s="26"/>
      <c r="D19" s="26"/>
      <c r="E19" s="26"/>
      <c r="F19" s="26"/>
      <c r="G19" s="26"/>
      <c r="H19" s="26"/>
      <c r="I19" s="214"/>
      <c r="J19" s="214"/>
      <c r="K19" s="214"/>
      <c r="L19" s="26"/>
    </row>
    <row r="20" spans="1:12" customFormat="1" ht="13.8">
      <c r="A20" s="66">
        <v>12</v>
      </c>
      <c r="B20" s="66"/>
      <c r="C20" s="26"/>
      <c r="D20" s="26"/>
      <c r="E20" s="26"/>
      <c r="F20" s="26"/>
      <c r="G20" s="26"/>
      <c r="H20" s="26"/>
      <c r="I20" s="214"/>
      <c r="J20" s="214"/>
      <c r="K20" s="214"/>
      <c r="L20" s="26"/>
    </row>
    <row r="21" spans="1:12" customFormat="1" ht="13.8">
      <c r="A21" s="66">
        <v>13</v>
      </c>
      <c r="B21" s="66"/>
      <c r="C21" s="26"/>
      <c r="D21" s="26"/>
      <c r="E21" s="26"/>
      <c r="F21" s="26"/>
      <c r="G21" s="26"/>
      <c r="H21" s="26"/>
      <c r="I21" s="214"/>
      <c r="J21" s="214"/>
      <c r="K21" s="214"/>
      <c r="L21" s="26"/>
    </row>
    <row r="22" spans="1:12" customFormat="1" ht="13.8">
      <c r="A22" s="66">
        <v>14</v>
      </c>
      <c r="B22" s="66"/>
      <c r="C22" s="26"/>
      <c r="D22" s="26"/>
      <c r="E22" s="26"/>
      <c r="F22" s="26"/>
      <c r="G22" s="26"/>
      <c r="H22" s="26"/>
      <c r="I22" s="214"/>
      <c r="J22" s="214"/>
      <c r="K22" s="214"/>
      <c r="L22" s="26"/>
    </row>
    <row r="23" spans="1:12" customFormat="1" ht="13.8">
      <c r="A23" s="66">
        <v>15</v>
      </c>
      <c r="B23" s="66"/>
      <c r="C23" s="26"/>
      <c r="D23" s="26"/>
      <c r="E23" s="26"/>
      <c r="F23" s="26"/>
      <c r="G23" s="26"/>
      <c r="H23" s="26"/>
      <c r="I23" s="214"/>
      <c r="J23" s="214"/>
      <c r="K23" s="214"/>
      <c r="L23" s="26"/>
    </row>
    <row r="24" spans="1:12" customFormat="1" ht="13.8">
      <c r="A24" s="66">
        <v>16</v>
      </c>
      <c r="B24" s="66"/>
      <c r="C24" s="26"/>
      <c r="D24" s="26"/>
      <c r="E24" s="26"/>
      <c r="F24" s="26"/>
      <c r="G24" s="26"/>
      <c r="H24" s="26"/>
      <c r="I24" s="214"/>
      <c r="J24" s="214"/>
      <c r="K24" s="214"/>
      <c r="L24" s="26"/>
    </row>
    <row r="25" spans="1:12" customFormat="1" ht="13.8">
      <c r="A25" s="66">
        <v>17</v>
      </c>
      <c r="B25" s="66"/>
      <c r="C25" s="26"/>
      <c r="D25" s="26"/>
      <c r="E25" s="26"/>
      <c r="F25" s="26"/>
      <c r="G25" s="26"/>
      <c r="H25" s="26"/>
      <c r="I25" s="214"/>
      <c r="J25" s="214"/>
      <c r="K25" s="214"/>
      <c r="L25" s="26"/>
    </row>
    <row r="26" spans="1:12" customFormat="1" ht="13.8">
      <c r="A26" s="66">
        <v>18</v>
      </c>
      <c r="B26" s="66"/>
      <c r="C26" s="26"/>
      <c r="D26" s="26"/>
      <c r="E26" s="26"/>
      <c r="F26" s="26"/>
      <c r="G26" s="26"/>
      <c r="H26" s="26"/>
      <c r="I26" s="214"/>
      <c r="J26" s="214"/>
      <c r="K26" s="214"/>
      <c r="L26" s="26"/>
    </row>
    <row r="27" spans="1:12" customFormat="1" ht="13.8">
      <c r="A27" s="66" t="s">
        <v>266</v>
      </c>
      <c r="B27" s="66"/>
      <c r="C27" s="26"/>
      <c r="D27" s="26"/>
      <c r="E27" s="26"/>
      <c r="F27" s="26"/>
      <c r="G27" s="26"/>
      <c r="H27" s="26"/>
      <c r="I27" s="214"/>
      <c r="J27" s="214"/>
      <c r="K27" s="214"/>
      <c r="L27" s="26"/>
    </row>
    <row r="28" spans="1:1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</row>
    <row r="29" spans="1:1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</row>
    <row r="30" spans="1:12" ht="13.8">
      <c r="A30" s="219"/>
      <c r="B30" s="219"/>
      <c r="C30" s="218"/>
      <c r="D30" s="218"/>
      <c r="E30" s="218"/>
      <c r="F30" s="218"/>
      <c r="G30" s="218"/>
      <c r="H30" s="218"/>
      <c r="I30" s="218"/>
      <c r="J30" s="218"/>
      <c r="K30" s="218"/>
      <c r="L30" s="218"/>
    </row>
    <row r="31" spans="1:12" ht="13.8">
      <c r="A31" s="181"/>
      <c r="B31" s="181"/>
      <c r="C31" s="183" t="s">
        <v>96</v>
      </c>
      <c r="D31" s="181"/>
      <c r="E31" s="181"/>
      <c r="F31" s="184"/>
      <c r="G31" s="181"/>
      <c r="H31" s="181"/>
      <c r="I31" s="181"/>
      <c r="J31" s="181"/>
      <c r="K31" s="181"/>
      <c r="L31" s="181"/>
    </row>
    <row r="32" spans="1:12" ht="13.8">
      <c r="A32" s="181"/>
      <c r="B32" s="181"/>
      <c r="C32" s="181"/>
      <c r="D32" s="185"/>
      <c r="E32" s="181"/>
      <c r="G32" s="185"/>
      <c r="H32" s="223"/>
    </row>
    <row r="33" spans="3:7" ht="13.8">
      <c r="C33" s="181"/>
      <c r="D33" s="187" t="s">
        <v>256</v>
      </c>
      <c r="E33" s="181"/>
      <c r="G33" s="188" t="s">
        <v>261</v>
      </c>
    </row>
    <row r="34" spans="3:7" ht="13.8">
      <c r="C34" s="181"/>
      <c r="D34" s="189" t="s">
        <v>127</v>
      </c>
      <c r="E34" s="181"/>
      <c r="G34" s="181" t="s">
        <v>257</v>
      </c>
    </row>
    <row r="35" spans="3:7" ht="13.8">
      <c r="C35" s="181"/>
      <c r="D35" s="189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Normal="100" zoomScaleSheetLayoutView="100" workbookViewId="0">
      <selection activeCell="B36" sqref="B36"/>
    </sheetView>
  </sheetViews>
  <sheetFormatPr defaultColWidth="9.109375" defaultRowHeight="13.8"/>
  <cols>
    <col min="1" max="1" width="16.33203125" style="2" customWidth="1"/>
    <col min="2" max="2" width="80" style="2" customWidth="1"/>
    <col min="3" max="3" width="16.109375" style="2" customWidth="1"/>
    <col min="4" max="4" width="14.6640625" style="2" customWidth="1"/>
    <col min="5" max="5" width="0.6640625" style="5" customWidth="1"/>
    <col min="6" max="6" width="9.109375" style="2"/>
    <col min="7" max="7" width="15.88671875" style="2" bestFit="1" customWidth="1"/>
    <col min="8" max="16384" width="9.109375" style="2"/>
  </cols>
  <sheetData>
    <row r="1" spans="1:7">
      <c r="A1" s="73" t="s">
        <v>289</v>
      </c>
      <c r="B1" s="75"/>
      <c r="C1" s="657" t="s">
        <v>97</v>
      </c>
      <c r="D1" s="657"/>
      <c r="E1" s="107"/>
    </row>
    <row r="2" spans="1:7">
      <c r="A2" s="75" t="s">
        <v>128</v>
      </c>
      <c r="B2" s="75"/>
      <c r="C2" s="338">
        <v>42613</v>
      </c>
      <c r="D2" s="371">
        <v>42633</v>
      </c>
      <c r="E2" s="107"/>
    </row>
    <row r="3" spans="1:7">
      <c r="A3" s="73"/>
      <c r="B3" s="75"/>
      <c r="C3" s="74"/>
      <c r="D3" s="74"/>
      <c r="E3" s="107"/>
    </row>
    <row r="4" spans="1:7">
      <c r="A4" s="76" t="s">
        <v>262</v>
      </c>
      <c r="B4" s="101"/>
      <c r="C4" s="102"/>
      <c r="D4" s="75"/>
      <c r="E4" s="107"/>
    </row>
    <row r="5" spans="1:7">
      <c r="A5" s="366" t="str">
        <f>'ფორმა N1'!D4</f>
        <v>საარჩევნო ბლოკი პაატა ბურჭულაძე სახელმწიფო ხალხისთვის</v>
      </c>
      <c r="B5" s="12"/>
      <c r="C5" s="12"/>
      <c r="E5" s="107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237</v>
      </c>
      <c r="C8" s="78" t="s">
        <v>66</v>
      </c>
      <c r="D8" s="78" t="s">
        <v>67</v>
      </c>
      <c r="E8" s="107"/>
    </row>
    <row r="9" spans="1:7" s="7" customFormat="1" ht="16.5" customHeight="1">
      <c r="A9" s="232">
        <v>1</v>
      </c>
      <c r="B9" s="232" t="s">
        <v>65</v>
      </c>
      <c r="C9" s="84">
        <f>C10+C30</f>
        <v>1163785.3199999998</v>
      </c>
      <c r="D9" s="84">
        <v>1162619.67</v>
      </c>
      <c r="E9" s="107"/>
    </row>
    <row r="10" spans="1:7" s="7" customFormat="1" ht="16.5" customHeight="1">
      <c r="A10" s="86">
        <v>1.1000000000000001</v>
      </c>
      <c r="B10" s="86" t="s">
        <v>69</v>
      </c>
      <c r="C10" s="84">
        <v>1162619.67</v>
      </c>
      <c r="D10" s="84">
        <v>1162619.67</v>
      </c>
      <c r="E10" s="107"/>
    </row>
    <row r="11" spans="1:7" s="9" customFormat="1" ht="16.5" customHeight="1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296</v>
      </c>
      <c r="C12" s="106"/>
      <c r="D12" s="106"/>
      <c r="E12" s="107"/>
      <c r="G12" s="67"/>
    </row>
    <row r="13" spans="1:7" s="3" customFormat="1" ht="16.5" customHeight="1">
      <c r="A13" s="96" t="s">
        <v>70</v>
      </c>
      <c r="B13" s="96" t="s">
        <v>299</v>
      </c>
      <c r="C13" s="8">
        <v>1162619.67</v>
      </c>
      <c r="D13" s="8">
        <f>C13</f>
        <v>1162619.67</v>
      </c>
      <c r="E13" s="107"/>
    </row>
    <row r="14" spans="1:7" s="3" customFormat="1" ht="16.5" customHeight="1">
      <c r="A14" s="96" t="s">
        <v>471</v>
      </c>
      <c r="B14" s="96" t="s">
        <v>470</v>
      </c>
      <c r="C14" s="8"/>
      <c r="D14" s="8"/>
      <c r="E14" s="107"/>
    </row>
    <row r="15" spans="1:7" s="3" customFormat="1" ht="16.5" customHeight="1">
      <c r="A15" s="96" t="s">
        <v>472</v>
      </c>
      <c r="B15" s="96" t="s">
        <v>86</v>
      </c>
      <c r="C15" s="8"/>
      <c r="D15" s="8"/>
      <c r="E15" s="107"/>
    </row>
    <row r="16" spans="1:7" s="3" customFormat="1" ht="16.5" customHeigh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>
      <c r="A17" s="96" t="s">
        <v>73</v>
      </c>
      <c r="B17" s="96" t="s">
        <v>75</v>
      </c>
      <c r="C17" s="8"/>
      <c r="D17" s="8"/>
      <c r="E17" s="107"/>
    </row>
    <row r="18" spans="1:5" s="3" customFormat="1" ht="27.6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>
      <c r="A19" s="87" t="s">
        <v>76</v>
      </c>
      <c r="B19" s="87" t="s">
        <v>392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>
      <c r="A20" s="96" t="s">
        <v>77</v>
      </c>
      <c r="B20" s="96" t="s">
        <v>78</v>
      </c>
      <c r="C20" s="8"/>
      <c r="D20" s="8"/>
      <c r="E20" s="107"/>
    </row>
    <row r="21" spans="1:5" s="3" customFormat="1" ht="27.6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>
      <c r="A23" s="96" t="s">
        <v>83</v>
      </c>
      <c r="B23" s="96" t="s">
        <v>416</v>
      </c>
      <c r="C23" s="8"/>
      <c r="D23" s="8"/>
      <c r="E23" s="107"/>
    </row>
    <row r="24" spans="1:5" s="3" customFormat="1" ht="16.5" customHeight="1">
      <c r="A24" s="87" t="s">
        <v>84</v>
      </c>
      <c r="B24" s="87" t="s">
        <v>417</v>
      </c>
      <c r="C24" s="265"/>
      <c r="D24" s="8"/>
      <c r="E24" s="107"/>
    </row>
    <row r="25" spans="1:5" s="3" customFormat="1">
      <c r="A25" s="87" t="s">
        <v>239</v>
      </c>
      <c r="B25" s="87" t="s">
        <v>423</v>
      </c>
      <c r="C25" s="8"/>
      <c r="D25" s="8"/>
      <c r="E25" s="107"/>
    </row>
    <row r="26" spans="1:5" ht="16.5" customHeight="1">
      <c r="A26" s="86">
        <v>1.2</v>
      </c>
      <c r="B26" s="86" t="s">
        <v>85</v>
      </c>
      <c r="C26" s="84"/>
      <c r="D26" s="84">
        <f>SUM(D27,D35)</f>
        <v>0</v>
      </c>
      <c r="E26" s="107"/>
    </row>
    <row r="27" spans="1:5" ht="16.5" customHeight="1">
      <c r="A27" s="87" t="s">
        <v>32</v>
      </c>
      <c r="B27" s="87" t="s">
        <v>299</v>
      </c>
      <c r="C27" s="106"/>
      <c r="D27" s="106">
        <f>SUM(D28:D30)</f>
        <v>0</v>
      </c>
      <c r="E27" s="107"/>
    </row>
    <row r="28" spans="1:5">
      <c r="A28" s="240" t="s">
        <v>87</v>
      </c>
      <c r="B28" s="240" t="s">
        <v>297</v>
      </c>
      <c r="C28" s="8"/>
      <c r="D28" s="8"/>
      <c r="E28" s="107"/>
    </row>
    <row r="29" spans="1:5">
      <c r="A29" s="240" t="s">
        <v>88</v>
      </c>
      <c r="B29" s="240" t="s">
        <v>300</v>
      </c>
      <c r="C29" s="8"/>
      <c r="D29" s="8"/>
      <c r="E29" s="107"/>
    </row>
    <row r="30" spans="1:5">
      <c r="A30" s="240" t="s">
        <v>425</v>
      </c>
      <c r="B30" s="240" t="s">
        <v>298</v>
      </c>
      <c r="C30" s="8">
        <v>1165.6500000000001</v>
      </c>
      <c r="D30" s="8"/>
      <c r="E30" s="107"/>
    </row>
    <row r="31" spans="1:5">
      <c r="A31" s="87" t="s">
        <v>33</v>
      </c>
      <c r="B31" s="87" t="s">
        <v>470</v>
      </c>
      <c r="C31" s="106">
        <f>SUM(C32:C34)</f>
        <v>0</v>
      </c>
      <c r="D31" s="106">
        <f>SUM(D32:D34)</f>
        <v>0</v>
      </c>
      <c r="E31" s="107"/>
    </row>
    <row r="32" spans="1:5">
      <c r="A32" s="240" t="s">
        <v>12</v>
      </c>
      <c r="B32" s="240" t="s">
        <v>473</v>
      </c>
      <c r="C32" s="8"/>
      <c r="D32" s="8"/>
      <c r="E32" s="107"/>
    </row>
    <row r="33" spans="1:9">
      <c r="A33" s="240" t="s">
        <v>13</v>
      </c>
      <c r="B33" s="240" t="s">
        <v>474</v>
      </c>
      <c r="C33" s="8"/>
      <c r="D33" s="8"/>
      <c r="E33" s="107"/>
    </row>
    <row r="34" spans="1:9">
      <c r="A34" s="240" t="s">
        <v>269</v>
      </c>
      <c r="B34" s="240" t="s">
        <v>475</v>
      </c>
      <c r="C34" s="8"/>
      <c r="D34" s="8"/>
      <c r="E34" s="107"/>
    </row>
    <row r="35" spans="1:9">
      <c r="A35" s="87" t="s">
        <v>34</v>
      </c>
      <c r="B35" s="253" t="s">
        <v>422</v>
      </c>
      <c r="C35" s="8"/>
      <c r="D35" s="8"/>
      <c r="E35" s="107"/>
    </row>
    <row r="36" spans="1:9">
      <c r="D36" s="27"/>
      <c r="E36" s="108"/>
      <c r="F36" s="27"/>
    </row>
    <row r="37" spans="1:9">
      <c r="A37" s="1"/>
      <c r="D37" s="27"/>
      <c r="E37" s="108"/>
      <c r="F37" s="27"/>
    </row>
    <row r="38" spans="1:9">
      <c r="D38" s="27"/>
      <c r="E38" s="108"/>
      <c r="F38" s="27"/>
    </row>
    <row r="39" spans="1:9">
      <c r="D39" s="27"/>
      <c r="E39" s="108"/>
      <c r="F39" s="27"/>
    </row>
    <row r="40" spans="1:9">
      <c r="A40" s="68" t="s">
        <v>96</v>
      </c>
      <c r="D40" s="27"/>
      <c r="E40" s="108"/>
      <c r="F40" s="27"/>
    </row>
    <row r="41" spans="1:9">
      <c r="D41" s="27"/>
      <c r="E41" s="109"/>
      <c r="F41" s="109"/>
      <c r="G41"/>
      <c r="H41"/>
      <c r="I41"/>
    </row>
    <row r="42" spans="1:9">
      <c r="D42" s="110"/>
      <c r="E42" s="109"/>
      <c r="F42" s="109"/>
      <c r="G42"/>
      <c r="H42"/>
      <c r="I42"/>
    </row>
    <row r="43" spans="1:9">
      <c r="A43"/>
      <c r="B43" s="68" t="s">
        <v>259</v>
      </c>
      <c r="D43" s="110"/>
      <c r="E43" s="109"/>
      <c r="F43" s="109"/>
      <c r="G43"/>
      <c r="H43"/>
      <c r="I43"/>
    </row>
    <row r="44" spans="1:9">
      <c r="A44"/>
      <c r="B44" s="2" t="s">
        <v>258</v>
      </c>
      <c r="D44" s="110"/>
      <c r="E44" s="109"/>
      <c r="F44" s="109"/>
      <c r="G44"/>
      <c r="H44"/>
      <c r="I44"/>
    </row>
    <row r="45" spans="1:9" customFormat="1" ht="13.2">
      <c r="B45" s="64" t="s">
        <v>127</v>
      </c>
      <c r="D45" s="109"/>
      <c r="E45" s="109"/>
      <c r="F45" s="109"/>
    </row>
    <row r="46" spans="1:9">
      <c r="D46" s="27"/>
      <c r="E46" s="108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ColWidth="9.109375" defaultRowHeight="13.2"/>
  <cols>
    <col min="1" max="1" width="11.6640625" style="182" customWidth="1"/>
    <col min="2" max="2" width="21.5546875" style="182" customWidth="1"/>
    <col min="3" max="3" width="19.109375" style="182" customWidth="1"/>
    <col min="4" max="4" width="23.6640625" style="182" customWidth="1"/>
    <col min="5" max="6" width="16.5546875" style="182" bestFit="1" customWidth="1"/>
    <col min="7" max="7" width="17" style="182" customWidth="1"/>
    <col min="8" max="8" width="19" style="182" customWidth="1"/>
    <col min="9" max="9" width="24.44140625" style="182" customWidth="1"/>
    <col min="10" max="16384" width="9.109375" style="182"/>
  </cols>
  <sheetData>
    <row r="1" spans="1:13" customFormat="1" ht="13.8">
      <c r="A1" s="135" t="s">
        <v>428</v>
      </c>
      <c r="B1" s="136"/>
      <c r="C1" s="136"/>
      <c r="D1" s="136"/>
      <c r="E1" s="136"/>
      <c r="F1" s="136"/>
      <c r="G1" s="136"/>
      <c r="H1" s="142"/>
      <c r="I1" s="77" t="s">
        <v>97</v>
      </c>
    </row>
    <row r="2" spans="1:13" customFormat="1" ht="13.8">
      <c r="A2" s="104" t="s">
        <v>128</v>
      </c>
      <c r="B2" s="136"/>
      <c r="C2" s="136"/>
      <c r="D2" s="136"/>
      <c r="E2" s="136"/>
      <c r="F2" s="136"/>
      <c r="G2" s="136"/>
      <c r="H2" s="338">
        <v>42613</v>
      </c>
      <c r="I2" s="371">
        <v>42633</v>
      </c>
    </row>
    <row r="3" spans="1:13" customFormat="1" ht="13.8">
      <c r="A3" s="136"/>
      <c r="B3" s="136"/>
      <c r="C3" s="136"/>
      <c r="D3" s="136"/>
      <c r="E3" s="136"/>
      <c r="F3" s="136"/>
      <c r="G3" s="136"/>
      <c r="H3" s="139"/>
      <c r="I3" s="139"/>
      <c r="M3" s="182"/>
    </row>
    <row r="4" spans="1:13" customFormat="1" ht="13.8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3.8">
      <c r="A5" s="215" t="str">
        <f>'ფორმა N1'!D4</f>
        <v>საარჩევნო ბლოკი პაატა ბურჭულაძე სახელმწიფო ხალხისთვის</v>
      </c>
      <c r="B5" s="79"/>
      <c r="C5" s="79"/>
      <c r="D5" s="217"/>
      <c r="E5" s="217"/>
      <c r="F5" s="217"/>
      <c r="G5" s="217"/>
      <c r="H5" s="217"/>
      <c r="I5" s="216"/>
    </row>
    <row r="6" spans="1:13" customFormat="1" ht="1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55.2">
      <c r="A7" s="148" t="s">
        <v>64</v>
      </c>
      <c r="B7" s="134" t="s">
        <v>365</v>
      </c>
      <c r="C7" s="134" t="s">
        <v>366</v>
      </c>
      <c r="D7" s="134" t="s">
        <v>371</v>
      </c>
      <c r="E7" s="134" t="s">
        <v>373</v>
      </c>
      <c r="F7" s="134" t="s">
        <v>367</v>
      </c>
      <c r="G7" s="134" t="s">
        <v>368</v>
      </c>
      <c r="H7" s="134" t="s">
        <v>379</v>
      </c>
      <c r="I7" s="134" t="s">
        <v>369</v>
      </c>
    </row>
    <row r="8" spans="1:13" customFormat="1" ht="13.8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41.4">
      <c r="A9" s="66">
        <v>1</v>
      </c>
      <c r="B9" s="26" t="s">
        <v>518</v>
      </c>
      <c r="C9" s="26" t="s">
        <v>519</v>
      </c>
      <c r="D9" s="26">
        <v>15000</v>
      </c>
      <c r="E9" s="26"/>
      <c r="F9" s="214"/>
      <c r="G9" s="214"/>
      <c r="H9" s="214">
        <v>405123174</v>
      </c>
      <c r="I9" s="26" t="s">
        <v>520</v>
      </c>
    </row>
    <row r="10" spans="1:13" customFormat="1" ht="32.4" customHeight="1">
      <c r="A10" s="66">
        <v>2</v>
      </c>
      <c r="B10" s="26" t="s">
        <v>527</v>
      </c>
      <c r="C10" s="26" t="s">
        <v>528</v>
      </c>
      <c r="D10" s="26">
        <v>1000</v>
      </c>
      <c r="E10" s="385"/>
      <c r="F10" s="26"/>
      <c r="G10" s="26"/>
      <c r="H10" s="392" t="s">
        <v>529</v>
      </c>
      <c r="I10" s="26" t="s">
        <v>530</v>
      </c>
    </row>
    <row r="11" spans="1:13" customFormat="1" ht="13.8">
      <c r="A11" s="66">
        <v>3</v>
      </c>
      <c r="B11" s="26" t="s">
        <v>521</v>
      </c>
      <c r="C11" s="26" t="s">
        <v>522</v>
      </c>
      <c r="D11" s="26">
        <v>15</v>
      </c>
      <c r="E11" s="26"/>
      <c r="F11" s="214"/>
      <c r="G11" s="214"/>
      <c r="H11" s="406">
        <v>205288099</v>
      </c>
      <c r="I11" s="26" t="s">
        <v>523</v>
      </c>
    </row>
    <row r="12" spans="1:13" customFormat="1" ht="13.8">
      <c r="A12" s="66">
        <v>4</v>
      </c>
      <c r="B12" s="26"/>
      <c r="C12" s="26"/>
      <c r="D12" s="26"/>
      <c r="E12" s="26"/>
      <c r="F12" s="26"/>
      <c r="G12" s="26"/>
      <c r="H12" s="26"/>
      <c r="I12" s="26"/>
    </row>
    <row r="13" spans="1:13" customFormat="1" ht="13.8">
      <c r="A13" s="66">
        <v>5</v>
      </c>
      <c r="B13" s="26"/>
      <c r="C13" s="26"/>
      <c r="D13" s="26"/>
      <c r="E13" s="26"/>
      <c r="F13" s="26"/>
      <c r="G13" s="26"/>
      <c r="H13" s="26"/>
      <c r="I13" s="26"/>
    </row>
    <row r="14" spans="1:13" customFormat="1" ht="13.8">
      <c r="A14" s="66">
        <v>6</v>
      </c>
      <c r="B14" s="26"/>
      <c r="C14" s="26"/>
      <c r="D14" s="26"/>
      <c r="E14" s="26"/>
      <c r="F14" s="214"/>
      <c r="G14" s="214"/>
      <c r="H14" s="214"/>
      <c r="I14" s="26"/>
    </row>
    <row r="15" spans="1:13" customFormat="1" ht="13.8">
      <c r="A15" s="66">
        <v>7</v>
      </c>
      <c r="B15" s="26"/>
      <c r="C15" s="26"/>
      <c r="D15" s="26"/>
      <c r="E15" s="26"/>
      <c r="F15" s="214"/>
      <c r="G15" s="214"/>
      <c r="H15" s="214"/>
      <c r="I15" s="26"/>
    </row>
    <row r="16" spans="1:13" customFormat="1" ht="13.8">
      <c r="A16" s="66">
        <v>8</v>
      </c>
      <c r="B16" s="26"/>
      <c r="C16" s="26"/>
      <c r="D16" s="26"/>
      <c r="E16" s="26"/>
      <c r="F16" s="214"/>
      <c r="G16" s="214"/>
      <c r="H16" s="214"/>
      <c r="I16" s="26"/>
    </row>
    <row r="17" spans="1:9" customFormat="1" ht="13.8">
      <c r="A17" s="66">
        <v>9</v>
      </c>
      <c r="B17" s="26"/>
      <c r="C17" s="26"/>
      <c r="D17" s="26"/>
      <c r="E17" s="26"/>
      <c r="F17" s="214"/>
      <c r="G17" s="214"/>
      <c r="H17" s="214"/>
      <c r="I17" s="26"/>
    </row>
    <row r="18" spans="1:9" customFormat="1" ht="13.8">
      <c r="A18" s="66">
        <v>10</v>
      </c>
      <c r="B18" s="26"/>
      <c r="C18" s="26"/>
      <c r="D18" s="26"/>
      <c r="E18" s="26"/>
      <c r="F18" s="214"/>
      <c r="G18" s="214"/>
      <c r="H18" s="214"/>
      <c r="I18" s="26"/>
    </row>
    <row r="19" spans="1:9" customFormat="1" ht="13.8">
      <c r="A19" s="66">
        <v>11</v>
      </c>
      <c r="B19" s="26"/>
      <c r="C19" s="26"/>
      <c r="D19" s="26"/>
      <c r="E19" s="26"/>
      <c r="F19" s="214"/>
      <c r="G19" s="214"/>
      <c r="H19" s="214"/>
      <c r="I19" s="26"/>
    </row>
    <row r="20" spans="1:9" customFormat="1" ht="13.8">
      <c r="A20" s="66">
        <v>12</v>
      </c>
      <c r="B20" s="26"/>
      <c r="C20" s="26"/>
      <c r="D20" s="26"/>
      <c r="E20" s="26"/>
      <c r="F20" s="214"/>
      <c r="G20" s="214"/>
      <c r="H20" s="214"/>
      <c r="I20" s="26"/>
    </row>
    <row r="21" spans="1:9" customFormat="1" ht="13.8">
      <c r="A21" s="66">
        <v>13</v>
      </c>
      <c r="B21" s="26"/>
      <c r="C21" s="26"/>
      <c r="D21" s="26"/>
      <c r="E21" s="26"/>
      <c r="F21" s="214"/>
      <c r="G21" s="214"/>
      <c r="H21" s="214"/>
      <c r="I21" s="26"/>
    </row>
    <row r="22" spans="1:9" customFormat="1" ht="13.8">
      <c r="A22" s="66">
        <v>14</v>
      </c>
      <c r="B22" s="26"/>
      <c r="C22" s="26"/>
      <c r="D22" s="26"/>
      <c r="E22" s="26"/>
      <c r="F22" s="214"/>
      <c r="G22" s="214"/>
      <c r="H22" s="214"/>
      <c r="I22" s="26"/>
    </row>
    <row r="23" spans="1:9" customFormat="1" ht="13.8">
      <c r="A23" s="66">
        <v>15</v>
      </c>
      <c r="B23" s="26"/>
      <c r="C23" s="26"/>
      <c r="D23" s="26"/>
      <c r="E23" s="26"/>
      <c r="F23" s="214"/>
      <c r="G23" s="214"/>
      <c r="H23" s="214"/>
      <c r="I23" s="26"/>
    </row>
    <row r="24" spans="1:9" customFormat="1" ht="13.8">
      <c r="A24" s="66">
        <v>16</v>
      </c>
      <c r="B24" s="26"/>
      <c r="C24" s="26"/>
      <c r="D24" s="26"/>
      <c r="E24" s="26"/>
      <c r="F24" s="214"/>
      <c r="G24" s="214"/>
      <c r="H24" s="214"/>
      <c r="I24" s="26"/>
    </row>
    <row r="25" spans="1:9" customFormat="1" ht="13.8">
      <c r="A25" s="66">
        <v>17</v>
      </c>
      <c r="B25" s="26"/>
      <c r="C25" s="26"/>
      <c r="D25" s="26"/>
      <c r="E25" s="26"/>
      <c r="F25" s="214"/>
      <c r="G25" s="214"/>
      <c r="H25" s="214"/>
      <c r="I25" s="26"/>
    </row>
    <row r="26" spans="1:9" customFormat="1" ht="13.8">
      <c r="A26" s="66">
        <v>18</v>
      </c>
      <c r="B26" s="26"/>
      <c r="C26" s="26"/>
      <c r="D26" s="26"/>
      <c r="E26" s="26"/>
      <c r="F26" s="214"/>
      <c r="G26" s="214"/>
      <c r="H26" s="214"/>
      <c r="I26" s="26"/>
    </row>
    <row r="27" spans="1:9" customFormat="1" ht="13.8">
      <c r="A27" s="66" t="s">
        <v>266</v>
      </c>
      <c r="B27" s="26"/>
      <c r="C27" s="26"/>
      <c r="D27" s="26"/>
      <c r="E27" s="26"/>
      <c r="F27" s="214"/>
      <c r="G27" s="214"/>
      <c r="H27" s="214"/>
      <c r="I27" s="26"/>
    </row>
    <row r="28" spans="1:9">
      <c r="A28" s="218"/>
      <c r="B28" s="218"/>
      <c r="C28" s="218"/>
      <c r="D28" s="218"/>
      <c r="E28" s="218"/>
      <c r="F28" s="218"/>
      <c r="G28" s="218"/>
      <c r="H28" s="218"/>
      <c r="I28" s="218"/>
    </row>
    <row r="29" spans="1:9">
      <c r="A29" s="218"/>
      <c r="B29" s="218"/>
      <c r="C29" s="218"/>
      <c r="D29" s="218"/>
      <c r="E29" s="218"/>
      <c r="F29" s="218"/>
      <c r="G29" s="218"/>
      <c r="H29" s="218"/>
      <c r="I29" s="218"/>
    </row>
    <row r="30" spans="1:9" ht="13.8">
      <c r="A30" s="219"/>
      <c r="B30" s="218"/>
      <c r="C30" s="218"/>
      <c r="D30" s="218"/>
      <c r="E30" s="218"/>
      <c r="F30" s="218"/>
      <c r="G30" s="218"/>
      <c r="H30" s="218"/>
      <c r="I30" s="218"/>
    </row>
    <row r="31" spans="1:9" ht="13.8">
      <c r="A31" s="181"/>
      <c r="B31" s="183" t="s">
        <v>96</v>
      </c>
      <c r="C31" s="181"/>
      <c r="D31" s="181"/>
      <c r="E31" s="184"/>
      <c r="F31" s="181"/>
      <c r="G31" s="181"/>
      <c r="H31" s="181"/>
      <c r="I31" s="181"/>
    </row>
    <row r="32" spans="1:9" ht="13.8">
      <c r="A32" s="181"/>
      <c r="B32" s="181"/>
      <c r="C32" s="185"/>
      <c r="D32" s="181"/>
      <c r="F32" s="185"/>
      <c r="G32" s="223"/>
    </row>
    <row r="33" spans="2:6" ht="13.8">
      <c r="B33" s="181"/>
      <c r="C33" s="187" t="s">
        <v>256</v>
      </c>
      <c r="D33" s="181"/>
      <c r="F33" s="188" t="s">
        <v>261</v>
      </c>
    </row>
    <row r="34" spans="2:6" ht="13.8">
      <c r="B34" s="181"/>
      <c r="C34" s="189" t="s">
        <v>127</v>
      </c>
      <c r="D34" s="181"/>
      <c r="F34" s="181" t="s">
        <v>257</v>
      </c>
    </row>
    <row r="35" spans="2:6" ht="13.8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13"/>
  <sheetViews>
    <sheetView topLeftCell="A43" zoomScale="70" zoomScaleNormal="70" zoomScaleSheetLayoutView="80" workbookViewId="0">
      <selection activeCell="C10" sqref="C10"/>
    </sheetView>
  </sheetViews>
  <sheetFormatPr defaultColWidth="9.109375" defaultRowHeight="13.8"/>
  <cols>
    <col min="1" max="1" width="7.109375" style="181" customWidth="1"/>
    <col min="2" max="2" width="15.6640625" style="181" customWidth="1"/>
    <col min="3" max="3" width="33" style="181" customWidth="1"/>
    <col min="4" max="4" width="25.5546875" style="181" customWidth="1"/>
    <col min="5" max="5" width="43.6640625" style="181" customWidth="1"/>
    <col min="6" max="6" width="20" style="181" customWidth="1"/>
    <col min="7" max="7" width="29.33203125" style="181" customWidth="1"/>
    <col min="8" max="8" width="20.5546875" style="181" customWidth="1"/>
    <col min="9" max="9" width="30.88671875" style="181" customWidth="1"/>
    <col min="10" max="10" width="0.5546875" style="181" customWidth="1"/>
    <col min="11" max="16384" width="9.109375" style="181"/>
  </cols>
  <sheetData>
    <row r="1" spans="1:10">
      <c r="A1" s="73" t="s">
        <v>380</v>
      </c>
      <c r="B1" s="75"/>
      <c r="C1" s="75"/>
      <c r="D1" s="75"/>
      <c r="E1" s="75"/>
      <c r="F1" s="75"/>
      <c r="G1" s="75"/>
      <c r="H1" s="75"/>
      <c r="I1" s="647" t="s">
        <v>186</v>
      </c>
      <c r="J1" s="162"/>
    </row>
    <row r="2" spans="1:10">
      <c r="A2" s="75" t="s">
        <v>128</v>
      </c>
      <c r="B2" s="75"/>
      <c r="C2" s="75"/>
      <c r="D2" s="75"/>
      <c r="E2" s="75"/>
      <c r="F2" s="75"/>
      <c r="G2" s="75"/>
      <c r="H2" s="75"/>
      <c r="I2" s="371">
        <v>42633</v>
      </c>
      <c r="J2" s="371">
        <v>42633</v>
      </c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2"/>
    </row>
    <row r="4" spans="1:10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>
      <c r="A5" s="215" t="str">
        <f>'[5]ფორმა N1'!D4</f>
        <v>საარჩევნო ბლოკი "პაატა ბურჭულაძე -სახელმწიფო ხალხისთვის"</v>
      </c>
      <c r="B5" s="215"/>
      <c r="C5" s="215"/>
      <c r="D5" s="215"/>
      <c r="E5" s="215"/>
      <c r="F5" s="215"/>
      <c r="G5" s="215"/>
      <c r="H5" s="215"/>
      <c r="I5" s="215"/>
      <c r="J5" s="188"/>
    </row>
    <row r="6" spans="1:10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665" t="s">
        <v>64</v>
      </c>
      <c r="B8" s="666" t="s">
        <v>357</v>
      </c>
      <c r="C8" s="667" t="s">
        <v>413</v>
      </c>
      <c r="D8" s="362" t="s">
        <v>414</v>
      </c>
      <c r="E8" s="362" t="s">
        <v>358</v>
      </c>
      <c r="F8" s="362" t="s">
        <v>376</v>
      </c>
      <c r="G8" s="362" t="s">
        <v>377</v>
      </c>
      <c r="H8" s="362" t="s">
        <v>415</v>
      </c>
      <c r="I8" s="164" t="s">
        <v>378</v>
      </c>
      <c r="J8" s="104"/>
    </row>
    <row r="9" spans="1:10" ht="55.2">
      <c r="A9" s="668">
        <v>1</v>
      </c>
      <c r="B9" s="494" t="s">
        <v>1877</v>
      </c>
      <c r="C9" s="495" t="s">
        <v>1878</v>
      </c>
      <c r="D9" s="496">
        <v>404404122</v>
      </c>
      <c r="E9" s="497" t="s">
        <v>1879</v>
      </c>
      <c r="F9" s="499">
        <v>3826</v>
      </c>
      <c r="G9" s="669">
        <v>141544.38</v>
      </c>
      <c r="H9" s="498">
        <v>46450</v>
      </c>
      <c r="I9" s="670">
        <v>98920.38</v>
      </c>
      <c r="J9" s="104"/>
    </row>
    <row r="10" spans="1:10" ht="32.4">
      <c r="A10" s="493">
        <v>2</v>
      </c>
      <c r="B10" s="494" t="s">
        <v>1880</v>
      </c>
      <c r="C10" s="500" t="s">
        <v>1881</v>
      </c>
      <c r="D10" s="501">
        <v>405123174</v>
      </c>
      <c r="E10" s="502" t="s">
        <v>1882</v>
      </c>
      <c r="F10" s="499">
        <v>52000</v>
      </c>
      <c r="G10" s="498"/>
      <c r="H10" s="498">
        <v>13700</v>
      </c>
      <c r="I10" s="671">
        <v>38300</v>
      </c>
      <c r="J10" s="104"/>
    </row>
    <row r="11" spans="1:10" ht="27.6">
      <c r="A11" s="493">
        <v>4</v>
      </c>
      <c r="B11" s="505" t="s">
        <v>1880</v>
      </c>
      <c r="C11" s="506" t="s">
        <v>1883</v>
      </c>
      <c r="D11" s="501">
        <v>419991021</v>
      </c>
      <c r="E11" s="503" t="s">
        <v>1884</v>
      </c>
      <c r="F11" s="504">
        <v>1177</v>
      </c>
      <c r="G11" s="498">
        <v>560.79999999999995</v>
      </c>
      <c r="H11" s="498"/>
      <c r="I11" s="670">
        <v>1737.8</v>
      </c>
      <c r="J11" s="104"/>
    </row>
    <row r="12" spans="1:10" ht="27.6">
      <c r="A12" s="493">
        <v>5</v>
      </c>
      <c r="B12" s="505" t="s">
        <v>1885</v>
      </c>
      <c r="C12" s="506" t="s">
        <v>1886</v>
      </c>
      <c r="D12" s="501">
        <v>400019494</v>
      </c>
      <c r="E12" s="503" t="s">
        <v>1887</v>
      </c>
      <c r="F12" s="499">
        <v>1300</v>
      </c>
      <c r="H12" s="498"/>
      <c r="I12" s="671">
        <v>1300</v>
      </c>
      <c r="J12" s="104"/>
    </row>
    <row r="13" spans="1:10" ht="27.6">
      <c r="A13" s="493">
        <v>6</v>
      </c>
      <c r="B13" s="507" t="s">
        <v>1888</v>
      </c>
      <c r="C13" s="508" t="s">
        <v>1889</v>
      </c>
      <c r="D13" s="509">
        <v>205166210</v>
      </c>
      <c r="E13" s="510" t="s">
        <v>1890</v>
      </c>
      <c r="F13" s="511">
        <v>25</v>
      </c>
      <c r="G13" s="495"/>
      <c r="H13" s="495"/>
      <c r="I13" s="672">
        <v>25</v>
      </c>
      <c r="J13" s="104"/>
    </row>
    <row r="14" spans="1:10" ht="32.4">
      <c r="A14" s="493">
        <v>7</v>
      </c>
      <c r="B14" s="494" t="s">
        <v>1891</v>
      </c>
      <c r="C14" s="508" t="s">
        <v>1892</v>
      </c>
      <c r="D14" s="509">
        <v>203850877</v>
      </c>
      <c r="E14" s="513" t="s">
        <v>1893</v>
      </c>
      <c r="F14" s="512">
        <v>6178</v>
      </c>
      <c r="G14" s="495"/>
      <c r="H14" s="495"/>
      <c r="I14" s="672">
        <v>6178</v>
      </c>
      <c r="J14" s="104"/>
    </row>
    <row r="15" spans="1:10" ht="32.4">
      <c r="A15" s="493">
        <v>8</v>
      </c>
      <c r="B15" s="494" t="s">
        <v>1894</v>
      </c>
      <c r="C15" s="508" t="s">
        <v>1895</v>
      </c>
      <c r="D15" s="509">
        <v>205150655</v>
      </c>
      <c r="E15" s="513" t="s">
        <v>1896</v>
      </c>
      <c r="F15" s="673">
        <v>190</v>
      </c>
      <c r="G15" s="27"/>
      <c r="H15" s="495"/>
      <c r="I15" s="672">
        <v>190</v>
      </c>
      <c r="J15" s="104"/>
    </row>
    <row r="16" spans="1:10" ht="32.4">
      <c r="A16" s="493">
        <v>9</v>
      </c>
      <c r="B16" s="494" t="s">
        <v>1880</v>
      </c>
      <c r="C16" s="508" t="s">
        <v>1897</v>
      </c>
      <c r="D16" s="509">
        <v>406044301</v>
      </c>
      <c r="E16" s="513" t="s">
        <v>1898</v>
      </c>
      <c r="F16" s="511">
        <v>100</v>
      </c>
      <c r="G16" s="495">
        <v>1925</v>
      </c>
      <c r="H16" s="495">
        <v>700</v>
      </c>
      <c r="I16" s="672">
        <v>1325</v>
      </c>
      <c r="J16" s="104"/>
    </row>
    <row r="17" spans="1:10" ht="32.4">
      <c r="A17" s="493">
        <v>10</v>
      </c>
      <c r="B17" s="494" t="s">
        <v>1888</v>
      </c>
      <c r="C17" s="508" t="s">
        <v>1899</v>
      </c>
      <c r="D17" s="509">
        <v>419983432</v>
      </c>
      <c r="E17" s="513" t="s">
        <v>1900</v>
      </c>
      <c r="F17" s="511">
        <v>500</v>
      </c>
      <c r="G17" s="495"/>
      <c r="H17" s="495"/>
      <c r="I17" s="672">
        <v>500</v>
      </c>
      <c r="J17" s="104"/>
    </row>
    <row r="18" spans="1:10" ht="27.6">
      <c r="A18" s="493">
        <v>11</v>
      </c>
      <c r="B18" s="514" t="s">
        <v>1901</v>
      </c>
      <c r="C18" s="515" t="s">
        <v>1902</v>
      </c>
      <c r="D18" s="516">
        <v>205288099</v>
      </c>
      <c r="E18" s="510" t="s">
        <v>1903</v>
      </c>
      <c r="F18" s="517">
        <v>10</v>
      </c>
      <c r="G18" s="495">
        <v>15</v>
      </c>
      <c r="H18" s="495"/>
      <c r="I18" s="672">
        <v>25</v>
      </c>
      <c r="J18" s="104"/>
    </row>
    <row r="19" spans="1:10" ht="64.8">
      <c r="A19" s="493"/>
      <c r="B19" s="514" t="s">
        <v>1901</v>
      </c>
      <c r="C19" s="674" t="s">
        <v>1904</v>
      </c>
      <c r="D19" s="516">
        <v>404502739</v>
      </c>
      <c r="E19" s="675" t="s">
        <v>1905</v>
      </c>
      <c r="F19" s="517"/>
      <c r="G19" s="676">
        <v>30298.7</v>
      </c>
      <c r="H19" s="676">
        <v>1113.5999999999999</v>
      </c>
      <c r="I19" s="677">
        <v>29185.1</v>
      </c>
      <c r="J19" s="104"/>
    </row>
    <row r="20" spans="1:10" ht="27.6">
      <c r="A20" s="493"/>
      <c r="B20" s="514" t="s">
        <v>1906</v>
      </c>
      <c r="C20" s="674" t="s">
        <v>1907</v>
      </c>
      <c r="D20" s="516">
        <v>211323735</v>
      </c>
      <c r="E20" s="675" t="s">
        <v>1908</v>
      </c>
      <c r="F20" s="517">
        <v>500</v>
      </c>
      <c r="G20" s="495"/>
      <c r="H20" s="495"/>
      <c r="I20" s="677">
        <v>500</v>
      </c>
      <c r="J20" s="104"/>
    </row>
    <row r="21" spans="1:10" ht="27.6">
      <c r="A21" s="493"/>
      <c r="B21" s="514" t="s">
        <v>1906</v>
      </c>
      <c r="C21" s="674" t="s">
        <v>1909</v>
      </c>
      <c r="D21" s="516">
        <v>205075014</v>
      </c>
      <c r="E21" s="675" t="s">
        <v>1908</v>
      </c>
      <c r="F21" s="517">
        <v>885</v>
      </c>
      <c r="G21" s="495"/>
      <c r="H21" s="495"/>
      <c r="I21" s="677">
        <v>885</v>
      </c>
      <c r="J21" s="104"/>
    </row>
    <row r="22" spans="1:10" ht="16.8">
      <c r="A22" s="493"/>
      <c r="B22" s="514" t="s">
        <v>1910</v>
      </c>
      <c r="C22" s="674" t="s">
        <v>1911</v>
      </c>
      <c r="D22" s="516">
        <v>400005533</v>
      </c>
      <c r="E22" s="675" t="s">
        <v>1912</v>
      </c>
      <c r="F22" s="517"/>
      <c r="G22" s="495">
        <v>1450.14</v>
      </c>
      <c r="H22" s="495">
        <v>700</v>
      </c>
      <c r="I22" s="677">
        <v>750.14</v>
      </c>
      <c r="J22" s="104"/>
    </row>
    <row r="23" spans="1:10" ht="27.6">
      <c r="A23" s="493"/>
      <c r="B23" s="514" t="s">
        <v>1906</v>
      </c>
      <c r="C23" s="524" t="s">
        <v>1913</v>
      </c>
      <c r="D23" s="516">
        <v>203836233</v>
      </c>
      <c r="E23" s="510" t="s">
        <v>1914</v>
      </c>
      <c r="F23" s="517"/>
      <c r="G23" s="676">
        <v>77.5</v>
      </c>
      <c r="H23" s="495"/>
      <c r="I23" s="677">
        <v>77.5</v>
      </c>
      <c r="J23" s="104"/>
    </row>
    <row r="24" spans="1:10" ht="32.4">
      <c r="A24" s="493"/>
      <c r="B24" s="494" t="s">
        <v>1915</v>
      </c>
      <c r="C24" s="524" t="s">
        <v>1916</v>
      </c>
      <c r="D24" s="516">
        <v>203841940</v>
      </c>
      <c r="E24" s="510" t="s">
        <v>1917</v>
      </c>
      <c r="F24" s="517"/>
      <c r="G24" s="676">
        <v>259.77</v>
      </c>
      <c r="H24" s="495"/>
      <c r="I24" s="677">
        <v>259.77</v>
      </c>
      <c r="J24" s="104"/>
    </row>
    <row r="25" spans="1:10" ht="16.8">
      <c r="A25" s="493">
        <v>13</v>
      </c>
      <c r="B25" s="494" t="s">
        <v>1918</v>
      </c>
      <c r="C25" s="524" t="s">
        <v>1919</v>
      </c>
      <c r="D25" s="678" t="s">
        <v>1465</v>
      </c>
      <c r="E25" s="510" t="s">
        <v>1920</v>
      </c>
      <c r="F25" s="517">
        <v>494.5</v>
      </c>
      <c r="G25" s="495"/>
      <c r="H25" s="495"/>
      <c r="I25" s="677">
        <v>494.5</v>
      </c>
      <c r="J25" s="104"/>
    </row>
    <row r="26" spans="1:10" ht="27.6">
      <c r="A26" s="493">
        <v>14</v>
      </c>
      <c r="B26" s="514" t="s">
        <v>1921</v>
      </c>
      <c r="C26" s="524" t="s">
        <v>1922</v>
      </c>
      <c r="D26" s="516" t="s">
        <v>1923</v>
      </c>
      <c r="E26" s="510" t="s">
        <v>1924</v>
      </c>
      <c r="F26" s="517">
        <v>10000</v>
      </c>
      <c r="G26" s="495"/>
      <c r="H26" s="495"/>
      <c r="I26" s="679">
        <v>10000</v>
      </c>
      <c r="J26" s="104"/>
    </row>
    <row r="27" spans="1:10" ht="27.6">
      <c r="A27" s="493">
        <v>15</v>
      </c>
      <c r="B27" s="514" t="s">
        <v>1921</v>
      </c>
      <c r="C27" s="524" t="s">
        <v>1925</v>
      </c>
      <c r="D27" s="516" t="s">
        <v>1926</v>
      </c>
      <c r="E27" s="510" t="s">
        <v>1924</v>
      </c>
      <c r="F27" s="517">
        <v>3000</v>
      </c>
      <c r="G27" s="495"/>
      <c r="H27" s="495"/>
      <c r="I27" s="679">
        <v>3000</v>
      </c>
      <c r="J27" s="104"/>
    </row>
    <row r="28" spans="1:10" ht="27.6">
      <c r="A28" s="493">
        <v>16</v>
      </c>
      <c r="B28" s="514" t="s">
        <v>1921</v>
      </c>
      <c r="C28" s="524" t="s">
        <v>1927</v>
      </c>
      <c r="D28" s="516" t="s">
        <v>851</v>
      </c>
      <c r="E28" s="510" t="s">
        <v>1924</v>
      </c>
      <c r="F28" s="517">
        <v>5000</v>
      </c>
      <c r="G28" s="495"/>
      <c r="H28" s="495"/>
      <c r="I28" s="679">
        <v>5000</v>
      </c>
      <c r="J28" s="104"/>
    </row>
    <row r="29" spans="1:10" ht="27.6">
      <c r="A29" s="493">
        <v>17</v>
      </c>
      <c r="B29" s="514" t="s">
        <v>1921</v>
      </c>
      <c r="C29" s="524" t="s">
        <v>1928</v>
      </c>
      <c r="D29" s="516" t="s">
        <v>1929</v>
      </c>
      <c r="E29" s="510" t="s">
        <v>1924</v>
      </c>
      <c r="F29" s="517">
        <v>10000</v>
      </c>
      <c r="G29" s="495"/>
      <c r="H29" s="495"/>
      <c r="I29" s="679">
        <v>10000</v>
      </c>
      <c r="J29" s="104"/>
    </row>
    <row r="30" spans="1:10" ht="27.6">
      <c r="A30" s="493">
        <v>18</v>
      </c>
      <c r="B30" s="514" t="s">
        <v>1921</v>
      </c>
      <c r="C30" s="524" t="s">
        <v>1930</v>
      </c>
      <c r="D30" s="516" t="s">
        <v>1931</v>
      </c>
      <c r="E30" s="510" t="s">
        <v>1924</v>
      </c>
      <c r="F30" s="517">
        <v>4000</v>
      </c>
      <c r="G30" s="495"/>
      <c r="H30" s="495"/>
      <c r="I30" s="679">
        <v>4000</v>
      </c>
      <c r="J30" s="104"/>
    </row>
    <row r="31" spans="1:10" ht="27.6">
      <c r="A31" s="493">
        <v>19</v>
      </c>
      <c r="B31" s="514" t="s">
        <v>1921</v>
      </c>
      <c r="C31" s="680" t="s">
        <v>1932</v>
      </c>
      <c r="D31" s="516" t="s">
        <v>479</v>
      </c>
      <c r="E31" s="518" t="s">
        <v>1924</v>
      </c>
      <c r="F31" s="517">
        <v>7500</v>
      </c>
      <c r="G31" s="681"/>
      <c r="H31" s="681"/>
      <c r="I31" s="672">
        <v>7500</v>
      </c>
      <c r="J31" s="104"/>
    </row>
    <row r="32" spans="1:10" ht="27.6">
      <c r="A32" s="493">
        <v>20</v>
      </c>
      <c r="B32" s="514" t="s">
        <v>1921</v>
      </c>
      <c r="C32" s="524" t="s">
        <v>1933</v>
      </c>
      <c r="D32" s="516" t="s">
        <v>1934</v>
      </c>
      <c r="E32" s="510" t="s">
        <v>1924</v>
      </c>
      <c r="F32" s="517">
        <v>2000</v>
      </c>
      <c r="G32" s="495"/>
      <c r="H32" s="495"/>
      <c r="I32" s="679">
        <v>2000</v>
      </c>
      <c r="J32" s="104"/>
    </row>
    <row r="33" spans="1:10" ht="27.6">
      <c r="A33" s="493">
        <v>21</v>
      </c>
      <c r="B33" s="514" t="s">
        <v>1921</v>
      </c>
      <c r="C33" s="524" t="s">
        <v>1935</v>
      </c>
      <c r="D33" s="516" t="s">
        <v>1936</v>
      </c>
      <c r="E33" s="510" t="s">
        <v>1924</v>
      </c>
      <c r="F33" s="517">
        <v>7000</v>
      </c>
      <c r="G33" s="495"/>
      <c r="H33" s="495"/>
      <c r="I33" s="679">
        <v>7000</v>
      </c>
      <c r="J33" s="104"/>
    </row>
    <row r="34" spans="1:10" ht="27.6">
      <c r="A34" s="493">
        <v>22</v>
      </c>
      <c r="B34" s="514" t="s">
        <v>1921</v>
      </c>
      <c r="C34" s="524" t="s">
        <v>1937</v>
      </c>
      <c r="D34" s="516" t="s">
        <v>1938</v>
      </c>
      <c r="E34" s="510" t="s">
        <v>1924</v>
      </c>
      <c r="F34" s="517">
        <v>2500</v>
      </c>
      <c r="G34" s="495"/>
      <c r="H34" s="495"/>
      <c r="I34" s="677">
        <v>2500</v>
      </c>
      <c r="J34" s="104"/>
    </row>
    <row r="35" spans="1:10" ht="27.6">
      <c r="A35" s="493">
        <v>23</v>
      </c>
      <c r="B35" s="514" t="s">
        <v>1921</v>
      </c>
      <c r="C35" s="524" t="s">
        <v>1939</v>
      </c>
      <c r="D35" s="516" t="s">
        <v>1940</v>
      </c>
      <c r="E35" s="510" t="s">
        <v>1924</v>
      </c>
      <c r="F35" s="517">
        <v>2500</v>
      </c>
      <c r="G35" s="495"/>
      <c r="H35" s="495"/>
      <c r="I35" s="677">
        <v>2500</v>
      </c>
      <c r="J35" s="104"/>
    </row>
    <row r="36" spans="1:10" ht="27.6">
      <c r="A36" s="493">
        <v>24</v>
      </c>
      <c r="B36" s="514" t="s">
        <v>1921</v>
      </c>
      <c r="C36" s="524" t="s">
        <v>1941</v>
      </c>
      <c r="D36" s="516" t="s">
        <v>1942</v>
      </c>
      <c r="E36" s="510" t="s">
        <v>1924</v>
      </c>
      <c r="F36" s="517">
        <v>6000</v>
      </c>
      <c r="G36" s="495"/>
      <c r="H36" s="495"/>
      <c r="I36" s="679">
        <v>6000</v>
      </c>
      <c r="J36" s="104"/>
    </row>
    <row r="37" spans="1:10" ht="27.6">
      <c r="A37" s="493">
        <v>25</v>
      </c>
      <c r="B37" s="514" t="s">
        <v>1921</v>
      </c>
      <c r="C37" s="524" t="s">
        <v>1943</v>
      </c>
      <c r="D37" s="516" t="s">
        <v>1944</v>
      </c>
      <c r="E37" s="510" t="s">
        <v>1924</v>
      </c>
      <c r="F37" s="517">
        <v>600</v>
      </c>
      <c r="G37" s="495"/>
      <c r="H37" s="495"/>
      <c r="I37" s="679">
        <v>600</v>
      </c>
      <c r="J37" s="104"/>
    </row>
    <row r="38" spans="1:10" ht="27.6">
      <c r="A38" s="493">
        <v>26</v>
      </c>
      <c r="B38" s="514" t="s">
        <v>1921</v>
      </c>
      <c r="C38" s="524" t="s">
        <v>1945</v>
      </c>
      <c r="D38" s="516" t="s">
        <v>1946</v>
      </c>
      <c r="E38" s="510" t="s">
        <v>1924</v>
      </c>
      <c r="F38" s="517">
        <v>600</v>
      </c>
      <c r="G38" s="495"/>
      <c r="H38" s="495"/>
      <c r="I38" s="679">
        <v>600</v>
      </c>
      <c r="J38" s="104"/>
    </row>
    <row r="39" spans="1:10" ht="27.6">
      <c r="A39" s="493">
        <v>27</v>
      </c>
      <c r="B39" s="514" t="s">
        <v>1921</v>
      </c>
      <c r="C39" s="524" t="s">
        <v>1126</v>
      </c>
      <c r="D39" s="516" t="s">
        <v>554</v>
      </c>
      <c r="E39" s="510" t="s">
        <v>1924</v>
      </c>
      <c r="F39" s="517">
        <v>3000</v>
      </c>
      <c r="G39" s="495"/>
      <c r="H39" s="495"/>
      <c r="I39" s="679">
        <v>3000</v>
      </c>
      <c r="J39" s="104"/>
    </row>
    <row r="40" spans="1:10" ht="27.6">
      <c r="A40" s="493">
        <v>28</v>
      </c>
      <c r="B40" s="514" t="s">
        <v>1921</v>
      </c>
      <c r="C40" s="524" t="s">
        <v>1947</v>
      </c>
      <c r="D40" s="516" t="s">
        <v>1948</v>
      </c>
      <c r="E40" s="510" t="s">
        <v>1924</v>
      </c>
      <c r="F40" s="517">
        <v>1000</v>
      </c>
      <c r="G40" s="495"/>
      <c r="H40" s="495"/>
      <c r="I40" s="677">
        <v>1000</v>
      </c>
      <c r="J40" s="104"/>
    </row>
    <row r="41" spans="1:10" ht="27.6">
      <c r="A41" s="493">
        <v>29</v>
      </c>
      <c r="B41" s="514" t="s">
        <v>1921</v>
      </c>
      <c r="C41" s="524" t="s">
        <v>1949</v>
      </c>
      <c r="D41" s="516" t="s">
        <v>1950</v>
      </c>
      <c r="E41" s="510" t="s">
        <v>1924</v>
      </c>
      <c r="F41" s="517">
        <v>3000</v>
      </c>
      <c r="G41" s="526"/>
      <c r="H41" s="495"/>
      <c r="I41" s="677">
        <v>3000</v>
      </c>
      <c r="J41" s="104"/>
    </row>
    <row r="42" spans="1:10" ht="27.6">
      <c r="A42" s="493">
        <v>30</v>
      </c>
      <c r="B42" s="514" t="s">
        <v>1921</v>
      </c>
      <c r="C42" s="524" t="s">
        <v>1951</v>
      </c>
      <c r="D42" s="516" t="s">
        <v>1952</v>
      </c>
      <c r="E42" s="510" t="s">
        <v>1924</v>
      </c>
      <c r="F42" s="517">
        <v>3000</v>
      </c>
      <c r="G42" s="526"/>
      <c r="H42" s="495"/>
      <c r="I42" s="677">
        <v>3000</v>
      </c>
      <c r="J42" s="104"/>
    </row>
    <row r="43" spans="1:10" ht="27.6">
      <c r="A43" s="493">
        <v>31</v>
      </c>
      <c r="B43" s="514" t="s">
        <v>1921</v>
      </c>
      <c r="C43" s="524" t="s">
        <v>1953</v>
      </c>
      <c r="D43" s="516" t="s">
        <v>1954</v>
      </c>
      <c r="E43" s="510" t="s">
        <v>1924</v>
      </c>
      <c r="F43" s="517">
        <v>5000</v>
      </c>
      <c r="G43" s="495"/>
      <c r="H43" s="495"/>
      <c r="I43" s="677">
        <v>5000</v>
      </c>
      <c r="J43" s="104"/>
    </row>
    <row r="44" spans="1:10" ht="27.6">
      <c r="A44" s="493"/>
      <c r="B44" s="494" t="s">
        <v>1921</v>
      </c>
      <c r="C44" s="508" t="s">
        <v>1955</v>
      </c>
      <c r="D44" s="509">
        <v>25001021712</v>
      </c>
      <c r="E44" s="518" t="s">
        <v>1956</v>
      </c>
      <c r="F44" s="511">
        <v>3300</v>
      </c>
      <c r="G44" s="682">
        <v>4125</v>
      </c>
      <c r="H44" s="495">
        <v>825</v>
      </c>
      <c r="I44" s="672">
        <v>6600</v>
      </c>
      <c r="J44" s="104"/>
    </row>
    <row r="45" spans="1:10" ht="27.6">
      <c r="A45" s="493"/>
      <c r="B45" s="514" t="s">
        <v>1921</v>
      </c>
      <c r="C45" s="519" t="s">
        <v>1957</v>
      </c>
      <c r="D45" s="520">
        <v>38001006136</v>
      </c>
      <c r="E45" s="521" t="s">
        <v>1958</v>
      </c>
      <c r="F45" s="522">
        <v>625</v>
      </c>
      <c r="G45" s="523">
        <v>625</v>
      </c>
      <c r="H45" s="523">
        <v>625</v>
      </c>
      <c r="I45" s="683">
        <v>625</v>
      </c>
      <c r="J45" s="104"/>
    </row>
    <row r="46" spans="1:10" ht="26.4">
      <c r="A46" s="493">
        <v>32</v>
      </c>
      <c r="B46" s="684" t="s">
        <v>1959</v>
      </c>
      <c r="C46" s="685" t="s">
        <v>1960</v>
      </c>
      <c r="D46" s="686">
        <v>204564113</v>
      </c>
      <c r="E46" s="687" t="s">
        <v>1961</v>
      </c>
      <c r="F46" s="688"/>
      <c r="G46" s="688">
        <v>118.5</v>
      </c>
      <c r="H46" s="688"/>
      <c r="I46" s="688">
        <v>118.5</v>
      </c>
      <c r="J46" s="104"/>
    </row>
    <row r="47" spans="1:10" ht="28.8">
      <c r="A47" s="493"/>
      <c r="B47" s="689" t="s">
        <v>1962</v>
      </c>
      <c r="C47" s="690" t="s">
        <v>1963</v>
      </c>
      <c r="D47" s="691">
        <v>404390949</v>
      </c>
      <c r="E47" s="692" t="s">
        <v>1964</v>
      </c>
      <c r="F47" s="536"/>
      <c r="G47" s="536">
        <v>6300</v>
      </c>
      <c r="H47" s="536"/>
      <c r="I47" s="693">
        <v>6300</v>
      </c>
      <c r="J47" s="104"/>
    </row>
    <row r="48" spans="1:10" ht="26.4">
      <c r="A48" s="493"/>
      <c r="B48" s="405" t="s">
        <v>1965</v>
      </c>
      <c r="C48" s="694" t="s">
        <v>1966</v>
      </c>
      <c r="D48" s="695">
        <v>204435511</v>
      </c>
      <c r="E48" s="546" t="s">
        <v>1967</v>
      </c>
      <c r="F48" s="546"/>
      <c r="G48" s="546">
        <v>56.07</v>
      </c>
      <c r="H48" s="547"/>
      <c r="I48" s="696">
        <v>56.07</v>
      </c>
      <c r="J48" s="104"/>
    </row>
    <row r="49" spans="1:10" ht="26.4">
      <c r="A49" s="493"/>
      <c r="B49" s="405" t="s">
        <v>1968</v>
      </c>
      <c r="C49" s="697" t="s">
        <v>1969</v>
      </c>
      <c r="D49" s="529">
        <v>406116028</v>
      </c>
      <c r="E49" s="548" t="s">
        <v>1970</v>
      </c>
      <c r="F49" s="548"/>
      <c r="G49" s="548">
        <v>686</v>
      </c>
      <c r="H49" s="531">
        <v>280</v>
      </c>
      <c r="I49" s="688">
        <v>406</v>
      </c>
      <c r="J49" s="104"/>
    </row>
    <row r="50" spans="1:10" ht="14.4">
      <c r="A50" s="493"/>
      <c r="B50" s="405"/>
      <c r="C50" s="697" t="s">
        <v>1971</v>
      </c>
      <c r="D50" s="529">
        <v>205042130</v>
      </c>
      <c r="E50" s="548" t="s">
        <v>1972</v>
      </c>
      <c r="F50" s="548"/>
      <c r="G50" s="548">
        <v>340</v>
      </c>
      <c r="H50" s="531"/>
      <c r="I50" s="688">
        <v>340</v>
      </c>
      <c r="J50" s="104"/>
    </row>
    <row r="51" spans="1:10" ht="26.4">
      <c r="A51" s="493"/>
      <c r="B51" s="405" t="s">
        <v>1965</v>
      </c>
      <c r="C51" s="697" t="s">
        <v>1973</v>
      </c>
      <c r="D51" s="529">
        <v>415080227</v>
      </c>
      <c r="E51" s="548" t="s">
        <v>1974</v>
      </c>
      <c r="F51" s="548"/>
      <c r="G51" s="548">
        <v>225</v>
      </c>
      <c r="H51" s="531"/>
      <c r="I51" s="688">
        <v>225</v>
      </c>
      <c r="J51" s="104"/>
    </row>
    <row r="52" spans="1:10" ht="26.4">
      <c r="A52" s="493"/>
      <c r="B52" s="405" t="s">
        <v>1965</v>
      </c>
      <c r="C52" s="697" t="s">
        <v>1975</v>
      </c>
      <c r="D52" s="529">
        <v>404416324</v>
      </c>
      <c r="E52" s="548" t="s">
        <v>1974</v>
      </c>
      <c r="F52" s="530"/>
      <c r="G52" s="530">
        <v>31579.200000000001</v>
      </c>
      <c r="H52" s="530"/>
      <c r="I52" s="688">
        <v>31579.200000000001</v>
      </c>
      <c r="J52" s="104"/>
    </row>
    <row r="53" spans="1:10" ht="26.4">
      <c r="A53" s="493"/>
      <c r="B53" s="405" t="s">
        <v>1976</v>
      </c>
      <c r="C53" s="697" t="s">
        <v>1977</v>
      </c>
      <c r="D53" s="529">
        <v>205261107</v>
      </c>
      <c r="E53" s="548" t="s">
        <v>1974</v>
      </c>
      <c r="F53" s="530">
        <v>1212</v>
      </c>
      <c r="G53" s="530"/>
      <c r="H53" s="530"/>
      <c r="I53" s="688">
        <v>1212</v>
      </c>
      <c r="J53" s="104"/>
    </row>
    <row r="54" spans="1:10" ht="26.4">
      <c r="A54" s="493"/>
      <c r="B54" s="405" t="s">
        <v>1978</v>
      </c>
      <c r="C54" s="697" t="s">
        <v>1979</v>
      </c>
      <c r="D54" s="529">
        <v>204964039</v>
      </c>
      <c r="E54" s="548" t="s">
        <v>1980</v>
      </c>
      <c r="F54" s="530"/>
      <c r="G54" s="530">
        <v>620</v>
      </c>
      <c r="H54" s="530"/>
      <c r="I54" s="688">
        <v>620</v>
      </c>
      <c r="J54" s="104"/>
    </row>
    <row r="55" spans="1:10" ht="14.4">
      <c r="A55" s="493"/>
      <c r="B55" s="405" t="s">
        <v>1981</v>
      </c>
      <c r="C55" s="697" t="s">
        <v>1982</v>
      </c>
      <c r="D55" s="529">
        <v>200179145</v>
      </c>
      <c r="E55" s="548" t="s">
        <v>1974</v>
      </c>
      <c r="F55" s="530">
        <v>1450</v>
      </c>
      <c r="G55" s="530"/>
      <c r="H55" s="530"/>
      <c r="I55" s="688">
        <v>1450</v>
      </c>
      <c r="J55" s="104"/>
    </row>
    <row r="56" spans="1:10" ht="39.6">
      <c r="A56" s="493"/>
      <c r="B56" s="405" t="s">
        <v>1983</v>
      </c>
      <c r="C56" s="697" t="s">
        <v>1984</v>
      </c>
      <c r="D56" s="529">
        <v>216312915</v>
      </c>
      <c r="E56" s="548" t="s">
        <v>1985</v>
      </c>
      <c r="F56" s="530"/>
      <c r="G56" s="530">
        <v>850</v>
      </c>
      <c r="H56" s="530"/>
      <c r="I56" s="688">
        <v>850</v>
      </c>
      <c r="J56" s="104"/>
    </row>
    <row r="57" spans="1:10" ht="26.4">
      <c r="A57" s="493"/>
      <c r="B57" s="405" t="s">
        <v>1986</v>
      </c>
      <c r="C57" s="697" t="s">
        <v>1987</v>
      </c>
      <c r="D57" s="529">
        <v>404385722</v>
      </c>
      <c r="E57" s="548" t="s">
        <v>1988</v>
      </c>
      <c r="F57" s="530">
        <v>3416.1</v>
      </c>
      <c r="G57" s="530"/>
      <c r="H57" s="530">
        <v>2944.1</v>
      </c>
      <c r="I57" s="688">
        <v>472</v>
      </c>
      <c r="J57" s="104"/>
    </row>
    <row r="58" spans="1:10" ht="26.4">
      <c r="A58" s="493"/>
      <c r="B58" s="405" t="s">
        <v>1989</v>
      </c>
      <c r="C58" s="697" t="s">
        <v>537</v>
      </c>
      <c r="D58" s="529">
        <v>405026216</v>
      </c>
      <c r="E58" s="548" t="s">
        <v>1990</v>
      </c>
      <c r="F58" s="530">
        <v>15999</v>
      </c>
      <c r="G58" s="530"/>
      <c r="H58" s="530"/>
      <c r="I58" s="688">
        <v>15999</v>
      </c>
      <c r="J58" s="104"/>
    </row>
    <row r="59" spans="1:10" ht="28.8">
      <c r="A59" s="493"/>
      <c r="B59" s="405" t="s">
        <v>1991</v>
      </c>
      <c r="C59" s="697" t="s">
        <v>1992</v>
      </c>
      <c r="D59" s="529">
        <v>203866824</v>
      </c>
      <c r="E59" s="548" t="s">
        <v>1993</v>
      </c>
      <c r="F59" s="530"/>
      <c r="G59" s="530"/>
      <c r="H59" s="530"/>
      <c r="I59" s="688">
        <v>1.79</v>
      </c>
      <c r="J59" s="104"/>
    </row>
    <row r="60" spans="1:10" ht="14.4">
      <c r="A60" s="493"/>
      <c r="B60" s="405" t="s">
        <v>1981</v>
      </c>
      <c r="C60" s="697" t="s">
        <v>1994</v>
      </c>
      <c r="D60" s="529"/>
      <c r="E60" s="548" t="s">
        <v>1993</v>
      </c>
      <c r="F60" s="530"/>
      <c r="G60" s="530">
        <v>326.95</v>
      </c>
      <c r="H60" s="530">
        <v>324.95</v>
      </c>
      <c r="I60" s="688">
        <v>2</v>
      </c>
      <c r="J60" s="104"/>
    </row>
    <row r="61" spans="1:10" ht="16.8">
      <c r="A61" s="493"/>
      <c r="B61" s="514" t="s">
        <v>1995</v>
      </c>
      <c r="C61" s="698" t="s">
        <v>1996</v>
      </c>
      <c r="D61" s="516">
        <v>10001042444</v>
      </c>
      <c r="E61" s="510" t="s">
        <v>1997</v>
      </c>
      <c r="F61" s="517">
        <v>1600</v>
      </c>
      <c r="G61" s="495"/>
      <c r="H61" s="495"/>
      <c r="I61" s="699">
        <v>1600</v>
      </c>
      <c r="J61" s="104"/>
    </row>
    <row r="62" spans="1:10" ht="16.8">
      <c r="A62" s="493"/>
      <c r="B62" s="514" t="s">
        <v>1995</v>
      </c>
      <c r="C62" s="525" t="s">
        <v>1998</v>
      </c>
      <c r="D62" s="516">
        <v>13001012641</v>
      </c>
      <c r="E62" s="510" t="s">
        <v>1999</v>
      </c>
      <c r="F62" s="517">
        <v>800</v>
      </c>
      <c r="G62" s="495"/>
      <c r="H62" s="495"/>
      <c r="I62" s="699">
        <v>800</v>
      </c>
      <c r="J62" s="104"/>
    </row>
    <row r="63" spans="1:10" ht="16.8">
      <c r="A63" s="493"/>
      <c r="B63" s="514" t="s">
        <v>1995</v>
      </c>
      <c r="C63" s="525" t="s">
        <v>2000</v>
      </c>
      <c r="D63" s="516">
        <v>61007004173</v>
      </c>
      <c r="E63" s="510" t="s">
        <v>2001</v>
      </c>
      <c r="F63" s="517">
        <v>1179.9000000000001</v>
      </c>
      <c r="G63" s="495"/>
      <c r="H63" s="676"/>
      <c r="I63" s="699">
        <v>1179.9000000000001</v>
      </c>
      <c r="J63" s="104"/>
    </row>
    <row r="64" spans="1:10" ht="16.8">
      <c r="A64" s="493"/>
      <c r="B64" s="514" t="s">
        <v>1995</v>
      </c>
      <c r="C64" s="525" t="s">
        <v>2002</v>
      </c>
      <c r="D64" s="516">
        <v>61001007106</v>
      </c>
      <c r="E64" s="510" t="s">
        <v>2001</v>
      </c>
      <c r="F64" s="517">
        <v>2990</v>
      </c>
      <c r="G64" s="495"/>
      <c r="H64" s="495"/>
      <c r="I64" s="699">
        <v>2990</v>
      </c>
      <c r="J64" s="104"/>
    </row>
    <row r="65" spans="1:12" ht="16.8">
      <c r="A65" s="493"/>
      <c r="B65" s="514" t="s">
        <v>1995</v>
      </c>
      <c r="C65" s="525" t="s">
        <v>2003</v>
      </c>
      <c r="D65" s="678" t="s">
        <v>722</v>
      </c>
      <c r="E65" s="510" t="s">
        <v>2004</v>
      </c>
      <c r="F65" s="517">
        <v>500</v>
      </c>
      <c r="G65" s="495"/>
      <c r="H65" s="495"/>
      <c r="I65" s="699">
        <v>500</v>
      </c>
      <c r="J65" s="104"/>
    </row>
    <row r="66" spans="1:12" ht="16.8">
      <c r="A66" s="493"/>
      <c r="B66" s="514" t="s">
        <v>1995</v>
      </c>
      <c r="C66" s="525" t="s">
        <v>2005</v>
      </c>
      <c r="D66" s="678" t="s">
        <v>2006</v>
      </c>
      <c r="E66" s="510" t="s">
        <v>2007</v>
      </c>
      <c r="F66" s="517">
        <v>2760</v>
      </c>
      <c r="G66" s="495"/>
      <c r="H66" s="495"/>
      <c r="I66" s="699">
        <v>2760</v>
      </c>
      <c r="J66" s="104"/>
    </row>
    <row r="67" spans="1:12" ht="16.8">
      <c r="A67" s="493"/>
      <c r="B67" s="514" t="s">
        <v>2008</v>
      </c>
      <c r="C67" s="525" t="s">
        <v>2009</v>
      </c>
      <c r="D67" s="516">
        <v>17001011615</v>
      </c>
      <c r="E67" s="510" t="s">
        <v>2010</v>
      </c>
      <c r="F67" s="517">
        <v>300</v>
      </c>
      <c r="G67" s="495"/>
      <c r="H67" s="495"/>
      <c r="I67" s="699">
        <v>300</v>
      </c>
    </row>
    <row r="68" spans="1:12" ht="16.8">
      <c r="A68" s="493"/>
      <c r="B68" s="514" t="s">
        <v>1995</v>
      </c>
      <c r="C68" s="525" t="s">
        <v>2011</v>
      </c>
      <c r="D68" s="516">
        <v>17001003608</v>
      </c>
      <c r="E68" s="510" t="s">
        <v>2012</v>
      </c>
      <c r="F68" s="517">
        <v>800</v>
      </c>
      <c r="G68" s="495"/>
      <c r="H68" s="495"/>
      <c r="I68" s="699">
        <v>800</v>
      </c>
    </row>
    <row r="69" spans="1:12" ht="16.8">
      <c r="A69" s="493"/>
      <c r="B69" s="514" t="s">
        <v>1995</v>
      </c>
      <c r="C69" s="525" t="s">
        <v>2013</v>
      </c>
      <c r="D69" s="516">
        <v>20001011314</v>
      </c>
      <c r="E69" s="510" t="s">
        <v>2014</v>
      </c>
      <c r="F69" s="517">
        <v>700</v>
      </c>
      <c r="G69" s="495"/>
      <c r="H69" s="495"/>
      <c r="I69" s="699">
        <v>700</v>
      </c>
    </row>
    <row r="70" spans="1:12" ht="16.8">
      <c r="A70" s="493"/>
      <c r="B70" s="514" t="s">
        <v>1995</v>
      </c>
      <c r="C70" s="525" t="s">
        <v>2015</v>
      </c>
      <c r="D70" s="516">
        <v>23001005017</v>
      </c>
      <c r="E70" s="510" t="s">
        <v>2016</v>
      </c>
      <c r="F70" s="517">
        <v>500</v>
      </c>
      <c r="G70" s="495"/>
      <c r="H70" s="495"/>
      <c r="I70" s="699">
        <v>500</v>
      </c>
    </row>
    <row r="71" spans="1:12" ht="14.4">
      <c r="A71" s="493"/>
      <c r="B71" s="514" t="s">
        <v>1995</v>
      </c>
      <c r="C71" s="700" t="s">
        <v>2017</v>
      </c>
      <c r="D71" s="701">
        <v>24001048479</v>
      </c>
      <c r="E71" s="702" t="s">
        <v>2018</v>
      </c>
      <c r="F71" s="702">
        <v>1200</v>
      </c>
      <c r="G71" s="703"/>
      <c r="H71" s="703"/>
      <c r="I71" s="704">
        <v>1200</v>
      </c>
      <c r="J71" s="182"/>
      <c r="K71" s="182"/>
      <c r="L71" s="182"/>
    </row>
    <row r="72" spans="1:12" ht="14.4">
      <c r="A72" s="493"/>
      <c r="B72" s="514" t="s">
        <v>1995</v>
      </c>
      <c r="C72" s="705" t="s">
        <v>2019</v>
      </c>
      <c r="D72" s="706">
        <v>37001000648</v>
      </c>
      <c r="E72" s="702" t="s">
        <v>2020</v>
      </c>
      <c r="F72" s="702">
        <v>1000</v>
      </c>
      <c r="G72" s="703"/>
      <c r="H72" s="703"/>
      <c r="I72" s="704">
        <v>1000</v>
      </c>
      <c r="J72" s="182"/>
      <c r="K72" s="182"/>
      <c r="L72" s="182"/>
    </row>
    <row r="73" spans="1:12" ht="14.4">
      <c r="A73" s="493"/>
      <c r="B73" s="514" t="s">
        <v>1995</v>
      </c>
      <c r="C73" s="705" t="s">
        <v>2021</v>
      </c>
      <c r="D73" s="703">
        <v>36001020527</v>
      </c>
      <c r="E73" s="702" t="s">
        <v>2022</v>
      </c>
      <c r="F73" s="702">
        <v>800</v>
      </c>
      <c r="G73" s="703"/>
      <c r="H73" s="703"/>
      <c r="I73" s="704">
        <v>800</v>
      </c>
      <c r="J73" s="182"/>
      <c r="K73" s="182"/>
      <c r="L73" s="182"/>
    </row>
    <row r="74" spans="1:12" ht="14.4">
      <c r="A74" s="707"/>
      <c r="B74" s="507" t="s">
        <v>1995</v>
      </c>
      <c r="C74" s="705" t="s">
        <v>2023</v>
      </c>
      <c r="D74" s="703">
        <v>39001010767</v>
      </c>
      <c r="E74" s="702" t="s">
        <v>2024</v>
      </c>
      <c r="F74" s="702">
        <v>700</v>
      </c>
      <c r="G74" s="703"/>
      <c r="H74" s="703"/>
      <c r="I74" s="704">
        <v>700</v>
      </c>
      <c r="J74" s="182"/>
      <c r="K74" s="182"/>
      <c r="L74" s="182"/>
    </row>
    <row r="75" spans="1:12" s="182" customFormat="1" ht="14.4">
      <c r="A75" s="708"/>
      <c r="B75" s="507" t="s">
        <v>1995</v>
      </c>
      <c r="C75" s="705" t="s">
        <v>2025</v>
      </c>
      <c r="D75" s="709">
        <v>43001028583</v>
      </c>
      <c r="E75" s="702" t="s">
        <v>2026</v>
      </c>
      <c r="F75" s="702">
        <v>1610</v>
      </c>
      <c r="G75" s="703"/>
      <c r="H75" s="703"/>
      <c r="I75" s="704">
        <v>1610</v>
      </c>
    </row>
    <row r="76" spans="1:12" s="182" customFormat="1" ht="14.4">
      <c r="A76" s="708"/>
      <c r="B76" s="507" t="s">
        <v>1995</v>
      </c>
      <c r="C76" s="705" t="s">
        <v>2027</v>
      </c>
      <c r="D76" s="709">
        <v>61008001280</v>
      </c>
      <c r="E76" s="702" t="s">
        <v>2028</v>
      </c>
      <c r="F76" s="702">
        <v>851</v>
      </c>
      <c r="G76" s="703"/>
      <c r="H76" s="703"/>
      <c r="I76" s="704">
        <v>851</v>
      </c>
    </row>
    <row r="77" spans="1:12" s="182" customFormat="1" ht="14.4">
      <c r="A77" s="708"/>
      <c r="B77" s="507" t="s">
        <v>1995</v>
      </c>
      <c r="C77" s="705" t="s">
        <v>2029</v>
      </c>
      <c r="D77" s="709">
        <v>46001004676</v>
      </c>
      <c r="E77" s="702" t="s">
        <v>2030</v>
      </c>
      <c r="F77" s="702">
        <v>720</v>
      </c>
      <c r="G77" s="703"/>
      <c r="H77" s="703"/>
      <c r="I77" s="704">
        <v>720</v>
      </c>
    </row>
    <row r="78" spans="1:12" s="182" customFormat="1" ht="14.4">
      <c r="A78" s="708"/>
      <c r="B78" s="507" t="s">
        <v>1995</v>
      </c>
      <c r="C78" s="705" t="s">
        <v>2031</v>
      </c>
      <c r="D78" s="709">
        <v>48001002277</v>
      </c>
      <c r="E78" s="702" t="s">
        <v>2032</v>
      </c>
      <c r="F78" s="702">
        <v>650</v>
      </c>
      <c r="G78" s="703"/>
      <c r="H78" s="703"/>
      <c r="I78" s="704">
        <v>650</v>
      </c>
    </row>
    <row r="79" spans="1:12" s="182" customFormat="1" ht="14.4">
      <c r="A79" s="708"/>
      <c r="B79" s="507" t="s">
        <v>1995</v>
      </c>
      <c r="C79" s="705" t="s">
        <v>2033</v>
      </c>
      <c r="D79" s="709">
        <v>51001007197</v>
      </c>
      <c r="E79" s="702" t="s">
        <v>2034</v>
      </c>
      <c r="F79" s="702">
        <v>800</v>
      </c>
      <c r="G79" s="703"/>
      <c r="H79" s="703"/>
      <c r="I79" s="704">
        <v>800</v>
      </c>
    </row>
    <row r="80" spans="1:12" ht="14.4">
      <c r="A80" s="708"/>
      <c r="B80" s="507" t="s">
        <v>1995</v>
      </c>
      <c r="C80" s="705" t="s">
        <v>2035</v>
      </c>
      <c r="D80" s="709">
        <v>40001016967</v>
      </c>
      <c r="E80" s="702" t="s">
        <v>2036</v>
      </c>
      <c r="F80" s="702">
        <v>500</v>
      </c>
      <c r="G80" s="703"/>
      <c r="H80" s="703"/>
      <c r="I80" s="704">
        <v>500</v>
      </c>
    </row>
    <row r="81" spans="1:9" ht="14.4">
      <c r="A81" s="708"/>
      <c r="B81" s="507" t="s">
        <v>1995</v>
      </c>
      <c r="C81" s="705" t="s">
        <v>2037</v>
      </c>
      <c r="D81" s="709">
        <v>57001021002</v>
      </c>
      <c r="E81" s="702" t="s">
        <v>2038</v>
      </c>
      <c r="F81" s="702">
        <v>1000</v>
      </c>
      <c r="G81" s="703"/>
      <c r="H81" s="703"/>
      <c r="I81" s="704">
        <v>1000</v>
      </c>
    </row>
    <row r="82" spans="1:9" ht="14.4">
      <c r="A82" s="708"/>
      <c r="B82" s="507" t="s">
        <v>1995</v>
      </c>
      <c r="C82" s="705" t="s">
        <v>2039</v>
      </c>
      <c r="D82" s="709">
        <v>58001005478</v>
      </c>
      <c r="E82" s="702" t="s">
        <v>2040</v>
      </c>
      <c r="F82" s="702">
        <v>1000</v>
      </c>
      <c r="G82" s="703"/>
      <c r="H82" s="703"/>
      <c r="I82" s="704">
        <v>1000</v>
      </c>
    </row>
    <row r="83" spans="1:9" ht="14.4">
      <c r="A83" s="708"/>
      <c r="B83" s="507" t="s">
        <v>1995</v>
      </c>
      <c r="C83" s="705" t="s">
        <v>2041</v>
      </c>
      <c r="D83" s="709">
        <v>55001007224</v>
      </c>
      <c r="E83" s="702" t="s">
        <v>2042</v>
      </c>
      <c r="F83" s="702">
        <v>800</v>
      </c>
      <c r="G83" s="703"/>
      <c r="H83" s="703"/>
      <c r="I83" s="704">
        <v>800</v>
      </c>
    </row>
    <row r="84" spans="1:9" ht="14.4">
      <c r="A84" s="708"/>
      <c r="B84" s="507" t="s">
        <v>1995</v>
      </c>
      <c r="C84" s="705" t="s">
        <v>2043</v>
      </c>
      <c r="D84" s="709">
        <v>61009007673</v>
      </c>
      <c r="E84" s="702" t="s">
        <v>2044</v>
      </c>
      <c r="F84" s="702">
        <v>538</v>
      </c>
      <c r="G84" s="703"/>
      <c r="H84" s="703"/>
      <c r="I84" s="704">
        <v>538</v>
      </c>
    </row>
    <row r="85" spans="1:9" ht="14.4">
      <c r="A85" s="708"/>
      <c r="B85" s="507" t="s">
        <v>1995</v>
      </c>
      <c r="C85" s="98" t="s">
        <v>2045</v>
      </c>
      <c r="D85" s="709">
        <v>32001000147</v>
      </c>
      <c r="E85" s="703" t="s">
        <v>2046</v>
      </c>
      <c r="F85" s="703">
        <v>1000</v>
      </c>
      <c r="G85" s="703"/>
      <c r="H85" s="703"/>
      <c r="I85" s="710">
        <v>1000</v>
      </c>
    </row>
    <row r="86" spans="1:9" ht="14.4">
      <c r="A86" s="708"/>
      <c r="B86" s="507" t="s">
        <v>1995</v>
      </c>
      <c r="C86" s="697" t="s">
        <v>2047</v>
      </c>
      <c r="D86" s="691">
        <v>14001004307</v>
      </c>
      <c r="E86" s="548" t="s">
        <v>2048</v>
      </c>
      <c r="F86" s="711">
        <v>625</v>
      </c>
      <c r="G86" s="548"/>
      <c r="H86" s="548"/>
      <c r="I86" s="688">
        <v>625</v>
      </c>
    </row>
    <row r="87" spans="1:9" ht="14.4">
      <c r="A87" s="708"/>
      <c r="B87" s="507" t="s">
        <v>1995</v>
      </c>
      <c r="C87" s="697" t="s">
        <v>2049</v>
      </c>
      <c r="D87" s="691">
        <v>1009011236</v>
      </c>
      <c r="E87" s="548" t="s">
        <v>2001</v>
      </c>
      <c r="F87" s="712">
        <v>3795</v>
      </c>
      <c r="G87" s="530"/>
      <c r="H87" s="530"/>
      <c r="I87" s="688">
        <v>3795</v>
      </c>
    </row>
    <row r="88" spans="1:9" ht="14.4">
      <c r="A88" s="708"/>
      <c r="B88" s="507" t="s">
        <v>1995</v>
      </c>
      <c r="C88" s="697" t="s">
        <v>2050</v>
      </c>
      <c r="D88" s="691">
        <v>226517150</v>
      </c>
      <c r="E88" s="548" t="s">
        <v>2051</v>
      </c>
      <c r="F88" s="712">
        <v>2500</v>
      </c>
      <c r="G88" s="530"/>
      <c r="H88" s="530"/>
      <c r="I88" s="688">
        <v>2500</v>
      </c>
    </row>
    <row r="89" spans="1:9" ht="14.4">
      <c r="A89" s="708"/>
      <c r="B89" s="507" t="s">
        <v>1995</v>
      </c>
      <c r="C89" s="697" t="s">
        <v>2052</v>
      </c>
      <c r="D89" s="691">
        <v>59001101395</v>
      </c>
      <c r="E89" s="548" t="s">
        <v>2053</v>
      </c>
      <c r="F89" s="713">
        <v>3220</v>
      </c>
      <c r="G89" s="530"/>
      <c r="H89" s="530"/>
      <c r="I89" s="688">
        <v>3220</v>
      </c>
    </row>
    <row r="90" spans="1:9" ht="14.4">
      <c r="A90" s="708"/>
      <c r="B90" s="507" t="s">
        <v>1995</v>
      </c>
      <c r="C90" s="697" t="s">
        <v>2054</v>
      </c>
      <c r="D90" s="691">
        <v>45001013925</v>
      </c>
      <c r="E90" s="548" t="s">
        <v>2055</v>
      </c>
      <c r="F90" s="713">
        <v>875</v>
      </c>
      <c r="G90" s="530"/>
      <c r="H90" s="530"/>
      <c r="I90" s="688">
        <v>875</v>
      </c>
    </row>
    <row r="91" spans="1:9" ht="14.4">
      <c r="A91" s="708"/>
      <c r="B91" s="507" t="s">
        <v>1995</v>
      </c>
      <c r="C91" s="697" t="s">
        <v>2056</v>
      </c>
      <c r="D91" s="691">
        <v>42001003756</v>
      </c>
      <c r="E91" s="548" t="s">
        <v>2057</v>
      </c>
      <c r="F91" s="713">
        <v>1437.5</v>
      </c>
      <c r="G91" s="530"/>
      <c r="H91" s="530"/>
      <c r="I91" s="688">
        <v>1437.5</v>
      </c>
    </row>
    <row r="92" spans="1:9" ht="14.4">
      <c r="A92" s="708"/>
      <c r="B92" s="507" t="s">
        <v>1995</v>
      </c>
      <c r="C92" s="697" t="s">
        <v>2058</v>
      </c>
      <c r="D92" s="691">
        <v>20001006939</v>
      </c>
      <c r="E92" s="548" t="s">
        <v>2059</v>
      </c>
      <c r="F92" s="713">
        <v>1000</v>
      </c>
      <c r="G92" s="530"/>
      <c r="H92" s="530"/>
      <c r="I92" s="688">
        <v>1000</v>
      </c>
    </row>
    <row r="93" spans="1:9" ht="14.4">
      <c r="A93" s="708"/>
      <c r="B93" s="507" t="s">
        <v>1995</v>
      </c>
      <c r="C93" s="697" t="s">
        <v>2060</v>
      </c>
      <c r="D93" s="691">
        <v>33001004331</v>
      </c>
      <c r="E93" s="548" t="s">
        <v>2061</v>
      </c>
      <c r="F93" s="713">
        <v>2300</v>
      </c>
      <c r="G93" s="530"/>
      <c r="H93" s="530"/>
      <c r="I93" s="688">
        <v>2300</v>
      </c>
    </row>
    <row r="94" spans="1:9" ht="14.4">
      <c r="A94" s="708"/>
      <c r="B94" s="507" t="s">
        <v>1995</v>
      </c>
      <c r="C94" s="697" t="s">
        <v>2062</v>
      </c>
      <c r="D94" s="691">
        <v>19001003131</v>
      </c>
      <c r="E94" s="548" t="s">
        <v>2063</v>
      </c>
      <c r="F94" s="713">
        <v>2990</v>
      </c>
      <c r="G94" s="530"/>
      <c r="H94" s="530"/>
      <c r="I94" s="688">
        <v>2990</v>
      </c>
    </row>
    <row r="95" spans="1:9" ht="16.2">
      <c r="A95" s="714"/>
      <c r="B95" s="684" t="s">
        <v>1995</v>
      </c>
      <c r="C95" s="697" t="s">
        <v>2064</v>
      </c>
      <c r="D95" s="691">
        <v>415589571</v>
      </c>
      <c r="E95" s="548" t="s">
        <v>2065</v>
      </c>
      <c r="F95" s="530">
        <v>1125</v>
      </c>
      <c r="G95" s="530"/>
      <c r="H95" s="530">
        <v>500</v>
      </c>
      <c r="I95" s="688">
        <v>625</v>
      </c>
    </row>
    <row r="96" spans="1:9" ht="16.2">
      <c r="A96" s="532"/>
      <c r="B96" s="689" t="s">
        <v>1995</v>
      </c>
      <c r="C96" s="697" t="s">
        <v>2066</v>
      </c>
      <c r="D96" s="691">
        <v>26001005414</v>
      </c>
      <c r="E96" s="548" t="s">
        <v>2067</v>
      </c>
      <c r="F96" s="530">
        <v>1000</v>
      </c>
      <c r="G96" s="530"/>
      <c r="H96" s="530"/>
      <c r="I96" s="688">
        <v>1000</v>
      </c>
    </row>
    <row r="97" spans="1:9" ht="16.2">
      <c r="A97" s="527"/>
      <c r="B97" s="405" t="s">
        <v>1995</v>
      </c>
      <c r="C97" s="697" t="s">
        <v>621</v>
      </c>
      <c r="D97" s="691">
        <v>204533175</v>
      </c>
      <c r="E97" s="548" t="s">
        <v>2068</v>
      </c>
      <c r="F97" s="530">
        <v>800</v>
      </c>
      <c r="G97" s="530"/>
      <c r="H97" s="530"/>
      <c r="I97" s="688">
        <v>800</v>
      </c>
    </row>
    <row r="98" spans="1:9" ht="16.2">
      <c r="A98" s="715"/>
      <c r="B98" s="405" t="s">
        <v>1995</v>
      </c>
      <c r="C98" s="697" t="s">
        <v>2069</v>
      </c>
      <c r="D98" s="691">
        <v>17001002846</v>
      </c>
      <c r="E98" s="548" t="s">
        <v>2070</v>
      </c>
      <c r="F98" s="530">
        <v>750</v>
      </c>
      <c r="G98" s="530"/>
      <c r="H98" s="530"/>
      <c r="I98" s="688">
        <v>750</v>
      </c>
    </row>
    <row r="99" spans="1:9" ht="16.2">
      <c r="A99" s="715"/>
      <c r="B99" s="405" t="s">
        <v>1995</v>
      </c>
      <c r="C99" s="697" t="s">
        <v>2071</v>
      </c>
      <c r="D99" s="691">
        <v>248385787</v>
      </c>
      <c r="E99" s="548" t="s">
        <v>2068</v>
      </c>
      <c r="F99" s="530">
        <v>1081</v>
      </c>
      <c r="G99" s="530"/>
      <c r="H99" s="530"/>
      <c r="I99" s="688">
        <v>1081</v>
      </c>
    </row>
    <row r="100" spans="1:9" ht="28.8">
      <c r="A100" s="715"/>
      <c r="B100" s="405" t="s">
        <v>1995</v>
      </c>
      <c r="C100" s="697" t="s">
        <v>696</v>
      </c>
      <c r="D100" s="691">
        <v>447860020</v>
      </c>
      <c r="E100" s="548" t="s">
        <v>2068</v>
      </c>
      <c r="F100" s="530">
        <v>1040</v>
      </c>
      <c r="G100" s="530"/>
      <c r="H100" s="530"/>
      <c r="I100" s="688">
        <v>1040</v>
      </c>
    </row>
    <row r="101" spans="1:9" ht="16.2">
      <c r="A101" s="715"/>
      <c r="B101" s="405" t="s">
        <v>1995</v>
      </c>
      <c r="C101" s="697" t="s">
        <v>2072</v>
      </c>
      <c r="D101" s="716" t="s">
        <v>718</v>
      </c>
      <c r="E101" s="548" t="s">
        <v>2073</v>
      </c>
      <c r="F101" s="530">
        <v>1250</v>
      </c>
      <c r="G101" s="530"/>
      <c r="H101" s="530"/>
      <c r="I101" s="688">
        <v>1250</v>
      </c>
    </row>
    <row r="102" spans="1:9" ht="16.2">
      <c r="A102" s="715"/>
      <c r="B102" s="405" t="s">
        <v>1995</v>
      </c>
      <c r="C102" s="697" t="s">
        <v>2074</v>
      </c>
      <c r="D102" s="691">
        <v>61004008339</v>
      </c>
      <c r="E102" s="548" t="s">
        <v>2075</v>
      </c>
      <c r="F102" s="530">
        <v>1193.7</v>
      </c>
      <c r="G102" s="530"/>
      <c r="H102" s="530">
        <v>1100</v>
      </c>
      <c r="I102" s="717">
        <v>93.7</v>
      </c>
    </row>
    <row r="103" spans="1:9" ht="16.2">
      <c r="A103" s="715"/>
      <c r="B103" s="405" t="s">
        <v>1995</v>
      </c>
      <c r="C103" s="697" t="s">
        <v>2076</v>
      </c>
      <c r="D103" s="691">
        <v>2001019883</v>
      </c>
      <c r="E103" s="548" t="s">
        <v>2077</v>
      </c>
      <c r="F103" s="530">
        <v>1000</v>
      </c>
      <c r="G103" s="530"/>
      <c r="H103" s="530"/>
      <c r="I103" s="688">
        <v>1000</v>
      </c>
    </row>
    <row r="104" spans="1:9" ht="16.2">
      <c r="A104" s="715"/>
      <c r="B104" s="405" t="s">
        <v>1995</v>
      </c>
      <c r="C104" s="697" t="s">
        <v>2078</v>
      </c>
      <c r="D104" s="691">
        <v>52001017729</v>
      </c>
      <c r="E104" s="548" t="s">
        <v>2079</v>
      </c>
      <c r="F104" s="530">
        <v>600</v>
      </c>
      <c r="G104" s="530"/>
      <c r="H104" s="530"/>
      <c r="I104" s="688">
        <v>600</v>
      </c>
    </row>
    <row r="105" spans="1:9" ht="16.2">
      <c r="A105" s="715"/>
      <c r="B105" s="405" t="s">
        <v>1995</v>
      </c>
      <c r="C105" s="697" t="s">
        <v>2080</v>
      </c>
      <c r="D105" s="691">
        <v>25001000955</v>
      </c>
      <c r="E105" s="548" t="s">
        <v>2081</v>
      </c>
      <c r="F105" s="530">
        <v>745.2</v>
      </c>
      <c r="G105" s="530"/>
      <c r="H105" s="530"/>
      <c r="I105" s="688">
        <v>745.2</v>
      </c>
    </row>
    <row r="106" spans="1:9" ht="16.2">
      <c r="A106" s="715"/>
      <c r="B106" s="405" t="s">
        <v>2008</v>
      </c>
      <c r="C106" s="697" t="s">
        <v>2082</v>
      </c>
      <c r="D106" s="691">
        <v>60001055051</v>
      </c>
      <c r="E106" s="548" t="s">
        <v>2083</v>
      </c>
      <c r="F106" s="530">
        <v>700</v>
      </c>
      <c r="G106" s="530"/>
      <c r="H106" s="530"/>
      <c r="I106" s="688">
        <v>700</v>
      </c>
    </row>
    <row r="107" spans="1:9" ht="16.2">
      <c r="A107" s="715"/>
      <c r="B107" s="405" t="s">
        <v>2008</v>
      </c>
      <c r="C107" s="697" t="s">
        <v>2084</v>
      </c>
      <c r="D107" s="691">
        <v>19001030986</v>
      </c>
      <c r="E107" s="548" t="s">
        <v>2063</v>
      </c>
      <c r="F107" s="530">
        <v>1000</v>
      </c>
      <c r="G107" s="530"/>
      <c r="H107" s="530"/>
      <c r="I107" s="688">
        <v>1000</v>
      </c>
    </row>
    <row r="108" spans="1:9" ht="16.2">
      <c r="A108" s="532"/>
      <c r="B108" s="718" t="s">
        <v>2085</v>
      </c>
      <c r="C108" s="540" t="s">
        <v>2086</v>
      </c>
      <c r="D108" s="719" t="s">
        <v>2087</v>
      </c>
      <c r="E108" s="540" t="s">
        <v>2088</v>
      </c>
      <c r="F108" s="541">
        <v>11850</v>
      </c>
      <c r="G108" s="542"/>
      <c r="H108" s="542"/>
      <c r="I108" s="720">
        <v>11850</v>
      </c>
    </row>
    <row r="109" spans="1:9" ht="16.2">
      <c r="A109" s="527"/>
      <c r="B109" s="718" t="s">
        <v>2089</v>
      </c>
      <c r="C109" s="537" t="s">
        <v>2090</v>
      </c>
      <c r="D109" s="538">
        <v>406108590</v>
      </c>
      <c r="E109" s="539" t="s">
        <v>2091</v>
      </c>
      <c r="F109" s="539">
        <v>8500</v>
      </c>
      <c r="G109" s="539"/>
      <c r="H109" s="539"/>
      <c r="I109" s="721">
        <v>8500</v>
      </c>
    </row>
    <row r="110" spans="1:9" ht="16.2">
      <c r="A110" s="532"/>
      <c r="B110" s="718" t="s">
        <v>2092</v>
      </c>
      <c r="C110" s="537" t="s">
        <v>2093</v>
      </c>
      <c r="D110" s="538">
        <v>406123760</v>
      </c>
      <c r="E110" s="539" t="s">
        <v>2094</v>
      </c>
      <c r="F110" s="539">
        <v>5954</v>
      </c>
      <c r="G110" s="539"/>
      <c r="H110" s="539"/>
      <c r="I110" s="721">
        <v>5954</v>
      </c>
    </row>
    <row r="111" spans="1:9" ht="16.2">
      <c r="A111" s="527"/>
      <c r="B111" s="718" t="s">
        <v>2095</v>
      </c>
      <c r="C111" s="537" t="s">
        <v>2096</v>
      </c>
      <c r="D111" s="538">
        <v>204566978</v>
      </c>
      <c r="E111" s="539" t="s">
        <v>2097</v>
      </c>
      <c r="F111" s="539">
        <v>527.89</v>
      </c>
      <c r="G111" s="539"/>
      <c r="H111" s="539"/>
      <c r="I111" s="721">
        <v>527.89</v>
      </c>
    </row>
    <row r="112" spans="1:9" ht="16.2">
      <c r="A112" s="532"/>
      <c r="B112" s="718" t="s">
        <v>2098</v>
      </c>
      <c r="C112" s="537" t="s">
        <v>2099</v>
      </c>
      <c r="D112" s="538"/>
      <c r="E112" s="539" t="s">
        <v>2100</v>
      </c>
      <c r="F112" s="539">
        <v>12600</v>
      </c>
      <c r="G112" s="539"/>
      <c r="H112" s="539"/>
      <c r="I112" s="721">
        <v>12600</v>
      </c>
    </row>
    <row r="113" spans="1:9" ht="16.2">
      <c r="A113" s="527"/>
      <c r="B113" s="718" t="s">
        <v>2089</v>
      </c>
      <c r="C113" s="722" t="s">
        <v>2101</v>
      </c>
      <c r="D113" s="553">
        <v>205235618</v>
      </c>
      <c r="E113" s="546" t="s">
        <v>2102</v>
      </c>
      <c r="F113" s="546">
        <v>1097.2</v>
      </c>
      <c r="G113" s="546"/>
      <c r="H113" s="546"/>
      <c r="I113" s="696">
        <v>1097.2</v>
      </c>
    </row>
    <row r="114" spans="1:9" ht="16.2">
      <c r="A114" s="532"/>
      <c r="B114" s="718" t="s">
        <v>2103</v>
      </c>
      <c r="C114" s="703" t="s">
        <v>2104</v>
      </c>
      <c r="D114" s="723">
        <v>205286199</v>
      </c>
      <c r="E114" s="703" t="s">
        <v>1887</v>
      </c>
      <c r="F114" s="703">
        <v>1100</v>
      </c>
      <c r="G114" s="703"/>
      <c r="H114" s="703"/>
      <c r="I114" s="710">
        <v>1100</v>
      </c>
    </row>
    <row r="115" spans="1:9" ht="16.2">
      <c r="A115" s="527"/>
      <c r="B115" s="718" t="s">
        <v>2089</v>
      </c>
      <c r="C115" s="703" t="s">
        <v>2105</v>
      </c>
      <c r="D115" s="723">
        <v>404437784</v>
      </c>
      <c r="E115" s="703" t="s">
        <v>2106</v>
      </c>
      <c r="F115" s="703">
        <v>4796</v>
      </c>
      <c r="G115" s="703"/>
      <c r="H115" s="703"/>
      <c r="I115" s="710">
        <v>4796</v>
      </c>
    </row>
    <row r="116" spans="1:9" ht="28.8">
      <c r="A116" s="532"/>
      <c r="B116" s="718" t="s">
        <v>2107</v>
      </c>
      <c r="C116" s="533" t="s">
        <v>2108</v>
      </c>
      <c r="D116" s="534">
        <v>205232728</v>
      </c>
      <c r="E116" s="535" t="s">
        <v>2109</v>
      </c>
      <c r="F116" s="535">
        <v>3572.7</v>
      </c>
      <c r="G116" s="535"/>
      <c r="H116" s="535"/>
      <c r="I116" s="693">
        <v>3572.7</v>
      </c>
    </row>
    <row r="117" spans="1:9" ht="16.2">
      <c r="A117" s="527"/>
      <c r="B117" s="718" t="s">
        <v>2110</v>
      </c>
      <c r="C117" s="537" t="s">
        <v>2111</v>
      </c>
      <c r="D117" s="538"/>
      <c r="E117" s="539" t="s">
        <v>2112</v>
      </c>
      <c r="F117" s="539">
        <v>10656.55</v>
      </c>
      <c r="G117" s="539"/>
      <c r="H117" s="539"/>
      <c r="I117" s="721">
        <v>10565.55</v>
      </c>
    </row>
    <row r="118" spans="1:9" ht="43.2">
      <c r="A118" s="532"/>
      <c r="B118" s="718" t="s">
        <v>2113</v>
      </c>
      <c r="C118" s="537" t="s">
        <v>2114</v>
      </c>
      <c r="D118" s="538">
        <v>404437720</v>
      </c>
      <c r="E118" s="539" t="s">
        <v>2115</v>
      </c>
      <c r="F118" s="539">
        <v>6294.74</v>
      </c>
      <c r="G118" s="539"/>
      <c r="H118" s="539"/>
      <c r="I118" s="721">
        <v>6294.74</v>
      </c>
    </row>
    <row r="119" spans="1:9" ht="16.2">
      <c r="A119" s="527"/>
      <c r="B119" s="724" t="s">
        <v>2116</v>
      </c>
      <c r="C119" s="722" t="s">
        <v>2117</v>
      </c>
      <c r="D119" s="553">
        <v>202177205</v>
      </c>
      <c r="E119" s="546" t="s">
        <v>2106</v>
      </c>
      <c r="F119" s="546">
        <v>800</v>
      </c>
      <c r="G119" s="546"/>
      <c r="H119" s="546"/>
      <c r="I119" s="696">
        <v>800</v>
      </c>
    </row>
    <row r="120" spans="1:9" ht="41.4">
      <c r="A120" s="725"/>
      <c r="B120" s="726" t="s">
        <v>2118</v>
      </c>
      <c r="C120" s="528" t="s">
        <v>1878</v>
      </c>
      <c r="D120" s="727">
        <v>404404122</v>
      </c>
      <c r="E120" s="728" t="s">
        <v>1879</v>
      </c>
      <c r="F120" s="531">
        <v>69649.850000000006</v>
      </c>
      <c r="G120" s="544"/>
      <c r="H120" s="531"/>
      <c r="I120" s="688">
        <v>69649.850000000006</v>
      </c>
    </row>
    <row r="121" spans="1:9" ht="28.8">
      <c r="A121" s="729"/>
      <c r="B121" s="730" t="s">
        <v>2119</v>
      </c>
      <c r="C121" s="528" t="s">
        <v>1881</v>
      </c>
      <c r="D121" s="559" t="s">
        <v>2120</v>
      </c>
      <c r="E121" s="560" t="s">
        <v>2121</v>
      </c>
      <c r="F121" s="731">
        <v>34429.4</v>
      </c>
      <c r="G121" s="561"/>
      <c r="H121" s="562"/>
      <c r="I121" s="688">
        <v>34429.4</v>
      </c>
    </row>
    <row r="122" spans="1:9" ht="39.6">
      <c r="A122" s="527"/>
      <c r="B122" s="732" t="s">
        <v>2122</v>
      </c>
      <c r="C122" s="733" t="s">
        <v>2123</v>
      </c>
      <c r="D122" s="695">
        <v>202283135</v>
      </c>
      <c r="E122" s="734" t="s">
        <v>2124</v>
      </c>
      <c r="F122" s="734">
        <v>101267.31</v>
      </c>
      <c r="G122" s="734"/>
      <c r="H122" s="735"/>
      <c r="I122" s="736">
        <v>60484.41</v>
      </c>
    </row>
    <row r="123" spans="1:9" ht="16.2">
      <c r="A123" s="527"/>
      <c r="B123" s="718" t="s">
        <v>2125</v>
      </c>
      <c r="C123" s="537" t="s">
        <v>2126</v>
      </c>
      <c r="D123" s="538">
        <v>37804160481</v>
      </c>
      <c r="E123" s="539" t="s">
        <v>2127</v>
      </c>
      <c r="F123" s="539">
        <v>4300</v>
      </c>
      <c r="G123" s="539"/>
      <c r="H123" s="539"/>
      <c r="I123" s="721">
        <v>4300</v>
      </c>
    </row>
    <row r="124" spans="1:9" ht="16.2">
      <c r="A124" s="527"/>
      <c r="B124" s="718" t="s">
        <v>2128</v>
      </c>
      <c r="C124" s="537" t="s">
        <v>2129</v>
      </c>
      <c r="D124" s="545" t="s">
        <v>2130</v>
      </c>
      <c r="E124" s="539" t="s">
        <v>2131</v>
      </c>
      <c r="F124" s="539">
        <v>3519.52</v>
      </c>
      <c r="G124" s="539"/>
      <c r="H124" s="539"/>
      <c r="I124" s="721">
        <v>3519.52</v>
      </c>
    </row>
    <row r="125" spans="1:9" ht="16.2">
      <c r="A125" s="527"/>
      <c r="B125" s="726" t="s">
        <v>2132</v>
      </c>
      <c r="C125" s="528" t="s">
        <v>2133</v>
      </c>
      <c r="D125" s="727">
        <v>27001007904</v>
      </c>
      <c r="E125" s="737" t="s">
        <v>2134</v>
      </c>
      <c r="F125" s="531">
        <v>468.32</v>
      </c>
      <c r="G125" s="544"/>
      <c r="H125" s="531"/>
      <c r="I125" s="688">
        <v>468.32</v>
      </c>
    </row>
    <row r="126" spans="1:9" ht="16.2">
      <c r="A126" s="527"/>
      <c r="B126" s="203" t="s">
        <v>2125</v>
      </c>
      <c r="C126" s="549" t="s">
        <v>1919</v>
      </c>
      <c r="D126" s="550" t="s">
        <v>1465</v>
      </c>
      <c r="E126" s="543" t="s">
        <v>332</v>
      </c>
      <c r="F126" s="531">
        <v>10000</v>
      </c>
      <c r="G126" s="544"/>
      <c r="H126" s="531"/>
      <c r="I126" s="688">
        <v>10000</v>
      </c>
    </row>
    <row r="127" spans="1:9" ht="16.2">
      <c r="A127" s="527"/>
      <c r="B127" s="203" t="s">
        <v>2125</v>
      </c>
      <c r="C127" s="551" t="s">
        <v>2135</v>
      </c>
      <c r="D127" s="552" t="s">
        <v>1934</v>
      </c>
      <c r="E127" s="543" t="s">
        <v>332</v>
      </c>
      <c r="F127" s="531">
        <v>1000</v>
      </c>
      <c r="G127" s="544"/>
      <c r="H127" s="531"/>
      <c r="I127" s="688">
        <v>1000</v>
      </c>
    </row>
    <row r="128" spans="1:9" ht="16.2">
      <c r="A128" s="527"/>
      <c r="B128" s="203" t="s">
        <v>2125</v>
      </c>
      <c r="C128" s="553" t="s">
        <v>2136</v>
      </c>
      <c r="D128" s="552" t="s">
        <v>480</v>
      </c>
      <c r="E128" s="543" t="s">
        <v>332</v>
      </c>
      <c r="F128" s="531">
        <v>1400</v>
      </c>
      <c r="G128" s="544"/>
      <c r="H128" s="531"/>
      <c r="I128" s="688">
        <v>1400</v>
      </c>
    </row>
    <row r="129" spans="1:9" ht="16.2">
      <c r="A129" s="527"/>
      <c r="B129" s="203" t="s">
        <v>2125</v>
      </c>
      <c r="C129" s="553" t="s">
        <v>1925</v>
      </c>
      <c r="D129" s="552" t="s">
        <v>1926</v>
      </c>
      <c r="E129" s="543" t="s">
        <v>332</v>
      </c>
      <c r="F129" s="531">
        <v>1500</v>
      </c>
      <c r="G129" s="544"/>
      <c r="H129" s="531"/>
      <c r="I129" s="688">
        <v>1500</v>
      </c>
    </row>
    <row r="130" spans="1:9" ht="16.2">
      <c r="A130" s="527"/>
      <c r="B130" s="554" t="s">
        <v>2092</v>
      </c>
      <c r="C130" s="553" t="s">
        <v>2137</v>
      </c>
      <c r="D130" s="555" t="s">
        <v>2138</v>
      </c>
      <c r="E130" s="543" t="s">
        <v>332</v>
      </c>
      <c r="F130" s="531">
        <v>100</v>
      </c>
      <c r="G130" s="544"/>
      <c r="H130" s="531"/>
      <c r="I130" s="688">
        <v>100</v>
      </c>
    </row>
    <row r="131" spans="1:9" ht="16.2">
      <c r="A131" s="527"/>
      <c r="B131" s="554" t="s">
        <v>2092</v>
      </c>
      <c r="C131" s="553" t="s">
        <v>2139</v>
      </c>
      <c r="D131" s="552">
        <v>39001040068</v>
      </c>
      <c r="E131" s="543" t="s">
        <v>332</v>
      </c>
      <c r="F131" s="531">
        <v>100</v>
      </c>
      <c r="G131" s="544"/>
      <c r="H131" s="531"/>
      <c r="I131" s="688">
        <v>100</v>
      </c>
    </row>
    <row r="132" spans="1:9" ht="16.2">
      <c r="A132" s="527"/>
      <c r="B132" s="203" t="s">
        <v>2125</v>
      </c>
      <c r="C132" s="553" t="s">
        <v>2140</v>
      </c>
      <c r="D132" s="552" t="s">
        <v>2141</v>
      </c>
      <c r="E132" s="543" t="s">
        <v>332</v>
      </c>
      <c r="F132" s="531">
        <v>200</v>
      </c>
      <c r="G132" s="544"/>
      <c r="H132" s="531"/>
      <c r="I132" s="688">
        <v>200</v>
      </c>
    </row>
    <row r="133" spans="1:9" ht="16.2">
      <c r="A133" s="527"/>
      <c r="B133" s="203" t="s">
        <v>2125</v>
      </c>
      <c r="C133" s="553" t="s">
        <v>2142</v>
      </c>
      <c r="D133" s="552" t="s">
        <v>2143</v>
      </c>
      <c r="E133" s="543" t="s">
        <v>332</v>
      </c>
      <c r="F133" s="531">
        <v>300</v>
      </c>
      <c r="G133" s="544"/>
      <c r="H133" s="531"/>
      <c r="I133" s="688">
        <v>300</v>
      </c>
    </row>
    <row r="134" spans="1:9" ht="16.2">
      <c r="A134" s="527"/>
      <c r="B134" s="203" t="s">
        <v>2125</v>
      </c>
      <c r="C134" s="553" t="s">
        <v>2144</v>
      </c>
      <c r="D134" s="552" t="s">
        <v>2145</v>
      </c>
      <c r="E134" s="543" t="s">
        <v>332</v>
      </c>
      <c r="F134" s="531">
        <v>800</v>
      </c>
      <c r="G134" s="544"/>
      <c r="H134" s="531"/>
      <c r="I134" s="688">
        <v>800</v>
      </c>
    </row>
    <row r="135" spans="1:9" ht="16.2">
      <c r="A135" s="527"/>
      <c r="B135" s="203" t="s">
        <v>2125</v>
      </c>
      <c r="C135" s="553" t="s">
        <v>2146</v>
      </c>
      <c r="D135" s="552" t="s">
        <v>2147</v>
      </c>
      <c r="E135" s="543" t="s">
        <v>332</v>
      </c>
      <c r="F135" s="531">
        <v>800</v>
      </c>
      <c r="G135" s="544"/>
      <c r="H135" s="531"/>
      <c r="I135" s="688">
        <v>800</v>
      </c>
    </row>
    <row r="136" spans="1:9" ht="16.2">
      <c r="A136" s="527"/>
      <c r="B136" s="203" t="s">
        <v>2125</v>
      </c>
      <c r="C136" s="553" t="s">
        <v>2148</v>
      </c>
      <c r="D136" s="552" t="s">
        <v>2149</v>
      </c>
      <c r="E136" s="543" t="s">
        <v>332</v>
      </c>
      <c r="F136" s="531">
        <v>150</v>
      </c>
      <c r="G136" s="544"/>
      <c r="H136" s="531"/>
      <c r="I136" s="688">
        <v>150</v>
      </c>
    </row>
    <row r="137" spans="1:9" ht="16.2">
      <c r="A137" s="527"/>
      <c r="B137" s="203" t="s">
        <v>2125</v>
      </c>
      <c r="C137" s="553" t="s">
        <v>2150</v>
      </c>
      <c r="D137" s="552" t="s">
        <v>2151</v>
      </c>
      <c r="E137" s="543" t="s">
        <v>332</v>
      </c>
      <c r="F137" s="531">
        <v>900</v>
      </c>
      <c r="G137" s="544"/>
      <c r="H137" s="531"/>
      <c r="I137" s="688">
        <v>900</v>
      </c>
    </row>
    <row r="138" spans="1:9" ht="16.2">
      <c r="A138" s="527"/>
      <c r="B138" s="203" t="s">
        <v>2125</v>
      </c>
      <c r="C138" s="553" t="s">
        <v>2152</v>
      </c>
      <c r="D138" s="552" t="s">
        <v>481</v>
      </c>
      <c r="E138" s="543" t="s">
        <v>332</v>
      </c>
      <c r="F138" s="531">
        <v>800</v>
      </c>
      <c r="G138" s="544"/>
      <c r="H138" s="531"/>
      <c r="I138" s="688">
        <v>800</v>
      </c>
    </row>
    <row r="139" spans="1:9" ht="16.2">
      <c r="A139" s="527"/>
      <c r="B139" s="203" t="s">
        <v>2125</v>
      </c>
      <c r="C139" s="553" t="s">
        <v>2153</v>
      </c>
      <c r="D139" s="552" t="s">
        <v>482</v>
      </c>
      <c r="E139" s="543" t="s">
        <v>332</v>
      </c>
      <c r="F139" s="531">
        <v>800</v>
      </c>
      <c r="G139" s="544"/>
      <c r="H139" s="531"/>
      <c r="I139" s="688">
        <v>800</v>
      </c>
    </row>
    <row r="140" spans="1:9" ht="16.2">
      <c r="A140" s="527"/>
      <c r="B140" s="203" t="s">
        <v>2125</v>
      </c>
      <c r="C140" s="553" t="s">
        <v>2154</v>
      </c>
      <c r="D140" s="552" t="s">
        <v>483</v>
      </c>
      <c r="E140" s="543" t="s">
        <v>332</v>
      </c>
      <c r="F140" s="531">
        <v>150</v>
      </c>
      <c r="G140" s="544"/>
      <c r="H140" s="531"/>
      <c r="I140" s="688">
        <v>150</v>
      </c>
    </row>
    <row r="141" spans="1:9" ht="16.2">
      <c r="A141" s="527"/>
      <c r="B141" s="203" t="s">
        <v>2125</v>
      </c>
      <c r="C141" s="553" t="s">
        <v>2155</v>
      </c>
      <c r="D141" s="552" t="s">
        <v>485</v>
      </c>
      <c r="E141" s="543" t="s">
        <v>332</v>
      </c>
      <c r="F141" s="531">
        <v>800</v>
      </c>
      <c r="G141" s="544"/>
      <c r="H141" s="531"/>
      <c r="I141" s="688">
        <v>800</v>
      </c>
    </row>
    <row r="142" spans="1:9" ht="16.2">
      <c r="A142" s="527"/>
      <c r="B142" s="738" t="s">
        <v>2125</v>
      </c>
      <c r="C142" s="553" t="s">
        <v>2156</v>
      </c>
      <c r="D142" s="557" t="s">
        <v>2157</v>
      </c>
      <c r="E142" s="543" t="s">
        <v>332</v>
      </c>
      <c r="F142" s="531">
        <v>150</v>
      </c>
      <c r="G142" s="544"/>
      <c r="H142" s="531"/>
      <c r="I142" s="688">
        <v>150</v>
      </c>
    </row>
    <row r="143" spans="1:9" ht="16.2">
      <c r="A143" s="527"/>
      <c r="B143" s="203" t="s">
        <v>2125</v>
      </c>
      <c r="C143" s="529" t="s">
        <v>2158</v>
      </c>
      <c r="D143" s="552" t="s">
        <v>486</v>
      </c>
      <c r="E143" s="543" t="s">
        <v>332</v>
      </c>
      <c r="F143" s="531">
        <v>150</v>
      </c>
      <c r="G143" s="544"/>
      <c r="H143" s="531"/>
      <c r="I143" s="688">
        <v>150</v>
      </c>
    </row>
    <row r="144" spans="1:9" ht="16.2">
      <c r="A144" s="527"/>
      <c r="B144" s="203" t="s">
        <v>2125</v>
      </c>
      <c r="C144" s="529" t="s">
        <v>2159</v>
      </c>
      <c r="D144" s="552" t="s">
        <v>487</v>
      </c>
      <c r="E144" s="543" t="s">
        <v>332</v>
      </c>
      <c r="F144" s="531">
        <v>150</v>
      </c>
      <c r="G144" s="544"/>
      <c r="H144" s="531"/>
      <c r="I144" s="688">
        <v>150</v>
      </c>
    </row>
    <row r="145" spans="1:9" ht="16.2">
      <c r="A145" s="527"/>
      <c r="B145" s="203" t="s">
        <v>2125</v>
      </c>
      <c r="C145" s="529" t="s">
        <v>2160</v>
      </c>
      <c r="D145" s="552" t="s">
        <v>488</v>
      </c>
      <c r="E145" s="543" t="s">
        <v>332</v>
      </c>
      <c r="F145" s="531">
        <v>800</v>
      </c>
      <c r="G145" s="544"/>
      <c r="H145" s="531"/>
      <c r="I145" s="688">
        <v>800</v>
      </c>
    </row>
    <row r="146" spans="1:9" ht="16.2">
      <c r="A146" s="527"/>
      <c r="B146" s="203" t="s">
        <v>2125</v>
      </c>
      <c r="C146" s="553" t="s">
        <v>2161</v>
      </c>
      <c r="D146" s="552" t="s">
        <v>489</v>
      </c>
      <c r="E146" s="543" t="s">
        <v>332</v>
      </c>
      <c r="F146" s="531">
        <v>800</v>
      </c>
      <c r="G146" s="544"/>
      <c r="H146" s="531"/>
      <c r="I146" s="688">
        <v>800</v>
      </c>
    </row>
    <row r="147" spans="1:9" ht="16.2">
      <c r="A147" s="527"/>
      <c r="B147" s="203" t="s">
        <v>2125</v>
      </c>
      <c r="C147" s="553" t="s">
        <v>2162</v>
      </c>
      <c r="D147" s="552" t="s">
        <v>2163</v>
      </c>
      <c r="E147" s="543" t="s">
        <v>332</v>
      </c>
      <c r="F147" s="531">
        <v>800</v>
      </c>
      <c r="G147" s="544"/>
      <c r="H147" s="531"/>
      <c r="I147" s="688">
        <v>800</v>
      </c>
    </row>
    <row r="148" spans="1:9" ht="16.2">
      <c r="A148" s="527"/>
      <c r="B148" s="203" t="s">
        <v>2125</v>
      </c>
      <c r="C148" s="553" t="s">
        <v>2164</v>
      </c>
      <c r="D148" s="552" t="s">
        <v>490</v>
      </c>
      <c r="E148" s="543" t="s">
        <v>332</v>
      </c>
      <c r="F148" s="531">
        <v>800</v>
      </c>
      <c r="G148" s="544"/>
      <c r="H148" s="531"/>
      <c r="I148" s="688">
        <v>800</v>
      </c>
    </row>
    <row r="149" spans="1:9" ht="16.2">
      <c r="A149" s="527"/>
      <c r="B149" s="203" t="s">
        <v>2125</v>
      </c>
      <c r="C149" s="553" t="s">
        <v>2165</v>
      </c>
      <c r="D149" s="552" t="s">
        <v>491</v>
      </c>
      <c r="E149" s="543" t="s">
        <v>332</v>
      </c>
      <c r="F149" s="531">
        <v>150</v>
      </c>
      <c r="G149" s="544"/>
      <c r="H149" s="531"/>
      <c r="I149" s="688">
        <v>150</v>
      </c>
    </row>
    <row r="150" spans="1:9" ht="16.2">
      <c r="A150" s="527"/>
      <c r="B150" s="203" t="s">
        <v>2125</v>
      </c>
      <c r="C150" s="553" t="s">
        <v>2166</v>
      </c>
      <c r="D150" s="552" t="s">
        <v>2167</v>
      </c>
      <c r="E150" s="543" t="s">
        <v>332</v>
      </c>
      <c r="F150" s="531">
        <v>180</v>
      </c>
      <c r="G150" s="544"/>
      <c r="H150" s="531"/>
      <c r="I150" s="688">
        <v>180</v>
      </c>
    </row>
    <row r="151" spans="1:9" ht="16.2">
      <c r="A151" s="527"/>
      <c r="B151" s="203" t="s">
        <v>2125</v>
      </c>
      <c r="C151" s="553" t="s">
        <v>2168</v>
      </c>
      <c r="D151" s="552" t="s">
        <v>2169</v>
      </c>
      <c r="E151" s="543" t="s">
        <v>332</v>
      </c>
      <c r="F151" s="531">
        <v>180</v>
      </c>
      <c r="G151" s="544"/>
      <c r="H151" s="531"/>
      <c r="I151" s="688">
        <v>180</v>
      </c>
    </row>
    <row r="152" spans="1:9" ht="16.2">
      <c r="A152" s="527"/>
      <c r="B152" s="203" t="s">
        <v>2125</v>
      </c>
      <c r="C152" s="553" t="s">
        <v>2170</v>
      </c>
      <c r="D152" s="552" t="s">
        <v>2171</v>
      </c>
      <c r="E152" s="543" t="s">
        <v>332</v>
      </c>
      <c r="F152" s="531">
        <v>180</v>
      </c>
      <c r="G152" s="544"/>
      <c r="H152" s="531"/>
      <c r="I152" s="688">
        <v>180</v>
      </c>
    </row>
    <row r="153" spans="1:9" ht="16.2">
      <c r="A153" s="527"/>
      <c r="B153" s="203" t="s">
        <v>2125</v>
      </c>
      <c r="C153" s="553" t="s">
        <v>2172</v>
      </c>
      <c r="D153" s="552" t="s">
        <v>2173</v>
      </c>
      <c r="E153" s="543" t="s">
        <v>332</v>
      </c>
      <c r="F153" s="531">
        <v>180</v>
      </c>
      <c r="G153" s="544"/>
      <c r="H153" s="531"/>
      <c r="I153" s="688">
        <v>180</v>
      </c>
    </row>
    <row r="154" spans="1:9" ht="16.2">
      <c r="A154" s="527"/>
      <c r="B154" s="203" t="s">
        <v>2125</v>
      </c>
      <c r="C154" s="553" t="s">
        <v>2174</v>
      </c>
      <c r="D154" s="552" t="s">
        <v>2175</v>
      </c>
      <c r="E154" s="543" t="s">
        <v>332</v>
      </c>
      <c r="F154" s="531">
        <v>180</v>
      </c>
      <c r="G154" s="544"/>
      <c r="H154" s="531"/>
      <c r="I154" s="688">
        <v>180</v>
      </c>
    </row>
    <row r="155" spans="1:9" ht="16.2">
      <c r="A155" s="739"/>
      <c r="B155" s="738" t="s">
        <v>2125</v>
      </c>
      <c r="C155" s="553" t="s">
        <v>2176</v>
      </c>
      <c r="D155" s="557" t="s">
        <v>2177</v>
      </c>
      <c r="E155" s="558" t="s">
        <v>332</v>
      </c>
      <c r="F155" s="740">
        <v>180</v>
      </c>
      <c r="G155" s="741"/>
      <c r="H155" s="740"/>
      <c r="I155" s="742">
        <v>180</v>
      </c>
    </row>
    <row r="156" spans="1:9" ht="16.2">
      <c r="A156" s="715"/>
      <c r="B156" s="203" t="s">
        <v>2125</v>
      </c>
      <c r="C156" s="529" t="s">
        <v>2178</v>
      </c>
      <c r="D156" s="552" t="s">
        <v>2179</v>
      </c>
      <c r="E156" s="543" t="s">
        <v>332</v>
      </c>
      <c r="F156" s="531">
        <v>180</v>
      </c>
      <c r="G156" s="544"/>
      <c r="H156" s="531"/>
      <c r="I156" s="688">
        <v>180</v>
      </c>
    </row>
    <row r="157" spans="1:9" ht="16.2">
      <c r="A157" s="715"/>
      <c r="B157" s="203" t="s">
        <v>2125</v>
      </c>
      <c r="C157" s="529" t="s">
        <v>2180</v>
      </c>
      <c r="D157" s="552" t="s">
        <v>2181</v>
      </c>
      <c r="E157" s="543" t="s">
        <v>332</v>
      </c>
      <c r="F157" s="531">
        <v>180</v>
      </c>
      <c r="G157" s="544"/>
      <c r="H157" s="531"/>
      <c r="I157" s="688">
        <v>180</v>
      </c>
    </row>
    <row r="158" spans="1:9" ht="16.2">
      <c r="A158" s="715"/>
      <c r="B158" s="203" t="s">
        <v>2125</v>
      </c>
      <c r="C158" s="529" t="s">
        <v>2182</v>
      </c>
      <c r="D158" s="552" t="s">
        <v>2183</v>
      </c>
      <c r="E158" s="543" t="s">
        <v>332</v>
      </c>
      <c r="F158" s="531">
        <v>180</v>
      </c>
      <c r="G158" s="544"/>
      <c r="H158" s="531"/>
      <c r="I158" s="688">
        <v>180</v>
      </c>
    </row>
    <row r="159" spans="1:9" ht="16.2">
      <c r="A159" s="715"/>
      <c r="B159" s="203" t="s">
        <v>2125</v>
      </c>
      <c r="C159" s="529" t="s">
        <v>2184</v>
      </c>
      <c r="D159" s="552" t="s">
        <v>2185</v>
      </c>
      <c r="E159" s="543" t="s">
        <v>332</v>
      </c>
      <c r="F159" s="531">
        <v>180</v>
      </c>
      <c r="G159" s="544"/>
      <c r="H159" s="531"/>
      <c r="I159" s="688">
        <v>180</v>
      </c>
    </row>
    <row r="160" spans="1:9" ht="16.2">
      <c r="A160" s="715"/>
      <c r="B160" s="203" t="s">
        <v>2125</v>
      </c>
      <c r="C160" s="529" t="s">
        <v>2186</v>
      </c>
      <c r="D160" s="552" t="s">
        <v>2187</v>
      </c>
      <c r="E160" s="543" t="s">
        <v>332</v>
      </c>
      <c r="F160" s="531">
        <v>180</v>
      </c>
      <c r="G160" s="544"/>
      <c r="H160" s="531"/>
      <c r="I160" s="688">
        <v>180</v>
      </c>
    </row>
    <row r="161" spans="1:9" ht="16.2">
      <c r="A161" s="715"/>
      <c r="B161" s="203" t="s">
        <v>2125</v>
      </c>
      <c r="C161" s="529" t="s">
        <v>2188</v>
      </c>
      <c r="D161" s="552" t="s">
        <v>2189</v>
      </c>
      <c r="E161" s="543" t="s">
        <v>332</v>
      </c>
      <c r="F161" s="531">
        <v>180</v>
      </c>
      <c r="G161" s="544"/>
      <c r="H161" s="531"/>
      <c r="I161" s="688">
        <v>180</v>
      </c>
    </row>
    <row r="162" spans="1:9" ht="16.2">
      <c r="A162" s="715"/>
      <c r="B162" s="203" t="s">
        <v>2125</v>
      </c>
      <c r="C162" s="529" t="s">
        <v>2190</v>
      </c>
      <c r="D162" s="552" t="s">
        <v>2191</v>
      </c>
      <c r="E162" s="543" t="s">
        <v>332</v>
      </c>
      <c r="F162" s="531">
        <v>180</v>
      </c>
      <c r="G162" s="544"/>
      <c r="H162" s="531"/>
      <c r="I162" s="688">
        <v>180</v>
      </c>
    </row>
    <row r="163" spans="1:9" ht="16.2">
      <c r="A163" s="715"/>
      <c r="B163" s="203" t="s">
        <v>2125</v>
      </c>
      <c r="C163" s="529" t="s">
        <v>2192</v>
      </c>
      <c r="D163" s="552" t="s">
        <v>493</v>
      </c>
      <c r="E163" s="543" t="s">
        <v>332</v>
      </c>
      <c r="F163" s="531">
        <v>180</v>
      </c>
      <c r="G163" s="544"/>
      <c r="H163" s="531"/>
      <c r="I163" s="688">
        <v>180</v>
      </c>
    </row>
    <row r="164" spans="1:9" ht="16.2">
      <c r="A164" s="715"/>
      <c r="B164" s="203" t="s">
        <v>2125</v>
      </c>
      <c r="C164" s="529" t="s">
        <v>2193</v>
      </c>
      <c r="D164" s="552" t="s">
        <v>2194</v>
      </c>
      <c r="E164" s="543" t="s">
        <v>332</v>
      </c>
      <c r="F164" s="531">
        <v>180</v>
      </c>
      <c r="G164" s="544"/>
      <c r="H164" s="531"/>
      <c r="I164" s="688">
        <v>180</v>
      </c>
    </row>
    <row r="165" spans="1:9" ht="16.2">
      <c r="A165" s="715"/>
      <c r="B165" s="203" t="s">
        <v>2125</v>
      </c>
      <c r="C165" s="529" t="s">
        <v>2195</v>
      </c>
      <c r="D165" s="552" t="s">
        <v>2196</v>
      </c>
      <c r="E165" s="543" t="s">
        <v>332</v>
      </c>
      <c r="F165" s="531">
        <v>180</v>
      </c>
      <c r="G165" s="544"/>
      <c r="H165" s="531"/>
      <c r="I165" s="688">
        <v>180</v>
      </c>
    </row>
    <row r="166" spans="1:9" ht="16.2">
      <c r="A166" s="715"/>
      <c r="B166" s="203" t="s">
        <v>2125</v>
      </c>
      <c r="C166" s="529" t="s">
        <v>2197</v>
      </c>
      <c r="D166" s="551" t="s">
        <v>2198</v>
      </c>
      <c r="E166" s="543" t="s">
        <v>332</v>
      </c>
      <c r="F166" s="531">
        <v>180</v>
      </c>
      <c r="G166" s="544"/>
      <c r="H166" s="531"/>
      <c r="I166" s="688">
        <v>180</v>
      </c>
    </row>
    <row r="167" spans="1:9" ht="16.2">
      <c r="A167" s="715"/>
      <c r="B167" s="203" t="s">
        <v>2125</v>
      </c>
      <c r="C167" s="529" t="s">
        <v>2199</v>
      </c>
      <c r="D167" s="551">
        <v>1034001201</v>
      </c>
      <c r="E167" s="543" t="s">
        <v>332</v>
      </c>
      <c r="F167" s="531">
        <v>180</v>
      </c>
      <c r="G167" s="544"/>
      <c r="H167" s="531"/>
      <c r="I167" s="688">
        <v>180</v>
      </c>
    </row>
    <row r="168" spans="1:9" ht="16.2">
      <c r="A168" s="714"/>
      <c r="B168" s="203" t="s">
        <v>2125</v>
      </c>
      <c r="C168" s="529" t="s">
        <v>2200</v>
      </c>
      <c r="D168" s="552" t="s">
        <v>2201</v>
      </c>
      <c r="E168" s="543" t="s">
        <v>332</v>
      </c>
      <c r="F168" s="531">
        <v>180</v>
      </c>
      <c r="G168" s="544"/>
      <c r="H168" s="531"/>
      <c r="I168" s="688">
        <v>180</v>
      </c>
    </row>
    <row r="169" spans="1:9" ht="16.2">
      <c r="A169" s="729"/>
      <c r="B169" s="203" t="s">
        <v>2125</v>
      </c>
      <c r="C169" s="529" t="s">
        <v>2202</v>
      </c>
      <c r="D169" s="552" t="s">
        <v>2203</v>
      </c>
      <c r="E169" s="543" t="s">
        <v>332</v>
      </c>
      <c r="F169" s="531">
        <v>180</v>
      </c>
      <c r="G169" s="544"/>
      <c r="H169" s="531"/>
      <c r="I169" s="688">
        <v>180</v>
      </c>
    </row>
    <row r="170" spans="1:9" ht="16.2">
      <c r="A170" s="729"/>
      <c r="B170" s="203" t="s">
        <v>2125</v>
      </c>
      <c r="C170" s="529" t="s">
        <v>2204</v>
      </c>
      <c r="D170" s="552" t="s">
        <v>2205</v>
      </c>
      <c r="E170" s="543" t="s">
        <v>332</v>
      </c>
      <c r="F170" s="531">
        <v>180</v>
      </c>
      <c r="G170" s="544"/>
      <c r="H170" s="531"/>
      <c r="I170" s="688">
        <v>180</v>
      </c>
    </row>
    <row r="171" spans="1:9" ht="16.2">
      <c r="A171" s="729"/>
      <c r="B171" s="203" t="s">
        <v>2125</v>
      </c>
      <c r="C171" s="529" t="s">
        <v>2206</v>
      </c>
      <c r="D171" s="552" t="s">
        <v>2207</v>
      </c>
      <c r="E171" s="543" t="s">
        <v>332</v>
      </c>
      <c r="F171" s="531">
        <v>180</v>
      </c>
      <c r="G171" s="544"/>
      <c r="H171" s="531"/>
      <c r="I171" s="688">
        <v>180</v>
      </c>
    </row>
    <row r="172" spans="1:9" ht="16.2">
      <c r="A172" s="527"/>
      <c r="B172" s="568" t="s">
        <v>2125</v>
      </c>
      <c r="C172" s="695" t="s">
        <v>2208</v>
      </c>
      <c r="D172" s="743" t="s">
        <v>2209</v>
      </c>
      <c r="E172" s="744" t="s">
        <v>332</v>
      </c>
      <c r="F172" s="745">
        <v>180</v>
      </c>
      <c r="G172" s="746"/>
      <c r="H172" s="745"/>
      <c r="I172" s="747">
        <v>180</v>
      </c>
    </row>
    <row r="173" spans="1:9" ht="16.2">
      <c r="A173" s="527"/>
      <c r="B173" s="203" t="s">
        <v>2125</v>
      </c>
      <c r="C173" s="553" t="s">
        <v>2210</v>
      </c>
      <c r="D173" s="552" t="s">
        <v>2211</v>
      </c>
      <c r="E173" s="543" t="s">
        <v>332</v>
      </c>
      <c r="F173" s="531">
        <v>180</v>
      </c>
      <c r="G173" s="544"/>
      <c r="H173" s="531"/>
      <c r="I173" s="688">
        <v>180</v>
      </c>
    </row>
    <row r="174" spans="1:9" ht="16.2">
      <c r="A174" s="527"/>
      <c r="B174" s="203" t="s">
        <v>2125</v>
      </c>
      <c r="C174" s="553" t="s">
        <v>2212</v>
      </c>
      <c r="D174" s="552" t="s">
        <v>2213</v>
      </c>
      <c r="E174" s="543" t="s">
        <v>332</v>
      </c>
      <c r="F174" s="531">
        <v>180</v>
      </c>
      <c r="G174" s="544"/>
      <c r="H174" s="531"/>
      <c r="I174" s="688">
        <v>180</v>
      </c>
    </row>
    <row r="175" spans="1:9" ht="16.2">
      <c r="A175" s="527"/>
      <c r="B175" s="203" t="s">
        <v>2125</v>
      </c>
      <c r="C175" s="553" t="s">
        <v>2214</v>
      </c>
      <c r="D175" s="552" t="s">
        <v>2215</v>
      </c>
      <c r="E175" s="543" t="s">
        <v>332</v>
      </c>
      <c r="F175" s="531">
        <v>180</v>
      </c>
      <c r="G175" s="544"/>
      <c r="H175" s="531"/>
      <c r="I175" s="688">
        <v>180</v>
      </c>
    </row>
    <row r="176" spans="1:9" ht="16.2">
      <c r="A176" s="527"/>
      <c r="B176" s="203" t="s">
        <v>2125</v>
      </c>
      <c r="C176" s="553" t="s">
        <v>2216</v>
      </c>
      <c r="D176" s="552" t="s">
        <v>2217</v>
      </c>
      <c r="E176" s="543" t="s">
        <v>332</v>
      </c>
      <c r="F176" s="531">
        <v>180</v>
      </c>
      <c r="G176" s="544"/>
      <c r="H176" s="531"/>
      <c r="I176" s="688">
        <v>180</v>
      </c>
    </row>
    <row r="177" spans="1:9" ht="16.2">
      <c r="A177" s="527"/>
      <c r="B177" s="203" t="s">
        <v>2125</v>
      </c>
      <c r="C177" s="553" t="s">
        <v>2218</v>
      </c>
      <c r="D177" s="552" t="s">
        <v>2219</v>
      </c>
      <c r="E177" s="543" t="s">
        <v>332</v>
      </c>
      <c r="F177" s="531">
        <v>180</v>
      </c>
      <c r="G177" s="544"/>
      <c r="H177" s="531"/>
      <c r="I177" s="688">
        <v>180</v>
      </c>
    </row>
    <row r="178" spans="1:9" ht="16.2">
      <c r="A178" s="527"/>
      <c r="B178" s="203" t="s">
        <v>2125</v>
      </c>
      <c r="C178" s="553" t="s">
        <v>2220</v>
      </c>
      <c r="D178" s="552" t="s">
        <v>2221</v>
      </c>
      <c r="E178" s="543" t="s">
        <v>332</v>
      </c>
      <c r="F178" s="531">
        <v>180</v>
      </c>
      <c r="G178" s="544"/>
      <c r="H178" s="531"/>
      <c r="I178" s="688">
        <v>180</v>
      </c>
    </row>
    <row r="179" spans="1:9" ht="16.2">
      <c r="A179" s="527"/>
      <c r="B179" s="203" t="s">
        <v>2125</v>
      </c>
      <c r="C179" s="553" t="s">
        <v>2222</v>
      </c>
      <c r="D179" s="552" t="s">
        <v>2223</v>
      </c>
      <c r="E179" s="543" t="s">
        <v>332</v>
      </c>
      <c r="F179" s="531">
        <v>180</v>
      </c>
      <c r="G179" s="544"/>
      <c r="H179" s="531"/>
      <c r="I179" s="688">
        <v>180</v>
      </c>
    </row>
    <row r="180" spans="1:9" ht="16.2">
      <c r="A180" s="527"/>
      <c r="B180" s="554" t="s">
        <v>2224</v>
      </c>
      <c r="C180" s="553" t="s">
        <v>2225</v>
      </c>
      <c r="D180" s="552" t="s">
        <v>506</v>
      </c>
      <c r="E180" s="543" t="s">
        <v>332</v>
      </c>
      <c r="F180" s="531">
        <v>227</v>
      </c>
      <c r="G180" s="544"/>
      <c r="H180" s="531"/>
      <c r="I180" s="688">
        <v>227</v>
      </c>
    </row>
    <row r="181" spans="1:9" ht="16.2">
      <c r="A181" s="527"/>
      <c r="B181" s="554" t="s">
        <v>2125</v>
      </c>
      <c r="C181" s="553" t="s">
        <v>2226</v>
      </c>
      <c r="D181" s="552" t="s">
        <v>2227</v>
      </c>
      <c r="E181" s="543" t="s">
        <v>332</v>
      </c>
      <c r="F181" s="531">
        <v>700</v>
      </c>
      <c r="G181" s="544"/>
      <c r="H181" s="531"/>
      <c r="I181" s="688">
        <v>700</v>
      </c>
    </row>
    <row r="182" spans="1:9" ht="16.2">
      <c r="A182" s="527"/>
      <c r="B182" s="554" t="s">
        <v>2228</v>
      </c>
      <c r="C182" s="553" t="s">
        <v>2229</v>
      </c>
      <c r="D182" s="552" t="s">
        <v>2230</v>
      </c>
      <c r="E182" s="543" t="s">
        <v>332</v>
      </c>
      <c r="F182" s="531">
        <v>110</v>
      </c>
      <c r="G182" s="544"/>
      <c r="H182" s="531"/>
      <c r="I182" s="688">
        <v>110</v>
      </c>
    </row>
    <row r="183" spans="1:9" ht="16.2">
      <c r="A183" s="527"/>
      <c r="B183" s="554" t="s">
        <v>2224</v>
      </c>
      <c r="C183" s="553" t="s">
        <v>2231</v>
      </c>
      <c r="D183" s="552" t="s">
        <v>497</v>
      </c>
      <c r="E183" s="543" t="s">
        <v>332</v>
      </c>
      <c r="F183" s="531">
        <v>453</v>
      </c>
      <c r="G183" s="544"/>
      <c r="H183" s="531"/>
      <c r="I183" s="688">
        <v>453</v>
      </c>
    </row>
    <row r="184" spans="1:9" ht="16.2">
      <c r="A184" s="527"/>
      <c r="B184" s="554" t="s">
        <v>2224</v>
      </c>
      <c r="C184" s="553" t="s">
        <v>2232</v>
      </c>
      <c r="D184" s="552" t="s">
        <v>2233</v>
      </c>
      <c r="E184" s="543" t="s">
        <v>332</v>
      </c>
      <c r="F184" s="531">
        <v>397</v>
      </c>
      <c r="G184" s="544"/>
      <c r="H184" s="531"/>
      <c r="I184" s="688">
        <v>397</v>
      </c>
    </row>
    <row r="185" spans="1:9" ht="16.2">
      <c r="A185" s="527"/>
      <c r="B185" s="554" t="s">
        <v>2224</v>
      </c>
      <c r="C185" s="553" t="s">
        <v>2234</v>
      </c>
      <c r="D185" s="552" t="s">
        <v>499</v>
      </c>
      <c r="E185" s="543" t="s">
        <v>332</v>
      </c>
      <c r="F185" s="531">
        <v>227</v>
      </c>
      <c r="G185" s="544"/>
      <c r="H185" s="531"/>
      <c r="I185" s="688">
        <v>227</v>
      </c>
    </row>
    <row r="186" spans="1:9" ht="16.2">
      <c r="A186" s="527"/>
      <c r="B186" s="554" t="s">
        <v>2224</v>
      </c>
      <c r="C186" s="553" t="s">
        <v>2235</v>
      </c>
      <c r="D186" s="552" t="s">
        <v>500</v>
      </c>
      <c r="E186" s="543" t="s">
        <v>332</v>
      </c>
      <c r="F186" s="531">
        <v>397</v>
      </c>
      <c r="G186" s="544"/>
      <c r="H186" s="531"/>
      <c r="I186" s="688">
        <v>397</v>
      </c>
    </row>
    <row r="187" spans="1:9" ht="16.2">
      <c r="A187" s="527"/>
      <c r="B187" s="554" t="s">
        <v>2224</v>
      </c>
      <c r="C187" s="553" t="s">
        <v>2236</v>
      </c>
      <c r="D187" s="552" t="s">
        <v>2237</v>
      </c>
      <c r="E187" s="543" t="s">
        <v>332</v>
      </c>
      <c r="F187" s="531">
        <v>227</v>
      </c>
      <c r="G187" s="544"/>
      <c r="H187" s="531"/>
      <c r="I187" s="688">
        <v>227</v>
      </c>
    </row>
    <row r="188" spans="1:9" ht="16.2">
      <c r="A188" s="527"/>
      <c r="B188" s="554" t="s">
        <v>2224</v>
      </c>
      <c r="C188" s="553" t="s">
        <v>2238</v>
      </c>
      <c r="D188" s="552" t="s">
        <v>2239</v>
      </c>
      <c r="E188" s="543" t="s">
        <v>332</v>
      </c>
      <c r="F188" s="531">
        <v>453</v>
      </c>
      <c r="G188" s="544"/>
      <c r="H188" s="531"/>
      <c r="I188" s="688">
        <v>453</v>
      </c>
    </row>
    <row r="189" spans="1:9" ht="16.2">
      <c r="A189" s="527"/>
      <c r="B189" s="554" t="s">
        <v>2224</v>
      </c>
      <c r="C189" s="553" t="s">
        <v>2240</v>
      </c>
      <c r="D189" s="552" t="s">
        <v>501</v>
      </c>
      <c r="E189" s="543" t="s">
        <v>332</v>
      </c>
      <c r="F189" s="531">
        <v>227</v>
      </c>
      <c r="G189" s="544"/>
      <c r="H189" s="531"/>
      <c r="I189" s="688">
        <v>227</v>
      </c>
    </row>
    <row r="190" spans="1:9" ht="16.2">
      <c r="A190" s="527"/>
      <c r="B190" s="554" t="s">
        <v>2224</v>
      </c>
      <c r="C190" s="553" t="s">
        <v>2241</v>
      </c>
      <c r="D190" s="552" t="s">
        <v>502</v>
      </c>
      <c r="E190" s="543" t="s">
        <v>332</v>
      </c>
      <c r="F190" s="531">
        <v>85</v>
      </c>
      <c r="G190" s="544"/>
      <c r="H190" s="531"/>
      <c r="I190" s="688">
        <v>85</v>
      </c>
    </row>
    <row r="191" spans="1:9" ht="16.2">
      <c r="A191" s="527"/>
      <c r="B191" s="554" t="s">
        <v>2224</v>
      </c>
      <c r="C191" s="553" t="s">
        <v>2242</v>
      </c>
      <c r="D191" s="552" t="s">
        <v>503</v>
      </c>
      <c r="E191" s="543" t="s">
        <v>332</v>
      </c>
      <c r="F191" s="531">
        <v>227</v>
      </c>
      <c r="G191" s="544"/>
      <c r="H191" s="531"/>
      <c r="I191" s="688">
        <v>227</v>
      </c>
    </row>
    <row r="192" spans="1:9" ht="16.2">
      <c r="A192" s="527"/>
      <c r="B192" s="554" t="s">
        <v>2224</v>
      </c>
      <c r="C192" s="553" t="s">
        <v>2243</v>
      </c>
      <c r="D192" s="552" t="s">
        <v>504</v>
      </c>
      <c r="E192" s="543" t="s">
        <v>332</v>
      </c>
      <c r="F192" s="531">
        <v>397</v>
      </c>
      <c r="G192" s="544"/>
      <c r="H192" s="531"/>
      <c r="I192" s="688">
        <v>397</v>
      </c>
    </row>
    <row r="193" spans="1:9" ht="16.2">
      <c r="A193" s="527"/>
      <c r="B193" s="554" t="s">
        <v>2224</v>
      </c>
      <c r="C193" s="553" t="s">
        <v>2244</v>
      </c>
      <c r="D193" s="552" t="s">
        <v>2245</v>
      </c>
      <c r="E193" s="543" t="s">
        <v>332</v>
      </c>
      <c r="F193" s="531">
        <v>85</v>
      </c>
      <c r="G193" s="544"/>
      <c r="H193" s="531"/>
      <c r="I193" s="688">
        <v>85</v>
      </c>
    </row>
    <row r="194" spans="1:9" ht="16.2">
      <c r="A194" s="527"/>
      <c r="B194" s="554" t="s">
        <v>2228</v>
      </c>
      <c r="C194" s="553" t="s">
        <v>2246</v>
      </c>
      <c r="D194" s="552" t="s">
        <v>508</v>
      </c>
      <c r="E194" s="543" t="s">
        <v>332</v>
      </c>
      <c r="F194" s="531">
        <v>293</v>
      </c>
      <c r="G194" s="544"/>
      <c r="H194" s="531"/>
      <c r="I194" s="688">
        <v>293</v>
      </c>
    </row>
    <row r="195" spans="1:9" ht="16.2">
      <c r="A195" s="527"/>
      <c r="B195" s="556" t="s">
        <v>2224</v>
      </c>
      <c r="C195" s="553" t="s">
        <v>2247</v>
      </c>
      <c r="D195" s="557" t="s">
        <v>2248</v>
      </c>
      <c r="E195" s="558" t="s">
        <v>332</v>
      </c>
      <c r="F195" s="531">
        <v>453</v>
      </c>
      <c r="G195" s="544"/>
      <c r="H195" s="531"/>
      <c r="I195" s="688">
        <v>453</v>
      </c>
    </row>
    <row r="196" spans="1:9" ht="16.2">
      <c r="A196" s="527"/>
      <c r="B196" s="554" t="s">
        <v>2228</v>
      </c>
      <c r="C196" s="529" t="s">
        <v>2249</v>
      </c>
      <c r="D196" s="552" t="s">
        <v>509</v>
      </c>
      <c r="E196" s="543" t="s">
        <v>332</v>
      </c>
      <c r="F196" s="531">
        <v>293</v>
      </c>
      <c r="G196" s="544"/>
      <c r="H196" s="531"/>
      <c r="I196" s="688">
        <v>293</v>
      </c>
    </row>
    <row r="197" spans="1:9" ht="16.2">
      <c r="A197" s="527"/>
      <c r="B197" s="554" t="s">
        <v>2224</v>
      </c>
      <c r="C197" s="529" t="s">
        <v>2250</v>
      </c>
      <c r="D197" s="552" t="s">
        <v>510</v>
      </c>
      <c r="E197" s="543" t="s">
        <v>332</v>
      </c>
      <c r="F197" s="531">
        <v>85</v>
      </c>
      <c r="G197" s="544"/>
      <c r="H197" s="531"/>
      <c r="I197" s="688">
        <v>85</v>
      </c>
    </row>
    <row r="198" spans="1:9" ht="16.2">
      <c r="A198" s="527"/>
      <c r="B198" s="703" t="s">
        <v>2125</v>
      </c>
      <c r="C198" s="528" t="s">
        <v>2251</v>
      </c>
      <c r="D198" s="559" t="s">
        <v>2252</v>
      </c>
      <c r="E198" s="560" t="s">
        <v>332</v>
      </c>
      <c r="F198" s="748">
        <v>100</v>
      </c>
      <c r="G198" s="544"/>
      <c r="H198" s="531"/>
      <c r="I198" s="749">
        <v>100</v>
      </c>
    </row>
    <row r="199" spans="1:9" ht="21.6">
      <c r="A199" s="390"/>
      <c r="B199" s="554"/>
      <c r="C199" s="563"/>
      <c r="D199" s="425"/>
      <c r="E199" s="386"/>
      <c r="F199" s="564"/>
      <c r="G199" s="565"/>
      <c r="H199" s="273" t="s">
        <v>406</v>
      </c>
      <c r="I199" s="566">
        <f>SUM(I9:I198)</f>
        <v>652881.63000000012</v>
      </c>
    </row>
    <row r="200" spans="1:9">
      <c r="A200" s="567" t="s">
        <v>266</v>
      </c>
      <c r="B200" s="568"/>
      <c r="C200" s="569"/>
      <c r="D200" s="570"/>
      <c r="E200" s="571"/>
      <c r="F200" s="572"/>
      <c r="G200" s="571"/>
    </row>
    <row r="202" spans="1:9">
      <c r="A202" s="181" t="s">
        <v>429</v>
      </c>
    </row>
    <row r="204" spans="1:9">
      <c r="B204" s="183" t="s">
        <v>96</v>
      </c>
      <c r="F204" s="184"/>
      <c r="I204" s="182"/>
    </row>
    <row r="205" spans="1:9">
      <c r="F205" s="182"/>
      <c r="H205" s="188"/>
      <c r="I205" s="186"/>
    </row>
    <row r="206" spans="1:9">
      <c r="C206" s="185"/>
      <c r="F206" s="185"/>
      <c r="G206" s="185"/>
      <c r="H206" s="187"/>
      <c r="I206" s="186"/>
    </row>
    <row r="207" spans="1:9">
      <c r="A207" s="182"/>
      <c r="C207" s="187" t="s">
        <v>256</v>
      </c>
      <c r="F207" s="188" t="s">
        <v>261</v>
      </c>
      <c r="G207" s="187"/>
      <c r="I207" s="182"/>
    </row>
    <row r="208" spans="1:9">
      <c r="A208" s="182"/>
      <c r="C208" s="189" t="s">
        <v>127</v>
      </c>
      <c r="F208" s="181" t="s">
        <v>257</v>
      </c>
      <c r="H208" s="189"/>
      <c r="I208" s="182"/>
    </row>
    <row r="209" spans="1:9">
      <c r="A209" s="182"/>
      <c r="C209" s="189"/>
      <c r="D209" s="182"/>
      <c r="E209" s="182"/>
      <c r="F209" s="182"/>
      <c r="G209" s="189"/>
      <c r="H209" s="182"/>
      <c r="I209" s="182"/>
    </row>
    <row r="210" spans="1:9">
      <c r="A210" s="182"/>
      <c r="B210" s="182"/>
      <c r="C210" s="182"/>
      <c r="D210" s="182"/>
      <c r="E210" s="182"/>
      <c r="F210" s="182"/>
      <c r="G210" s="182"/>
      <c r="H210" s="182"/>
      <c r="I210" s="182"/>
    </row>
    <row r="211" spans="1:9">
      <c r="A211" s="182"/>
      <c r="B211" s="182"/>
      <c r="C211" s="182"/>
      <c r="D211" s="182"/>
      <c r="E211" s="182"/>
      <c r="F211" s="182"/>
      <c r="G211" s="182"/>
      <c r="H211" s="182"/>
      <c r="I211" s="182"/>
    </row>
    <row r="212" spans="1:9">
      <c r="A212" s="182"/>
      <c r="B212" s="182"/>
      <c r="C212" s="182"/>
      <c r="D212" s="182"/>
      <c r="E212" s="182"/>
      <c r="F212" s="182"/>
      <c r="G212" s="182"/>
      <c r="H212" s="182"/>
      <c r="I212" s="182"/>
    </row>
    <row r="213" spans="1:9">
      <c r="A213" s="182"/>
      <c r="B213" s="182"/>
      <c r="C213" s="182"/>
      <c r="D213" s="182"/>
      <c r="E213" s="182"/>
      <c r="F213" s="182"/>
      <c r="G213" s="182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99:B200 B46:B60 B122:B197 B95:B120"/>
  </dataValidations>
  <printOptions gridLines="1"/>
  <pageMargins left="0.7" right="0.7" top="1.8666666666666668E-2" bottom="4.6666666666666671E-3" header="0.3" footer="0.3"/>
  <pageSetup scale="56" fitToHeight="0" orientation="landscape" r:id="rId1"/>
  <rowBreaks count="1" manualBreakCount="1">
    <brk id="82" max="8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70" zoomScaleNormal="100" zoomScaleSheetLayoutView="70" workbookViewId="0">
      <selection activeCell="L2" sqref="L2:M2"/>
    </sheetView>
  </sheetViews>
  <sheetFormatPr defaultColWidth="9.109375" defaultRowHeight="13.2"/>
  <cols>
    <col min="1" max="1" width="2.6640625" style="193" customWidth="1"/>
    <col min="2" max="2" width="9" style="193" customWidth="1"/>
    <col min="3" max="3" width="23.44140625" style="193" customWidth="1"/>
    <col min="4" max="4" width="13.33203125" style="193" customWidth="1"/>
    <col min="5" max="5" width="9.5546875" style="193" customWidth="1"/>
    <col min="6" max="6" width="11.5546875" style="193" customWidth="1"/>
    <col min="7" max="7" width="12.33203125" style="193" customWidth="1"/>
    <col min="8" max="8" width="15.33203125" style="193" customWidth="1"/>
    <col min="9" max="9" width="17.5546875" style="193" customWidth="1"/>
    <col min="10" max="11" width="12.44140625" style="193" customWidth="1"/>
    <col min="12" max="12" width="23.5546875" style="193" customWidth="1"/>
    <col min="13" max="13" width="18.5546875" style="193" customWidth="1"/>
    <col min="14" max="14" width="0.88671875" style="193" customWidth="1"/>
    <col min="15" max="16384" width="9.109375" style="193"/>
  </cols>
  <sheetData>
    <row r="1" spans="1:14" ht="15">
      <c r="A1" s="190" t="s">
        <v>430</v>
      </c>
      <c r="B1" s="191"/>
      <c r="C1" s="191"/>
      <c r="D1" s="191"/>
      <c r="E1" s="191"/>
      <c r="F1" s="191"/>
      <c r="G1" s="191"/>
      <c r="H1" s="191"/>
      <c r="I1" s="194"/>
      <c r="J1" s="254"/>
      <c r="K1" s="254"/>
      <c r="L1" s="254"/>
      <c r="M1" s="254" t="s">
        <v>395</v>
      </c>
      <c r="N1" s="194"/>
    </row>
    <row r="2" spans="1:14" ht="13.8">
      <c r="A2" s="194" t="s">
        <v>305</v>
      </c>
      <c r="B2" s="191"/>
      <c r="C2" s="191"/>
      <c r="D2" s="192"/>
      <c r="E2" s="192"/>
      <c r="F2" s="192"/>
      <c r="G2" s="192"/>
      <c r="H2" s="192"/>
      <c r="I2" s="191"/>
      <c r="J2" s="191"/>
      <c r="K2" s="191"/>
      <c r="L2" s="338">
        <v>42613</v>
      </c>
      <c r="M2" s="371">
        <v>42633</v>
      </c>
      <c r="N2" s="194"/>
    </row>
    <row r="3" spans="1:14">
      <c r="A3" s="194"/>
      <c r="B3" s="191"/>
      <c r="C3" s="191"/>
      <c r="D3" s="192"/>
      <c r="E3" s="192"/>
      <c r="F3" s="192"/>
      <c r="G3" s="192"/>
      <c r="H3" s="192"/>
      <c r="I3" s="191"/>
      <c r="J3" s="191"/>
      <c r="K3" s="191"/>
      <c r="L3" s="191"/>
      <c r="M3" s="191"/>
      <c r="N3" s="194"/>
    </row>
    <row r="4" spans="1:14" ht="13.8">
      <c r="A4" s="113" t="s">
        <v>262</v>
      </c>
      <c r="B4" s="191"/>
      <c r="C4" s="191"/>
      <c r="D4" s="195"/>
      <c r="E4" s="255"/>
      <c r="F4" s="195"/>
      <c r="G4" s="192"/>
      <c r="H4" s="192"/>
      <c r="I4" s="192"/>
      <c r="J4" s="192"/>
      <c r="K4" s="192"/>
      <c r="L4" s="191"/>
      <c r="M4" s="192"/>
      <c r="N4" s="194"/>
    </row>
    <row r="5" spans="1:14">
      <c r="A5" s="196" t="str">
        <f>'ფორმა N1'!D4</f>
        <v>საარჩევნო ბლოკი პაატა ბურჭულაძე სახელმწიფო ხალხისთვის</v>
      </c>
      <c r="B5" s="196"/>
      <c r="C5" s="196"/>
      <c r="D5" s="196"/>
      <c r="E5" s="197"/>
      <c r="F5" s="197"/>
      <c r="G5" s="197"/>
      <c r="H5" s="197"/>
      <c r="I5" s="197"/>
      <c r="J5" s="197"/>
      <c r="K5" s="197"/>
      <c r="L5" s="197"/>
      <c r="M5" s="197"/>
      <c r="N5" s="194"/>
    </row>
    <row r="6" spans="1:14" ht="13.8" thickBot="1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194"/>
    </row>
    <row r="7" spans="1:14" ht="52.8">
      <c r="A7" s="257" t="s">
        <v>64</v>
      </c>
      <c r="B7" s="258" t="s">
        <v>396</v>
      </c>
      <c r="C7" s="258" t="s">
        <v>397</v>
      </c>
      <c r="D7" s="259" t="s">
        <v>398</v>
      </c>
      <c r="E7" s="259" t="s">
        <v>263</v>
      </c>
      <c r="F7" s="259" t="s">
        <v>399</v>
      </c>
      <c r="G7" s="259" t="s">
        <v>400</v>
      </c>
      <c r="H7" s="258" t="s">
        <v>401</v>
      </c>
      <c r="I7" s="260" t="s">
        <v>402</v>
      </c>
      <c r="J7" s="260" t="s">
        <v>403</v>
      </c>
      <c r="K7" s="261" t="s">
        <v>404</v>
      </c>
      <c r="L7" s="261" t="s">
        <v>405</v>
      </c>
      <c r="M7" s="259" t="s">
        <v>395</v>
      </c>
      <c r="N7" s="194"/>
    </row>
    <row r="8" spans="1:14">
      <c r="A8" s="199">
        <v>1</v>
      </c>
      <c r="B8" s="200">
        <v>2</v>
      </c>
      <c r="C8" s="200">
        <v>3</v>
      </c>
      <c r="D8" s="201">
        <v>4</v>
      </c>
      <c r="E8" s="201">
        <v>5</v>
      </c>
      <c r="F8" s="201">
        <v>6</v>
      </c>
      <c r="G8" s="201">
        <v>7</v>
      </c>
      <c r="H8" s="201">
        <v>8</v>
      </c>
      <c r="I8" s="201">
        <v>9</v>
      </c>
      <c r="J8" s="201">
        <v>10</v>
      </c>
      <c r="K8" s="201">
        <v>11</v>
      </c>
      <c r="L8" s="201">
        <v>12</v>
      </c>
      <c r="M8" s="201">
        <v>13</v>
      </c>
      <c r="N8" s="194"/>
    </row>
    <row r="9" spans="1:14" ht="14.4">
      <c r="A9" s="202">
        <v>1</v>
      </c>
      <c r="B9" s="203"/>
      <c r="C9" s="262"/>
      <c r="D9" s="202"/>
      <c r="E9" s="202"/>
      <c r="F9" s="202"/>
      <c r="G9" s="202"/>
      <c r="H9" s="202"/>
      <c r="I9" s="202"/>
      <c r="J9" s="202"/>
      <c r="K9" s="202"/>
      <c r="L9" s="202"/>
      <c r="M9" s="263" t="str">
        <f t="shared" ref="M9:M33" si="0">IF(ISBLANK(B9),"",$M$2)</f>
        <v/>
      </c>
      <c r="N9" s="194"/>
    </row>
    <row r="10" spans="1:14" ht="14.4">
      <c r="A10" s="202">
        <v>2</v>
      </c>
      <c r="B10" s="203"/>
      <c r="C10" s="262"/>
      <c r="D10" s="202"/>
      <c r="E10" s="202"/>
      <c r="F10" s="202"/>
      <c r="G10" s="202"/>
      <c r="H10" s="202"/>
      <c r="I10" s="202"/>
      <c r="J10" s="202"/>
      <c r="K10" s="202"/>
      <c r="L10" s="202"/>
      <c r="M10" s="263" t="str">
        <f t="shared" si="0"/>
        <v/>
      </c>
      <c r="N10" s="194"/>
    </row>
    <row r="11" spans="1:14" ht="14.4">
      <c r="A11" s="202">
        <v>3</v>
      </c>
      <c r="B11" s="203"/>
      <c r="C11" s="262"/>
      <c r="D11" s="202"/>
      <c r="E11" s="202"/>
      <c r="F11" s="202"/>
      <c r="G11" s="202"/>
      <c r="H11" s="202"/>
      <c r="I11" s="202"/>
      <c r="J11" s="202"/>
      <c r="K11" s="202"/>
      <c r="L11" s="202"/>
      <c r="M11" s="263" t="str">
        <f t="shared" si="0"/>
        <v/>
      </c>
      <c r="N11" s="194"/>
    </row>
    <row r="12" spans="1:14" ht="14.4">
      <c r="A12" s="202">
        <v>4</v>
      </c>
      <c r="B12" s="203"/>
      <c r="C12" s="262"/>
      <c r="D12" s="202"/>
      <c r="E12" s="202"/>
      <c r="F12" s="202"/>
      <c r="G12" s="202"/>
      <c r="H12" s="202"/>
      <c r="I12" s="202"/>
      <c r="J12" s="202"/>
      <c r="K12" s="202"/>
      <c r="L12" s="202"/>
      <c r="M12" s="263" t="str">
        <f t="shared" si="0"/>
        <v/>
      </c>
      <c r="N12" s="194"/>
    </row>
    <row r="13" spans="1:14" ht="14.4">
      <c r="A13" s="202">
        <v>5</v>
      </c>
      <c r="B13" s="203"/>
      <c r="C13" s="262"/>
      <c r="D13" s="202"/>
      <c r="E13" s="202"/>
      <c r="F13" s="202"/>
      <c r="G13" s="202"/>
      <c r="H13" s="202"/>
      <c r="I13" s="202"/>
      <c r="J13" s="202"/>
      <c r="K13" s="202"/>
      <c r="L13" s="202"/>
      <c r="M13" s="263" t="str">
        <f t="shared" si="0"/>
        <v/>
      </c>
      <c r="N13" s="194"/>
    </row>
    <row r="14" spans="1:14" ht="14.4">
      <c r="A14" s="202">
        <v>6</v>
      </c>
      <c r="B14" s="203"/>
      <c r="C14" s="262"/>
      <c r="D14" s="202"/>
      <c r="E14" s="202"/>
      <c r="F14" s="202"/>
      <c r="G14" s="202"/>
      <c r="H14" s="202"/>
      <c r="I14" s="202"/>
      <c r="J14" s="202"/>
      <c r="K14" s="202"/>
      <c r="L14" s="202"/>
      <c r="M14" s="263" t="str">
        <f t="shared" si="0"/>
        <v/>
      </c>
      <c r="N14" s="194"/>
    </row>
    <row r="15" spans="1:14" ht="14.4">
      <c r="A15" s="202">
        <v>7</v>
      </c>
      <c r="B15" s="203"/>
      <c r="C15" s="262"/>
      <c r="D15" s="202"/>
      <c r="E15" s="202"/>
      <c r="F15" s="202"/>
      <c r="G15" s="202"/>
      <c r="H15" s="202"/>
      <c r="I15" s="202"/>
      <c r="J15" s="202"/>
      <c r="K15" s="202"/>
      <c r="L15" s="202"/>
      <c r="M15" s="263" t="str">
        <f t="shared" si="0"/>
        <v/>
      </c>
      <c r="N15" s="194"/>
    </row>
    <row r="16" spans="1:14" ht="14.4">
      <c r="A16" s="202">
        <v>8</v>
      </c>
      <c r="B16" s="203"/>
      <c r="C16" s="262"/>
      <c r="D16" s="202"/>
      <c r="E16" s="202"/>
      <c r="F16" s="202"/>
      <c r="G16" s="202"/>
      <c r="H16" s="202"/>
      <c r="I16" s="202"/>
      <c r="J16" s="202"/>
      <c r="K16" s="202"/>
      <c r="L16" s="202"/>
      <c r="M16" s="263" t="str">
        <f t="shared" si="0"/>
        <v/>
      </c>
      <c r="N16" s="194"/>
    </row>
    <row r="17" spans="1:14" ht="14.4">
      <c r="A17" s="202">
        <v>9</v>
      </c>
      <c r="B17" s="203"/>
      <c r="C17" s="262"/>
      <c r="D17" s="202"/>
      <c r="E17" s="202"/>
      <c r="F17" s="202"/>
      <c r="G17" s="202"/>
      <c r="H17" s="202"/>
      <c r="I17" s="202"/>
      <c r="J17" s="202"/>
      <c r="K17" s="202"/>
      <c r="L17" s="202"/>
      <c r="M17" s="263" t="str">
        <f t="shared" si="0"/>
        <v/>
      </c>
      <c r="N17" s="194"/>
    </row>
    <row r="18" spans="1:14" ht="14.4">
      <c r="A18" s="202">
        <v>10</v>
      </c>
      <c r="B18" s="203"/>
      <c r="C18" s="262"/>
      <c r="D18" s="202"/>
      <c r="E18" s="202"/>
      <c r="F18" s="202"/>
      <c r="G18" s="202"/>
      <c r="H18" s="202"/>
      <c r="I18" s="202"/>
      <c r="J18" s="202"/>
      <c r="K18" s="202"/>
      <c r="L18" s="202"/>
      <c r="M18" s="263" t="str">
        <f t="shared" si="0"/>
        <v/>
      </c>
      <c r="N18" s="194"/>
    </row>
    <row r="19" spans="1:14" ht="14.4">
      <c r="A19" s="202">
        <v>11</v>
      </c>
      <c r="B19" s="203"/>
      <c r="C19" s="262"/>
      <c r="D19" s="202"/>
      <c r="E19" s="202"/>
      <c r="F19" s="202"/>
      <c r="G19" s="202"/>
      <c r="H19" s="202"/>
      <c r="I19" s="202"/>
      <c r="J19" s="202"/>
      <c r="K19" s="202"/>
      <c r="L19" s="202"/>
      <c r="M19" s="263" t="str">
        <f t="shared" si="0"/>
        <v/>
      </c>
      <c r="N19" s="194"/>
    </row>
    <row r="20" spans="1:14" ht="14.4">
      <c r="A20" s="202">
        <v>12</v>
      </c>
      <c r="B20" s="203"/>
      <c r="C20" s="262"/>
      <c r="D20" s="202"/>
      <c r="E20" s="202"/>
      <c r="F20" s="202"/>
      <c r="G20" s="202"/>
      <c r="H20" s="202"/>
      <c r="I20" s="202"/>
      <c r="J20" s="202"/>
      <c r="K20" s="202"/>
      <c r="L20" s="202"/>
      <c r="M20" s="263" t="str">
        <f t="shared" si="0"/>
        <v/>
      </c>
      <c r="N20" s="194"/>
    </row>
    <row r="21" spans="1:14" ht="14.4">
      <c r="A21" s="202">
        <v>13</v>
      </c>
      <c r="B21" s="203"/>
      <c r="C21" s="262"/>
      <c r="D21" s="202"/>
      <c r="E21" s="202"/>
      <c r="F21" s="202"/>
      <c r="G21" s="202"/>
      <c r="H21" s="202"/>
      <c r="I21" s="202"/>
      <c r="J21" s="202"/>
      <c r="K21" s="202"/>
      <c r="L21" s="202"/>
      <c r="M21" s="263" t="str">
        <f t="shared" si="0"/>
        <v/>
      </c>
      <c r="N21" s="194"/>
    </row>
    <row r="22" spans="1:14" ht="14.4">
      <c r="A22" s="202">
        <v>14</v>
      </c>
      <c r="B22" s="203"/>
      <c r="C22" s="262"/>
      <c r="D22" s="202"/>
      <c r="E22" s="202"/>
      <c r="F22" s="202"/>
      <c r="G22" s="202"/>
      <c r="H22" s="202"/>
      <c r="I22" s="202"/>
      <c r="J22" s="202"/>
      <c r="K22" s="202"/>
      <c r="L22" s="202"/>
      <c r="M22" s="263" t="str">
        <f t="shared" si="0"/>
        <v/>
      </c>
      <c r="N22" s="194"/>
    </row>
    <row r="23" spans="1:14" ht="14.4">
      <c r="A23" s="202">
        <v>15</v>
      </c>
      <c r="B23" s="203"/>
      <c r="C23" s="262"/>
      <c r="D23" s="202"/>
      <c r="E23" s="202"/>
      <c r="F23" s="202"/>
      <c r="G23" s="202"/>
      <c r="H23" s="202"/>
      <c r="I23" s="202"/>
      <c r="J23" s="202"/>
      <c r="K23" s="202"/>
      <c r="L23" s="202"/>
      <c r="M23" s="263" t="str">
        <f t="shared" si="0"/>
        <v/>
      </c>
      <c r="N23" s="194"/>
    </row>
    <row r="24" spans="1:14" ht="14.4">
      <c r="A24" s="202">
        <v>16</v>
      </c>
      <c r="B24" s="203"/>
      <c r="C24" s="262"/>
      <c r="D24" s="202"/>
      <c r="E24" s="202"/>
      <c r="F24" s="202"/>
      <c r="G24" s="202"/>
      <c r="H24" s="202"/>
      <c r="I24" s="202"/>
      <c r="J24" s="202"/>
      <c r="K24" s="202"/>
      <c r="L24" s="202"/>
      <c r="M24" s="263" t="str">
        <f t="shared" si="0"/>
        <v/>
      </c>
      <c r="N24" s="194"/>
    </row>
    <row r="25" spans="1:14" ht="14.4">
      <c r="A25" s="202">
        <v>17</v>
      </c>
      <c r="B25" s="203"/>
      <c r="C25" s="262"/>
      <c r="D25" s="202"/>
      <c r="E25" s="202"/>
      <c r="F25" s="202"/>
      <c r="G25" s="202"/>
      <c r="H25" s="202"/>
      <c r="I25" s="202"/>
      <c r="J25" s="202"/>
      <c r="K25" s="202"/>
      <c r="L25" s="202"/>
      <c r="M25" s="263" t="str">
        <f t="shared" si="0"/>
        <v/>
      </c>
      <c r="N25" s="194"/>
    </row>
    <row r="26" spans="1:14" ht="14.4">
      <c r="A26" s="202">
        <v>18</v>
      </c>
      <c r="B26" s="203"/>
      <c r="C26" s="262"/>
      <c r="D26" s="202"/>
      <c r="E26" s="202"/>
      <c r="F26" s="202"/>
      <c r="G26" s="202"/>
      <c r="H26" s="202"/>
      <c r="I26" s="202"/>
      <c r="J26" s="202"/>
      <c r="K26" s="202"/>
      <c r="L26" s="202"/>
      <c r="M26" s="263" t="str">
        <f t="shared" si="0"/>
        <v/>
      </c>
      <c r="N26" s="194"/>
    </row>
    <row r="27" spans="1:14" ht="14.4">
      <c r="A27" s="202">
        <v>19</v>
      </c>
      <c r="B27" s="203"/>
      <c r="C27" s="262"/>
      <c r="D27" s="202"/>
      <c r="E27" s="202"/>
      <c r="F27" s="202"/>
      <c r="G27" s="202"/>
      <c r="H27" s="202"/>
      <c r="I27" s="202"/>
      <c r="J27" s="202"/>
      <c r="K27" s="202"/>
      <c r="L27" s="202"/>
      <c r="M27" s="263" t="str">
        <f t="shared" si="0"/>
        <v/>
      </c>
      <c r="N27" s="194"/>
    </row>
    <row r="28" spans="1:14" ht="14.4">
      <c r="A28" s="202">
        <v>20</v>
      </c>
      <c r="B28" s="203"/>
      <c r="C28" s="262"/>
      <c r="D28" s="202"/>
      <c r="E28" s="202"/>
      <c r="F28" s="202"/>
      <c r="G28" s="202"/>
      <c r="H28" s="202"/>
      <c r="I28" s="202"/>
      <c r="J28" s="202"/>
      <c r="K28" s="202"/>
      <c r="L28" s="202"/>
      <c r="M28" s="263" t="str">
        <f t="shared" si="0"/>
        <v/>
      </c>
      <c r="N28" s="194"/>
    </row>
    <row r="29" spans="1:14" ht="14.4">
      <c r="A29" s="202">
        <v>21</v>
      </c>
      <c r="B29" s="203"/>
      <c r="C29" s="262"/>
      <c r="D29" s="202"/>
      <c r="E29" s="202"/>
      <c r="F29" s="202"/>
      <c r="G29" s="202"/>
      <c r="H29" s="202"/>
      <c r="I29" s="202"/>
      <c r="J29" s="202"/>
      <c r="K29" s="202"/>
      <c r="L29" s="202"/>
      <c r="M29" s="263" t="str">
        <f t="shared" si="0"/>
        <v/>
      </c>
      <c r="N29" s="194"/>
    </row>
    <row r="30" spans="1:14" ht="14.4">
      <c r="A30" s="202">
        <v>22</v>
      </c>
      <c r="B30" s="203"/>
      <c r="C30" s="262"/>
      <c r="D30" s="202"/>
      <c r="E30" s="202"/>
      <c r="F30" s="202"/>
      <c r="G30" s="202"/>
      <c r="H30" s="202"/>
      <c r="I30" s="202"/>
      <c r="J30" s="202"/>
      <c r="K30" s="202"/>
      <c r="L30" s="202"/>
      <c r="M30" s="263" t="str">
        <f t="shared" si="0"/>
        <v/>
      </c>
      <c r="N30" s="194"/>
    </row>
    <row r="31" spans="1:14" ht="14.4">
      <c r="A31" s="202">
        <v>23</v>
      </c>
      <c r="B31" s="203"/>
      <c r="C31" s="262"/>
      <c r="D31" s="202"/>
      <c r="E31" s="202"/>
      <c r="F31" s="202"/>
      <c r="G31" s="202"/>
      <c r="H31" s="202"/>
      <c r="I31" s="202"/>
      <c r="J31" s="202"/>
      <c r="K31" s="202"/>
      <c r="L31" s="202"/>
      <c r="M31" s="263" t="str">
        <f t="shared" si="0"/>
        <v/>
      </c>
      <c r="N31" s="194"/>
    </row>
    <row r="32" spans="1:14" ht="14.4">
      <c r="A32" s="202">
        <v>24</v>
      </c>
      <c r="B32" s="203"/>
      <c r="C32" s="262"/>
      <c r="D32" s="202"/>
      <c r="E32" s="202"/>
      <c r="F32" s="202"/>
      <c r="G32" s="202"/>
      <c r="H32" s="202"/>
      <c r="I32" s="202"/>
      <c r="J32" s="202"/>
      <c r="K32" s="202"/>
      <c r="L32" s="202"/>
      <c r="M32" s="263" t="str">
        <f t="shared" si="0"/>
        <v/>
      </c>
      <c r="N32" s="194"/>
    </row>
    <row r="33" spans="1:14" ht="14.4">
      <c r="A33" s="264" t="s">
        <v>266</v>
      </c>
      <c r="B33" s="203"/>
      <c r="C33" s="262"/>
      <c r="D33" s="202"/>
      <c r="E33" s="202"/>
      <c r="F33" s="202"/>
      <c r="G33" s="202"/>
      <c r="H33" s="202"/>
      <c r="I33" s="202"/>
      <c r="J33" s="202"/>
      <c r="K33" s="202"/>
      <c r="L33" s="202"/>
      <c r="M33" s="263" t="str">
        <f t="shared" si="0"/>
        <v/>
      </c>
      <c r="N33" s="194"/>
    </row>
    <row r="34" spans="1:14" s="209" customFormat="1"/>
    <row r="37" spans="1:14" s="21" customFormat="1" ht="13.8">
      <c r="B37" s="204" t="s">
        <v>96</v>
      </c>
    </row>
    <row r="38" spans="1:14" s="21" customFormat="1" ht="13.8">
      <c r="B38" s="204"/>
    </row>
    <row r="39" spans="1:14" s="21" customFormat="1" ht="13.8">
      <c r="C39" s="206"/>
      <c r="D39" s="205"/>
      <c r="E39" s="205"/>
      <c r="H39" s="206"/>
      <c r="I39" s="206"/>
      <c r="J39" s="205"/>
      <c r="K39" s="205"/>
      <c r="L39" s="205"/>
    </row>
    <row r="40" spans="1:14" s="21" customFormat="1" ht="13.8">
      <c r="C40" s="207" t="s">
        <v>256</v>
      </c>
      <c r="D40" s="205"/>
      <c r="E40" s="205"/>
      <c r="H40" s="204" t="s">
        <v>307</v>
      </c>
      <c r="M40" s="205"/>
    </row>
    <row r="41" spans="1:14" s="21" customFormat="1" ht="13.8">
      <c r="C41" s="207" t="s">
        <v>127</v>
      </c>
      <c r="D41" s="205"/>
      <c r="E41" s="205"/>
      <c r="H41" s="208" t="s">
        <v>257</v>
      </c>
      <c r="M41" s="205"/>
    </row>
    <row r="42" spans="1:14" ht="13.8">
      <c r="C42" s="207"/>
      <c r="F42" s="208"/>
      <c r="J42" s="210"/>
      <c r="K42" s="210"/>
      <c r="L42" s="210"/>
      <c r="M42" s="210"/>
    </row>
    <row r="43" spans="1:14" ht="13.8">
      <c r="C43" s="20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3.2"/>
  <cols>
    <col min="3" max="3" width="74.554687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3.8">
      <c r="A2" s="60">
        <v>40907</v>
      </c>
      <c r="C2" t="s">
        <v>188</v>
      </c>
      <c r="E2" t="s">
        <v>219</v>
      </c>
      <c r="G2" s="61" t="s">
        <v>225</v>
      </c>
    </row>
    <row r="3" spans="1:7" ht="13.8">
      <c r="A3" s="60">
        <v>40908</v>
      </c>
      <c r="C3" t="s">
        <v>189</v>
      </c>
      <c r="E3" t="s">
        <v>220</v>
      </c>
      <c r="G3" s="61" t="s">
        <v>226</v>
      </c>
    </row>
    <row r="4" spans="1:7" ht="13.8">
      <c r="A4" s="60">
        <v>40909</v>
      </c>
      <c r="C4" t="s">
        <v>190</v>
      </c>
      <c r="E4" t="s">
        <v>221</v>
      </c>
      <c r="G4" s="61" t="s">
        <v>227</v>
      </c>
    </row>
    <row r="5" spans="1:7">
      <c r="A5" s="60">
        <v>40910</v>
      </c>
      <c r="C5" t="s">
        <v>191</v>
      </c>
      <c r="E5" t="s">
        <v>222</v>
      </c>
    </row>
    <row r="6" spans="1:7">
      <c r="A6" s="60">
        <v>40911</v>
      </c>
      <c r="C6" t="s">
        <v>192</v>
      </c>
    </row>
    <row r="7" spans="1:7">
      <c r="A7" s="60">
        <v>40912</v>
      </c>
      <c r="C7" t="s">
        <v>193</v>
      </c>
    </row>
    <row r="8" spans="1:7">
      <c r="A8" s="60">
        <v>40913</v>
      </c>
      <c r="C8" t="s">
        <v>194</v>
      </c>
    </row>
    <row r="9" spans="1:7">
      <c r="A9" s="60">
        <v>40914</v>
      </c>
      <c r="C9" t="s">
        <v>195</v>
      </c>
    </row>
    <row r="10" spans="1:7">
      <c r="A10" s="60">
        <v>40915</v>
      </c>
      <c r="C10" t="s">
        <v>196</v>
      </c>
    </row>
    <row r="11" spans="1:7">
      <c r="A11" s="60">
        <v>40916</v>
      </c>
      <c r="C11" t="s">
        <v>197</v>
      </c>
    </row>
    <row r="12" spans="1:7">
      <c r="A12" s="60">
        <v>40917</v>
      </c>
      <c r="C12" t="s">
        <v>198</v>
      </c>
    </row>
    <row r="13" spans="1:7">
      <c r="A13" s="60">
        <v>40918</v>
      </c>
      <c r="C13" t="s">
        <v>199</v>
      </c>
    </row>
    <row r="14" spans="1:7">
      <c r="A14" s="60">
        <v>40919</v>
      </c>
      <c r="C14" t="s">
        <v>200</v>
      </c>
    </row>
    <row r="15" spans="1:7">
      <c r="A15" s="60">
        <v>40920</v>
      </c>
      <c r="C15" t="s">
        <v>201</v>
      </c>
    </row>
    <row r="16" spans="1:7">
      <c r="A16" s="60">
        <v>40921</v>
      </c>
      <c r="C16" t="s">
        <v>202</v>
      </c>
    </row>
    <row r="17" spans="1:3">
      <c r="A17" s="60">
        <v>40922</v>
      </c>
      <c r="C17" t="s">
        <v>203</v>
      </c>
    </row>
    <row r="18" spans="1:3">
      <c r="A18" s="60">
        <v>40923</v>
      </c>
      <c r="C18" t="s">
        <v>204</v>
      </c>
    </row>
    <row r="19" spans="1:3">
      <c r="A19" s="60">
        <v>40924</v>
      </c>
      <c r="C19" t="s">
        <v>205</v>
      </c>
    </row>
    <row r="20" spans="1:3">
      <c r="A20" s="60">
        <v>40925</v>
      </c>
      <c r="C20" t="s">
        <v>206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31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14.33203125" style="21" bestFit="1" customWidth="1"/>
    <col min="2" max="2" width="80" style="249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>
      <c r="A1" s="73" t="s">
        <v>260</v>
      </c>
      <c r="B1" s="245"/>
      <c r="C1" s="657" t="s">
        <v>97</v>
      </c>
      <c r="D1" s="657"/>
      <c r="E1" s="112"/>
    </row>
    <row r="2" spans="1:12" s="6" customFormat="1">
      <c r="A2" s="75" t="s">
        <v>128</v>
      </c>
      <c r="B2" s="245"/>
      <c r="C2" s="338">
        <v>42613</v>
      </c>
      <c r="D2" s="371">
        <v>42633</v>
      </c>
      <c r="E2" s="112"/>
    </row>
    <row r="3" spans="1:12" s="6" customFormat="1">
      <c r="A3" s="75"/>
      <c r="B3" s="245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46"/>
      <c r="C4" s="75"/>
      <c r="D4" s="75"/>
      <c r="E4" s="107"/>
      <c r="L4" s="6"/>
    </row>
    <row r="5" spans="1:12" s="2" customFormat="1">
      <c r="A5" s="117" t="str">
        <f>'ფორმა N1'!D4</f>
        <v>საარჩევნო ბლოკი პაატა ბურჭულაძე სახელმწიფო ხალხისთვის</v>
      </c>
      <c r="B5" s="247"/>
      <c r="C5" s="57"/>
      <c r="D5" s="57"/>
      <c r="E5" s="107"/>
    </row>
    <row r="6" spans="1:12" s="2" customFormat="1">
      <c r="A6" s="76"/>
      <c r="B6" s="246"/>
      <c r="C6" s="75"/>
      <c r="D6" s="75"/>
      <c r="E6" s="107"/>
    </row>
    <row r="7" spans="1:12" s="6" customFormat="1" ht="16.2">
      <c r="A7" s="99"/>
      <c r="B7" s="111"/>
      <c r="C7" s="77"/>
      <c r="D7" s="77"/>
      <c r="E7" s="112"/>
    </row>
    <row r="8" spans="1:12" s="6" customFormat="1" ht="27.6">
      <c r="A8" s="105" t="s">
        <v>64</v>
      </c>
      <c r="B8" s="78" t="s">
        <v>237</v>
      </c>
      <c r="C8" s="78" t="s">
        <v>66</v>
      </c>
      <c r="D8" s="78" t="s">
        <v>67</v>
      </c>
      <c r="E8" s="112"/>
      <c r="F8" s="20"/>
    </row>
    <row r="9" spans="1:12" s="7" customFormat="1">
      <c r="A9" s="232">
        <v>1</v>
      </c>
      <c r="B9" s="232" t="s">
        <v>65</v>
      </c>
      <c r="C9" s="84">
        <f>SUM(C10,C26)</f>
        <v>0</v>
      </c>
      <c r="D9" s="84">
        <f>SUM(D10,D26)</f>
        <v>0</v>
      </c>
      <c r="E9" s="112"/>
    </row>
    <row r="10" spans="1:12" s="7" customFormat="1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12"/>
    </row>
    <row r="11" spans="1:12" s="9" customFormat="1" ht="16.2">
      <c r="A11" s="87" t="s">
        <v>30</v>
      </c>
      <c r="B11" s="87" t="s">
        <v>68</v>
      </c>
      <c r="C11" s="8"/>
      <c r="D11" s="8"/>
      <c r="E11" s="112"/>
    </row>
    <row r="12" spans="1:12" s="10" customFormat="1">
      <c r="A12" s="87" t="s">
        <v>31</v>
      </c>
      <c r="B12" s="87" t="s">
        <v>296</v>
      </c>
      <c r="C12" s="106">
        <f>SUM(C14:C15)</f>
        <v>0</v>
      </c>
      <c r="D12" s="106">
        <f>SUM(D14:D15)</f>
        <v>0</v>
      </c>
      <c r="E12" s="112"/>
    </row>
    <row r="13" spans="1:12" s="3" customFormat="1">
      <c r="A13" s="96" t="s">
        <v>70</v>
      </c>
      <c r="B13" s="96" t="s">
        <v>299</v>
      </c>
      <c r="C13" s="8"/>
      <c r="D13" s="8"/>
      <c r="E13" s="112"/>
    </row>
    <row r="14" spans="1:12" s="3" customFormat="1">
      <c r="A14" s="96" t="s">
        <v>471</v>
      </c>
      <c r="B14" s="96" t="s">
        <v>470</v>
      </c>
      <c r="C14" s="8"/>
      <c r="D14" s="8"/>
      <c r="E14" s="112"/>
    </row>
    <row r="15" spans="1:12" s="3" customFormat="1">
      <c r="A15" s="96" t="s">
        <v>472</v>
      </c>
      <c r="B15" s="96" t="s">
        <v>86</v>
      </c>
      <c r="C15" s="8"/>
      <c r="D15" s="8"/>
      <c r="E15" s="112"/>
    </row>
    <row r="16" spans="1:12" s="3" customForma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12"/>
    </row>
    <row r="17" spans="1:5" s="3" customFormat="1">
      <c r="A17" s="96" t="s">
        <v>73</v>
      </c>
      <c r="B17" s="96" t="s">
        <v>75</v>
      </c>
      <c r="C17" s="8"/>
      <c r="D17" s="8"/>
      <c r="E17" s="112"/>
    </row>
    <row r="18" spans="1:5" s="3" customFormat="1" ht="27.6">
      <c r="A18" s="96" t="s">
        <v>74</v>
      </c>
      <c r="B18" s="96" t="s">
        <v>98</v>
      </c>
      <c r="C18" s="8"/>
      <c r="D18" s="8"/>
      <c r="E18" s="112"/>
    </row>
    <row r="19" spans="1:5" s="3" customFormat="1">
      <c r="A19" s="87" t="s">
        <v>76</v>
      </c>
      <c r="B19" s="87" t="s">
        <v>392</v>
      </c>
      <c r="C19" s="106">
        <f>SUM(C20:C23)</f>
        <v>0</v>
      </c>
      <c r="D19" s="106">
        <f>SUM(D20:D23)</f>
        <v>0</v>
      </c>
      <c r="E19" s="112"/>
    </row>
    <row r="20" spans="1:5" s="3" customFormat="1">
      <c r="A20" s="96" t="s">
        <v>77</v>
      </c>
      <c r="B20" s="96" t="s">
        <v>78</v>
      </c>
      <c r="C20" s="8"/>
      <c r="D20" s="8"/>
      <c r="E20" s="112"/>
    </row>
    <row r="21" spans="1:5" s="3" customFormat="1" ht="27.6">
      <c r="A21" s="96" t="s">
        <v>81</v>
      </c>
      <c r="B21" s="96" t="s">
        <v>79</v>
      </c>
      <c r="C21" s="8"/>
      <c r="D21" s="8"/>
      <c r="E21" s="112"/>
    </row>
    <row r="22" spans="1:5" s="3" customFormat="1">
      <c r="A22" s="96" t="s">
        <v>82</v>
      </c>
      <c r="B22" s="96" t="s">
        <v>80</v>
      </c>
      <c r="C22" s="8"/>
      <c r="D22" s="8"/>
      <c r="E22" s="112"/>
    </row>
    <row r="23" spans="1:5" s="3" customFormat="1">
      <c r="A23" s="96" t="s">
        <v>83</v>
      </c>
      <c r="B23" s="96" t="s">
        <v>416</v>
      </c>
      <c r="C23" s="8"/>
      <c r="D23" s="8"/>
      <c r="E23" s="112"/>
    </row>
    <row r="24" spans="1:5" s="3" customFormat="1">
      <c r="A24" s="87" t="s">
        <v>84</v>
      </c>
      <c r="B24" s="87" t="s">
        <v>417</v>
      </c>
      <c r="C24" s="265"/>
      <c r="D24" s="8"/>
      <c r="E24" s="112"/>
    </row>
    <row r="25" spans="1:5" s="3" customFormat="1">
      <c r="A25" s="87" t="s">
        <v>239</v>
      </c>
      <c r="B25" s="87" t="s">
        <v>423</v>
      </c>
      <c r="C25" s="8"/>
      <c r="D25" s="8"/>
      <c r="E25" s="112"/>
    </row>
    <row r="26" spans="1:5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12"/>
    </row>
    <row r="27" spans="1:5">
      <c r="A27" s="87" t="s">
        <v>32</v>
      </c>
      <c r="B27" s="87" t="s">
        <v>299</v>
      </c>
      <c r="C27" s="106">
        <f>SUM(C28:C30)</f>
        <v>0</v>
      </c>
      <c r="D27" s="106">
        <f>SUM(D28:D30)</f>
        <v>0</v>
      </c>
      <c r="E27" s="112"/>
    </row>
    <row r="28" spans="1:5">
      <c r="A28" s="240" t="s">
        <v>87</v>
      </c>
      <c r="B28" s="240" t="s">
        <v>297</v>
      </c>
      <c r="C28" s="8"/>
      <c r="D28" s="8"/>
      <c r="E28" s="112"/>
    </row>
    <row r="29" spans="1:5">
      <c r="A29" s="240" t="s">
        <v>88</v>
      </c>
      <c r="B29" s="240" t="s">
        <v>300</v>
      </c>
      <c r="C29" s="8"/>
      <c r="D29" s="8"/>
      <c r="E29" s="112"/>
    </row>
    <row r="30" spans="1:5">
      <c r="A30" s="240" t="s">
        <v>425</v>
      </c>
      <c r="B30" s="240" t="s">
        <v>298</v>
      </c>
      <c r="C30" s="8"/>
      <c r="D30" s="8"/>
      <c r="E30" s="112"/>
    </row>
    <row r="31" spans="1:5">
      <c r="A31" s="87" t="s">
        <v>33</v>
      </c>
      <c r="B31" s="87" t="s">
        <v>470</v>
      </c>
      <c r="C31" s="106">
        <f>SUM(C32:C34)</f>
        <v>0</v>
      </c>
      <c r="D31" s="106">
        <f>SUM(D32:D34)</f>
        <v>0</v>
      </c>
      <c r="E31" s="112"/>
    </row>
    <row r="32" spans="1:5">
      <c r="A32" s="240" t="s">
        <v>12</v>
      </c>
      <c r="B32" s="240" t="s">
        <v>473</v>
      </c>
      <c r="C32" s="8"/>
      <c r="D32" s="8"/>
      <c r="E32" s="112"/>
    </row>
    <row r="33" spans="1:9">
      <c r="A33" s="240" t="s">
        <v>13</v>
      </c>
      <c r="B33" s="240" t="s">
        <v>474</v>
      </c>
      <c r="C33" s="8"/>
      <c r="D33" s="8"/>
      <c r="E33" s="112"/>
    </row>
    <row r="34" spans="1:9">
      <c r="A34" s="240" t="s">
        <v>269</v>
      </c>
      <c r="B34" s="240" t="s">
        <v>475</v>
      </c>
      <c r="C34" s="8"/>
      <c r="D34" s="8"/>
      <c r="E34" s="112"/>
    </row>
    <row r="35" spans="1:9" s="23" customFormat="1">
      <c r="A35" s="87" t="s">
        <v>34</v>
      </c>
      <c r="B35" s="253" t="s">
        <v>422</v>
      </c>
      <c r="C35" s="8"/>
      <c r="D35" s="8"/>
    </row>
    <row r="36" spans="1:9" s="2" customFormat="1">
      <c r="A36" s="1"/>
      <c r="B36" s="248"/>
      <c r="E36" s="5"/>
    </row>
    <row r="37" spans="1:9" s="2" customFormat="1">
      <c r="B37" s="248"/>
      <c r="E37" s="5"/>
    </row>
    <row r="38" spans="1:9">
      <c r="A38" s="1"/>
    </row>
    <row r="39" spans="1:9">
      <c r="A39" s="2"/>
    </row>
    <row r="40" spans="1:9" s="2" customFormat="1">
      <c r="A40" s="68" t="s">
        <v>96</v>
      </c>
      <c r="B40" s="248"/>
      <c r="E40" s="5"/>
    </row>
    <row r="41" spans="1:9" s="2" customFormat="1">
      <c r="B41" s="248"/>
      <c r="E41"/>
      <c r="F41"/>
      <c r="G41"/>
      <c r="H41"/>
      <c r="I41"/>
    </row>
    <row r="42" spans="1:9" s="2" customFormat="1">
      <c r="B42" s="248"/>
      <c r="D42" s="12"/>
      <c r="E42"/>
      <c r="F42"/>
      <c r="G42"/>
      <c r="H42"/>
      <c r="I42"/>
    </row>
    <row r="43" spans="1:9" s="2" customFormat="1">
      <c r="A43"/>
      <c r="B43" s="250" t="s">
        <v>420</v>
      </c>
      <c r="D43" s="12"/>
      <c r="E43"/>
      <c r="F43"/>
      <c r="G43"/>
      <c r="H43"/>
      <c r="I43"/>
    </row>
    <row r="44" spans="1:9" s="2" customFormat="1">
      <c r="A44"/>
      <c r="B44" s="248" t="s">
        <v>258</v>
      </c>
      <c r="D44" s="12"/>
      <c r="E44"/>
      <c r="F44"/>
      <c r="G44"/>
      <c r="H44"/>
      <c r="I44"/>
    </row>
    <row r="45" spans="1:9" customFormat="1" ht="13.2">
      <c r="B45" s="251" t="s">
        <v>127</v>
      </c>
    </row>
    <row r="46" spans="1:9" customFormat="1" ht="13.2">
      <c r="B46" s="252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67" zoomScale="80" zoomScaleNormal="100" zoomScaleSheetLayoutView="80" workbookViewId="0">
      <selection activeCell="B11" sqref="B11"/>
    </sheetView>
  </sheetViews>
  <sheetFormatPr defaultColWidth="9.109375" defaultRowHeight="13.8"/>
  <cols>
    <col min="1" max="1" width="15.88671875" style="2" customWidth="1"/>
    <col min="2" max="2" width="76.6640625" style="2" customWidth="1"/>
    <col min="3" max="3" width="15.1093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3" t="s">
        <v>381</v>
      </c>
      <c r="B1" s="229"/>
      <c r="C1" s="657" t="s">
        <v>97</v>
      </c>
      <c r="D1" s="657"/>
      <c r="E1" s="90"/>
    </row>
    <row r="2" spans="1:5" s="6" customFormat="1">
      <c r="A2" s="73" t="s">
        <v>382</v>
      </c>
      <c r="B2" s="229"/>
      <c r="C2" s="338">
        <v>42613</v>
      </c>
      <c r="D2" s="371">
        <v>42633</v>
      </c>
      <c r="E2" s="90"/>
    </row>
    <row r="3" spans="1:5" s="6" customFormat="1">
      <c r="A3" s="73" t="s">
        <v>383</v>
      </c>
      <c r="B3" s="229"/>
      <c r="C3" s="230"/>
      <c r="D3" s="230"/>
      <c r="E3" s="90"/>
    </row>
    <row r="4" spans="1:5" s="6" customFormat="1">
      <c r="A4" s="75" t="s">
        <v>128</v>
      </c>
      <c r="B4" s="229"/>
      <c r="C4" s="230"/>
      <c r="D4" s="230"/>
      <c r="E4" s="90"/>
    </row>
    <row r="5" spans="1:5" s="6" customFormat="1">
      <c r="A5" s="75"/>
      <c r="B5" s="229"/>
      <c r="C5" s="230"/>
      <c r="D5" s="230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>
      <c r="A7" s="231" t="str">
        <f>'ფორმა N1'!D4</f>
        <v>საარჩევნო ბლოკი პაატა ბურჭულაძე სახელმწიფო ხალხისთვის</v>
      </c>
      <c r="B7" s="79"/>
      <c r="C7" s="80"/>
      <c r="D7" s="80"/>
      <c r="E7" s="91"/>
    </row>
    <row r="8" spans="1:5">
      <c r="A8" s="76"/>
      <c r="B8" s="76"/>
      <c r="C8" s="75"/>
      <c r="D8" s="75"/>
      <c r="E8" s="91"/>
    </row>
    <row r="9" spans="1:5" s="6" customFormat="1">
      <c r="A9" s="229"/>
      <c r="B9" s="229"/>
      <c r="C9" s="77"/>
      <c r="D9" s="77"/>
      <c r="E9" s="90"/>
    </row>
    <row r="10" spans="1:5" s="6" customFormat="1" ht="27.6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>
      <c r="A11" s="232">
        <v>1</v>
      </c>
      <c r="B11" s="232" t="s">
        <v>57</v>
      </c>
      <c r="C11" s="81">
        <f>SUM(C12,C15,C55,C58,C59,C60,C78)</f>
        <v>0</v>
      </c>
      <c r="D11" s="81">
        <f>SUM(D12,D15,D55,D58,D59,D60,D66,D74,D75)</f>
        <v>0</v>
      </c>
      <c r="E11" s="233"/>
    </row>
    <row r="12" spans="1:5" s="9" customFormat="1" ht="16.2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>
      <c r="A13" s="87" t="s">
        <v>30</v>
      </c>
      <c r="B13" s="87" t="s">
        <v>59</v>
      </c>
      <c r="C13" s="4"/>
      <c r="D13" s="4"/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7" customFormat="1">
      <c r="A15" s="86">
        <v>1.2</v>
      </c>
      <c r="B15" s="86" t="s">
        <v>60</v>
      </c>
      <c r="C15" s="83">
        <f>SUM(C16,C19,C31,C32,C33,C34,C37,C38,C45:C49,C53,C54)</f>
        <v>0</v>
      </c>
      <c r="D15" s="83">
        <f>SUM(D16,D19,D31,D32,D33,D34,D37,D38,D45:D49,D53,D54)</f>
        <v>0</v>
      </c>
      <c r="E15" s="233"/>
    </row>
    <row r="16" spans="1:5" s="3" customFormat="1">
      <c r="A16" s="87" t="s">
        <v>32</v>
      </c>
      <c r="B16" s="87" t="s">
        <v>1</v>
      </c>
      <c r="C16" s="82">
        <f>SUM(C17:C18)</f>
        <v>0</v>
      </c>
      <c r="D16" s="82">
        <f>SUM(D17:D18)</f>
        <v>0</v>
      </c>
      <c r="E16" s="94"/>
    </row>
    <row r="17" spans="1:6" s="3" customFormat="1">
      <c r="A17" s="96" t="s">
        <v>87</v>
      </c>
      <c r="B17" s="96" t="s">
        <v>61</v>
      </c>
      <c r="C17" s="4"/>
      <c r="D17" s="234"/>
      <c r="E17" s="94"/>
    </row>
    <row r="18" spans="1:6" s="3" customFormat="1">
      <c r="A18" s="96" t="s">
        <v>88</v>
      </c>
      <c r="B18" s="96" t="s">
        <v>62</v>
      </c>
      <c r="C18" s="4"/>
      <c r="D18" s="234"/>
      <c r="E18" s="94"/>
    </row>
    <row r="19" spans="1:6" s="3" customFormat="1">
      <c r="A19" s="87" t="s">
        <v>33</v>
      </c>
      <c r="B19" s="87" t="s">
        <v>2</v>
      </c>
      <c r="C19" s="82">
        <f>SUM(C20:C25,C30)</f>
        <v>0</v>
      </c>
      <c r="D19" s="82">
        <f>SUM(D20:D25,D30)</f>
        <v>0</v>
      </c>
      <c r="E19" s="235"/>
      <c r="F19" s="236"/>
    </row>
    <row r="20" spans="1:6" s="239" customFormat="1" ht="27.6">
      <c r="A20" s="96" t="s">
        <v>12</v>
      </c>
      <c r="B20" s="96" t="s">
        <v>238</v>
      </c>
      <c r="C20" s="237"/>
      <c r="D20" s="38"/>
      <c r="E20" s="238"/>
    </row>
    <row r="21" spans="1:6" s="239" customFormat="1">
      <c r="A21" s="96" t="s">
        <v>13</v>
      </c>
      <c r="B21" s="96" t="s">
        <v>14</v>
      </c>
      <c r="C21" s="237"/>
      <c r="D21" s="39"/>
      <c r="E21" s="238"/>
    </row>
    <row r="22" spans="1:6" s="239" customFormat="1" ht="27.6">
      <c r="A22" s="96" t="s">
        <v>269</v>
      </c>
      <c r="B22" s="96" t="s">
        <v>22</v>
      </c>
      <c r="C22" s="237"/>
      <c r="D22" s="40"/>
      <c r="E22" s="238"/>
    </row>
    <row r="23" spans="1:6" s="239" customFormat="1" ht="16.5" customHeight="1">
      <c r="A23" s="96" t="s">
        <v>270</v>
      </c>
      <c r="B23" s="96" t="s">
        <v>15</v>
      </c>
      <c r="C23" s="237"/>
      <c r="D23" s="40"/>
      <c r="E23" s="238"/>
    </row>
    <row r="24" spans="1:6" s="239" customFormat="1" ht="16.5" customHeight="1">
      <c r="A24" s="96" t="s">
        <v>271</v>
      </c>
      <c r="B24" s="96" t="s">
        <v>16</v>
      </c>
      <c r="C24" s="237"/>
      <c r="D24" s="40"/>
      <c r="E24" s="238"/>
    </row>
    <row r="25" spans="1:6" s="239" customFormat="1" ht="16.5" customHeight="1">
      <c r="A25" s="96" t="s">
        <v>272</v>
      </c>
      <c r="B25" s="96" t="s">
        <v>17</v>
      </c>
      <c r="C25" s="82">
        <f>SUM(C26:C29)</f>
        <v>0</v>
      </c>
      <c r="D25" s="82">
        <f>SUM(D26:D29)</f>
        <v>0</v>
      </c>
      <c r="E25" s="238"/>
    </row>
    <row r="26" spans="1:6" s="239" customFormat="1" ht="16.5" customHeight="1">
      <c r="A26" s="240" t="s">
        <v>273</v>
      </c>
      <c r="B26" s="240" t="s">
        <v>18</v>
      </c>
      <c r="C26" s="237"/>
      <c r="D26" s="40"/>
      <c r="E26" s="238"/>
    </row>
    <row r="27" spans="1:6" s="239" customFormat="1" ht="16.5" customHeight="1">
      <c r="A27" s="240" t="s">
        <v>274</v>
      </c>
      <c r="B27" s="240" t="s">
        <v>19</v>
      </c>
      <c r="C27" s="237"/>
      <c r="D27" s="40"/>
      <c r="E27" s="238"/>
    </row>
    <row r="28" spans="1:6" s="239" customFormat="1" ht="16.5" customHeight="1">
      <c r="A28" s="240" t="s">
        <v>275</v>
      </c>
      <c r="B28" s="240" t="s">
        <v>20</v>
      </c>
      <c r="C28" s="237"/>
      <c r="D28" s="40"/>
      <c r="E28" s="238"/>
    </row>
    <row r="29" spans="1:6" s="239" customFormat="1" ht="16.5" customHeight="1">
      <c r="A29" s="240" t="s">
        <v>276</v>
      </c>
      <c r="B29" s="240" t="s">
        <v>23</v>
      </c>
      <c r="C29" s="237"/>
      <c r="D29" s="41"/>
      <c r="E29" s="238"/>
    </row>
    <row r="30" spans="1:6" s="239" customFormat="1" ht="16.5" customHeight="1">
      <c r="A30" s="96" t="s">
        <v>277</v>
      </c>
      <c r="B30" s="96" t="s">
        <v>21</v>
      </c>
      <c r="C30" s="237"/>
      <c r="D30" s="41"/>
      <c r="E30" s="238"/>
    </row>
    <row r="31" spans="1:6" s="3" customFormat="1" ht="16.5" customHeight="1">
      <c r="A31" s="87" t="s">
        <v>34</v>
      </c>
      <c r="B31" s="87" t="s">
        <v>3</v>
      </c>
      <c r="C31" s="4"/>
      <c r="D31" s="234"/>
      <c r="E31" s="235"/>
    </row>
    <row r="32" spans="1:6" s="3" customFormat="1" ht="16.5" customHeight="1">
      <c r="A32" s="87" t="s">
        <v>35</v>
      </c>
      <c r="B32" s="87" t="s">
        <v>4</v>
      </c>
      <c r="C32" s="4"/>
      <c r="D32" s="234"/>
      <c r="E32" s="94"/>
    </row>
    <row r="33" spans="1:5" s="3" customFormat="1" ht="16.5" customHeight="1">
      <c r="A33" s="87" t="s">
        <v>36</v>
      </c>
      <c r="B33" s="87" t="s">
        <v>5</v>
      </c>
      <c r="C33" s="4"/>
      <c r="D33" s="234"/>
      <c r="E33" s="94"/>
    </row>
    <row r="34" spans="1:5" s="3" customFormat="1">
      <c r="A34" s="87" t="s">
        <v>37</v>
      </c>
      <c r="B34" s="87" t="s">
        <v>63</v>
      </c>
      <c r="C34" s="82">
        <f>SUM(C35:C36)</f>
        <v>0</v>
      </c>
      <c r="D34" s="82">
        <f>SUM(D35:D36)</f>
        <v>0</v>
      </c>
      <c r="E34" s="94"/>
    </row>
    <row r="35" spans="1:5" s="3" customFormat="1" ht="16.5" customHeight="1">
      <c r="A35" s="96" t="s">
        <v>278</v>
      </c>
      <c r="B35" s="96" t="s">
        <v>56</v>
      </c>
      <c r="C35" s="4"/>
      <c r="D35" s="234"/>
      <c r="E35" s="94"/>
    </row>
    <row r="36" spans="1:5" s="3" customFormat="1" ht="16.5" customHeight="1">
      <c r="A36" s="96" t="s">
        <v>279</v>
      </c>
      <c r="B36" s="96" t="s">
        <v>55</v>
      </c>
      <c r="C36" s="4"/>
      <c r="D36" s="234"/>
      <c r="E36" s="94"/>
    </row>
    <row r="37" spans="1:5" s="3" customFormat="1" ht="16.5" customHeight="1">
      <c r="A37" s="87" t="s">
        <v>38</v>
      </c>
      <c r="B37" s="87" t="s">
        <v>49</v>
      </c>
      <c r="C37" s="4"/>
      <c r="D37" s="234"/>
      <c r="E37" s="94"/>
    </row>
    <row r="38" spans="1:5" s="3" customFormat="1" ht="16.5" customHeight="1">
      <c r="A38" s="87" t="s">
        <v>39</v>
      </c>
      <c r="B38" s="87" t="s">
        <v>384</v>
      </c>
      <c r="C38" s="82">
        <f>SUM(C39:C44)</f>
        <v>0</v>
      </c>
      <c r="D38" s="82">
        <f>SUM(D39:D44)</f>
        <v>0</v>
      </c>
      <c r="E38" s="94"/>
    </row>
    <row r="39" spans="1:5" s="3" customFormat="1" ht="16.5" customHeight="1">
      <c r="A39" s="17" t="s">
        <v>336</v>
      </c>
      <c r="B39" s="17" t="s">
        <v>340</v>
      </c>
      <c r="C39" s="4"/>
      <c r="D39" s="234"/>
      <c r="E39" s="94"/>
    </row>
    <row r="40" spans="1:5" s="3" customFormat="1" ht="16.5" customHeight="1">
      <c r="A40" s="17" t="s">
        <v>337</v>
      </c>
      <c r="B40" s="17" t="s">
        <v>341</v>
      </c>
      <c r="C40" s="4"/>
      <c r="D40" s="234"/>
      <c r="E40" s="94"/>
    </row>
    <row r="41" spans="1:5" s="3" customFormat="1" ht="16.5" customHeight="1">
      <c r="A41" s="17" t="s">
        <v>338</v>
      </c>
      <c r="B41" s="17" t="s">
        <v>344</v>
      </c>
      <c r="C41" s="4"/>
      <c r="D41" s="234"/>
      <c r="E41" s="94"/>
    </row>
    <row r="42" spans="1:5" s="3" customFormat="1" ht="16.5" customHeight="1">
      <c r="A42" s="17" t="s">
        <v>343</v>
      </c>
      <c r="B42" s="17" t="s">
        <v>345</v>
      </c>
      <c r="C42" s="4"/>
      <c r="D42" s="234"/>
      <c r="E42" s="94"/>
    </row>
    <row r="43" spans="1:5" s="3" customFormat="1" ht="16.5" customHeight="1">
      <c r="A43" s="17" t="s">
        <v>346</v>
      </c>
      <c r="B43" s="17" t="s">
        <v>463</v>
      </c>
      <c r="C43" s="4"/>
      <c r="D43" s="234"/>
      <c r="E43" s="94"/>
    </row>
    <row r="44" spans="1:5" s="3" customFormat="1" ht="16.5" customHeight="1">
      <c r="A44" s="17" t="s">
        <v>464</v>
      </c>
      <c r="B44" s="17" t="s">
        <v>342</v>
      </c>
      <c r="C44" s="4"/>
      <c r="D44" s="234"/>
      <c r="E44" s="94"/>
    </row>
    <row r="45" spans="1:5" s="3" customFormat="1" ht="27.6">
      <c r="A45" s="87" t="s">
        <v>40</v>
      </c>
      <c r="B45" s="87" t="s">
        <v>28</v>
      </c>
      <c r="C45" s="4"/>
      <c r="D45" s="234"/>
      <c r="E45" s="94"/>
    </row>
    <row r="46" spans="1:5" s="3" customFormat="1" ht="16.5" customHeight="1">
      <c r="A46" s="87" t="s">
        <v>41</v>
      </c>
      <c r="B46" s="87" t="s">
        <v>24</v>
      </c>
      <c r="C46" s="4"/>
      <c r="D46" s="234"/>
      <c r="E46" s="94"/>
    </row>
    <row r="47" spans="1:5" s="3" customFormat="1" ht="16.5" customHeight="1">
      <c r="A47" s="87" t="s">
        <v>42</v>
      </c>
      <c r="B47" s="87" t="s">
        <v>25</v>
      </c>
      <c r="C47" s="4"/>
      <c r="D47" s="234"/>
      <c r="E47" s="94"/>
    </row>
    <row r="48" spans="1:5" s="3" customFormat="1" ht="16.5" customHeight="1">
      <c r="A48" s="87" t="s">
        <v>43</v>
      </c>
      <c r="B48" s="87" t="s">
        <v>26</v>
      </c>
      <c r="C48" s="4"/>
      <c r="D48" s="234"/>
      <c r="E48" s="94"/>
    </row>
    <row r="49" spans="1:6" s="3" customFormat="1" ht="16.5" customHeight="1">
      <c r="A49" s="87" t="s">
        <v>44</v>
      </c>
      <c r="B49" s="87" t="s">
        <v>385</v>
      </c>
      <c r="C49" s="82">
        <f>SUM(C50:C52)</f>
        <v>0</v>
      </c>
      <c r="D49" s="82">
        <f>SUM(D50:D52)</f>
        <v>0</v>
      </c>
      <c r="E49" s="94"/>
    </row>
    <row r="50" spans="1:6" s="3" customFormat="1" ht="16.5" customHeight="1">
      <c r="A50" s="96" t="s">
        <v>351</v>
      </c>
      <c r="B50" s="96" t="s">
        <v>354</v>
      </c>
      <c r="C50" s="4"/>
      <c r="D50" s="234"/>
      <c r="E50" s="94"/>
    </row>
    <row r="51" spans="1:6" s="3" customFormat="1" ht="16.5" customHeight="1">
      <c r="A51" s="96" t="s">
        <v>352</v>
      </c>
      <c r="B51" s="96" t="s">
        <v>353</v>
      </c>
      <c r="C51" s="4"/>
      <c r="D51" s="234"/>
      <c r="E51" s="94"/>
    </row>
    <row r="52" spans="1:6" s="3" customFormat="1" ht="16.5" customHeight="1">
      <c r="A52" s="96" t="s">
        <v>355</v>
      </c>
      <c r="B52" s="96" t="s">
        <v>356</v>
      </c>
      <c r="C52" s="4"/>
      <c r="D52" s="234"/>
      <c r="E52" s="94"/>
    </row>
    <row r="53" spans="1:6" s="3" customFormat="1">
      <c r="A53" s="87" t="s">
        <v>45</v>
      </c>
      <c r="B53" s="87" t="s">
        <v>29</v>
      </c>
      <c r="C53" s="4"/>
      <c r="D53" s="234"/>
      <c r="E53" s="94"/>
    </row>
    <row r="54" spans="1:6" s="3" customFormat="1" ht="16.5" customHeight="1">
      <c r="A54" s="87" t="s">
        <v>46</v>
      </c>
      <c r="B54" s="87" t="s">
        <v>6</v>
      </c>
      <c r="C54" s="4"/>
      <c r="D54" s="234"/>
      <c r="E54" s="235"/>
      <c r="F54" s="236"/>
    </row>
    <row r="55" spans="1:6" s="3" customFormat="1" ht="27.6">
      <c r="A55" s="86">
        <v>1.3</v>
      </c>
      <c r="B55" s="86" t="s">
        <v>389</v>
      </c>
      <c r="C55" s="83">
        <f>SUM(C56:C57)</f>
        <v>0</v>
      </c>
      <c r="D55" s="83">
        <f>SUM(D56:D57)</f>
        <v>0</v>
      </c>
      <c r="E55" s="235"/>
      <c r="F55" s="236"/>
    </row>
    <row r="56" spans="1:6" s="3" customFormat="1">
      <c r="A56" s="87" t="s">
        <v>50</v>
      </c>
      <c r="B56" s="87" t="s">
        <v>48</v>
      </c>
      <c r="C56" s="4"/>
      <c r="D56" s="234"/>
      <c r="E56" s="235"/>
      <c r="F56" s="236"/>
    </row>
    <row r="57" spans="1:6" s="3" customFormat="1" ht="16.5" customHeight="1">
      <c r="A57" s="87" t="s">
        <v>51</v>
      </c>
      <c r="B57" s="87" t="s">
        <v>47</v>
      </c>
      <c r="C57" s="4"/>
      <c r="D57" s="234"/>
      <c r="E57" s="235"/>
      <c r="F57" s="236"/>
    </row>
    <row r="58" spans="1:6" s="3" customFormat="1">
      <c r="A58" s="86">
        <v>1.4</v>
      </c>
      <c r="B58" s="86" t="s">
        <v>391</v>
      </c>
      <c r="C58" s="4"/>
      <c r="D58" s="234"/>
      <c r="E58" s="235"/>
      <c r="F58" s="236"/>
    </row>
    <row r="59" spans="1:6" s="239" customFormat="1">
      <c r="A59" s="86">
        <v>1.5</v>
      </c>
      <c r="B59" s="86" t="s">
        <v>7</v>
      </c>
      <c r="C59" s="237"/>
      <c r="D59" s="40"/>
      <c r="E59" s="238"/>
    </row>
    <row r="60" spans="1:6" s="239" customFormat="1">
      <c r="A60" s="86">
        <v>1.6</v>
      </c>
      <c r="B60" s="43" t="s">
        <v>8</v>
      </c>
      <c r="C60" s="84">
        <f>SUM(C61:C65)</f>
        <v>0</v>
      </c>
      <c r="D60" s="85">
        <f>SUM(D61:D65)</f>
        <v>0</v>
      </c>
      <c r="E60" s="238"/>
    </row>
    <row r="61" spans="1:6" s="239" customFormat="1">
      <c r="A61" s="87" t="s">
        <v>285</v>
      </c>
      <c r="B61" s="44" t="s">
        <v>52</v>
      </c>
      <c r="C61" s="237"/>
      <c r="D61" s="40"/>
      <c r="E61" s="238"/>
    </row>
    <row r="62" spans="1:6" s="239" customFormat="1" ht="27.6">
      <c r="A62" s="87" t="s">
        <v>286</v>
      </c>
      <c r="B62" s="44" t="s">
        <v>54</v>
      </c>
      <c r="C62" s="237"/>
      <c r="D62" s="40"/>
      <c r="E62" s="238"/>
    </row>
    <row r="63" spans="1:6" s="239" customFormat="1">
      <c r="A63" s="87" t="s">
        <v>287</v>
      </c>
      <c r="B63" s="44" t="s">
        <v>53</v>
      </c>
      <c r="C63" s="40"/>
      <c r="D63" s="40"/>
      <c r="E63" s="238"/>
    </row>
    <row r="64" spans="1:6" s="239" customFormat="1">
      <c r="A64" s="87" t="s">
        <v>288</v>
      </c>
      <c r="B64" s="44" t="s">
        <v>27</v>
      </c>
      <c r="C64" s="237"/>
      <c r="D64" s="40"/>
      <c r="E64" s="238"/>
    </row>
    <row r="65" spans="1:5" s="239" customFormat="1">
      <c r="A65" s="87" t="s">
        <v>323</v>
      </c>
      <c r="B65" s="44" t="s">
        <v>324</v>
      </c>
      <c r="C65" s="237"/>
      <c r="D65" s="40"/>
      <c r="E65" s="238"/>
    </row>
    <row r="66" spans="1:5">
      <c r="A66" s="232">
        <v>2</v>
      </c>
      <c r="B66" s="232" t="s">
        <v>386</v>
      </c>
      <c r="C66" s="241"/>
      <c r="D66" s="84">
        <f>SUM(D67:D73)</f>
        <v>0</v>
      </c>
      <c r="E66" s="95"/>
    </row>
    <row r="67" spans="1:5">
      <c r="A67" s="97">
        <v>2.1</v>
      </c>
      <c r="B67" s="242" t="s">
        <v>89</v>
      </c>
      <c r="C67" s="243"/>
      <c r="D67" s="22"/>
      <c r="E67" s="95"/>
    </row>
    <row r="68" spans="1:5">
      <c r="A68" s="97">
        <v>2.2000000000000002</v>
      </c>
      <c r="B68" s="242" t="s">
        <v>387</v>
      </c>
      <c r="C68" s="243"/>
      <c r="D68" s="22"/>
      <c r="E68" s="95"/>
    </row>
    <row r="69" spans="1:5">
      <c r="A69" s="97">
        <v>2.2999999999999998</v>
      </c>
      <c r="B69" s="242" t="s">
        <v>93</v>
      </c>
      <c r="C69" s="243"/>
      <c r="D69" s="22"/>
      <c r="E69" s="95"/>
    </row>
    <row r="70" spans="1:5">
      <c r="A70" s="97">
        <v>2.4</v>
      </c>
      <c r="B70" s="242" t="s">
        <v>92</v>
      </c>
      <c r="C70" s="243"/>
      <c r="D70" s="22"/>
      <c r="E70" s="95"/>
    </row>
    <row r="71" spans="1:5">
      <c r="A71" s="97">
        <v>2.5</v>
      </c>
      <c r="B71" s="242" t="s">
        <v>388</v>
      </c>
      <c r="C71" s="243"/>
      <c r="D71" s="22"/>
      <c r="E71" s="95"/>
    </row>
    <row r="72" spans="1:5">
      <c r="A72" s="97">
        <v>2.6</v>
      </c>
      <c r="B72" s="242" t="s">
        <v>90</v>
      </c>
      <c r="C72" s="243"/>
      <c r="D72" s="22"/>
      <c r="E72" s="95"/>
    </row>
    <row r="73" spans="1:5">
      <c r="A73" s="97">
        <v>2.7</v>
      </c>
      <c r="B73" s="242" t="s">
        <v>91</v>
      </c>
      <c r="C73" s="244"/>
      <c r="D73" s="22"/>
      <c r="E73" s="95"/>
    </row>
    <row r="74" spans="1:5">
      <c r="A74" s="232">
        <v>3</v>
      </c>
      <c r="B74" s="232" t="s">
        <v>421</v>
      </c>
      <c r="C74" s="84"/>
      <c r="D74" s="22"/>
      <c r="E74" s="95"/>
    </row>
    <row r="75" spans="1:5">
      <c r="A75" s="232">
        <v>4</v>
      </c>
      <c r="B75" s="232" t="s">
        <v>240</v>
      </c>
      <c r="C75" s="84"/>
      <c r="D75" s="84">
        <f>SUM(D76:D77)</f>
        <v>0</v>
      </c>
      <c r="E75" s="95"/>
    </row>
    <row r="76" spans="1:5">
      <c r="A76" s="97">
        <v>4.0999999999999996</v>
      </c>
      <c r="B76" s="97" t="s">
        <v>241</v>
      </c>
      <c r="C76" s="243"/>
      <c r="D76" s="8"/>
      <c r="E76" s="95"/>
    </row>
    <row r="77" spans="1:5">
      <c r="A77" s="97">
        <v>4.2</v>
      </c>
      <c r="B77" s="97" t="s">
        <v>242</v>
      </c>
      <c r="C77" s="244"/>
      <c r="D77" s="8"/>
      <c r="E77" s="95"/>
    </row>
    <row r="78" spans="1:5">
      <c r="A78" s="232">
        <v>5</v>
      </c>
      <c r="B78" s="232" t="s">
        <v>267</v>
      </c>
      <c r="C78" s="267"/>
      <c r="D78" s="244"/>
      <c r="E78" s="95"/>
    </row>
    <row r="79" spans="1:5">
      <c r="B79" s="42"/>
    </row>
    <row r="80" spans="1:5">
      <c r="A80" s="658" t="s">
        <v>465</v>
      </c>
      <c r="B80" s="658"/>
      <c r="C80" s="658"/>
      <c r="D80" s="658"/>
      <c r="E80" s="5"/>
    </row>
    <row r="81" spans="1:9">
      <c r="B81" s="42"/>
    </row>
    <row r="82" spans="1:9" s="23" customFormat="1" ht="13.2"/>
    <row r="83" spans="1:9">
      <c r="A83" s="68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8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3.2">
      <c r="B88" s="64" t="s">
        <v>127</v>
      </c>
    </row>
    <row r="89" spans="1:9" s="23" customFormat="1" ht="13.2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zoomScaleNormal="100" zoomScaleSheetLayoutView="115" workbookViewId="0">
      <selection activeCell="E20" sqref="E20:E64"/>
    </sheetView>
  </sheetViews>
  <sheetFormatPr defaultColWidth="9.109375" defaultRowHeight="13.8"/>
  <cols>
    <col min="1" max="1" width="15.6640625" style="21" customWidth="1"/>
    <col min="2" max="2" width="74.109375" style="21" customWidth="1"/>
    <col min="3" max="3" width="14.88671875" style="21" customWidth="1"/>
    <col min="4" max="4" width="13.33203125" style="440" customWidth="1"/>
    <col min="5" max="5" width="44.5546875" style="21" customWidth="1"/>
    <col min="6" max="6" width="29" style="21" customWidth="1"/>
    <col min="7" max="16384" width="9.109375" style="21"/>
  </cols>
  <sheetData>
    <row r="1" spans="1:12">
      <c r="A1" s="73" t="s">
        <v>290</v>
      </c>
      <c r="B1" s="113"/>
      <c r="C1" s="657" t="s">
        <v>97</v>
      </c>
      <c r="D1" s="657"/>
      <c r="E1" s="151"/>
    </row>
    <row r="2" spans="1:12">
      <c r="A2" s="75" t="s">
        <v>128</v>
      </c>
      <c r="B2" s="113"/>
      <c r="C2" s="338">
        <v>42613</v>
      </c>
      <c r="D2" s="371">
        <v>42633</v>
      </c>
      <c r="E2" s="151"/>
    </row>
    <row r="3" spans="1:12">
      <c r="A3" s="75"/>
      <c r="B3" s="113"/>
      <c r="C3" s="345"/>
      <c r="D3" s="415"/>
      <c r="E3" s="151"/>
    </row>
    <row r="4" spans="1:12" s="2" customFormat="1">
      <c r="A4" s="76" t="s">
        <v>262</v>
      </c>
      <c r="B4" s="76"/>
      <c r="C4" s="75"/>
      <c r="D4" s="80"/>
      <c r="E4" s="107"/>
      <c r="L4" s="21"/>
    </row>
    <row r="5" spans="1:12" s="2" customFormat="1">
      <c r="A5" s="117" t="str">
        <f>'ფორმა N1'!D4</f>
        <v>საარჩევნო ბლოკი პაატა ბურჭულაძე სახელმწიფო ხალხისთვის</v>
      </c>
      <c r="B5" s="110"/>
      <c r="C5" s="57"/>
      <c r="D5" s="80"/>
      <c r="E5" s="107"/>
    </row>
    <row r="6" spans="1:12" s="2" customFormat="1">
      <c r="A6" s="76"/>
      <c r="B6" s="76"/>
      <c r="C6" s="75"/>
      <c r="D6" s="80"/>
      <c r="E6" s="107"/>
    </row>
    <row r="7" spans="1:12" s="6" customFormat="1">
      <c r="A7" s="344"/>
      <c r="B7" s="344"/>
      <c r="C7" s="77"/>
      <c r="D7" s="426"/>
      <c r="E7" s="152"/>
    </row>
    <row r="8" spans="1:12" s="6" customFormat="1" ht="27.6">
      <c r="A8" s="105" t="s">
        <v>64</v>
      </c>
      <c r="B8" s="78" t="s">
        <v>11</v>
      </c>
      <c r="C8" s="78" t="s">
        <v>10</v>
      </c>
      <c r="D8" s="427" t="s">
        <v>9</v>
      </c>
      <c r="E8" s="152"/>
    </row>
    <row r="9" spans="1:12" s="9" customFormat="1" ht="16.2">
      <c r="A9" s="13">
        <v>1</v>
      </c>
      <c r="B9" s="13" t="s">
        <v>57</v>
      </c>
      <c r="C9" s="81">
        <f>SUM(C10,C13,C53,C56,C57,C58,C75)</f>
        <v>1454899.03</v>
      </c>
      <c r="D9" s="428">
        <f>SUM(D10,D13,D53,D56,D57,D58,D64,D71,D72)</f>
        <v>1177393.92</v>
      </c>
      <c r="E9" s="153"/>
    </row>
    <row r="10" spans="1:12" s="9" customFormat="1" ht="16.2">
      <c r="A10" s="14">
        <v>1.1000000000000001</v>
      </c>
      <c r="B10" s="14" t="s">
        <v>58</v>
      </c>
      <c r="C10" s="83">
        <f>SUM(C11:C12)</f>
        <v>127175</v>
      </c>
      <c r="D10" s="429">
        <f>SUM(D11:D12)</f>
        <v>127175</v>
      </c>
      <c r="E10" s="153"/>
    </row>
    <row r="11" spans="1:12" s="9" customFormat="1" ht="16.5" customHeight="1">
      <c r="A11" s="16" t="s">
        <v>30</v>
      </c>
      <c r="B11" s="16" t="s">
        <v>59</v>
      </c>
      <c r="C11" s="33">
        <v>127175</v>
      </c>
      <c r="D11" s="34">
        <v>127175</v>
      </c>
    </row>
    <row r="12" spans="1:12" ht="16.5" customHeight="1">
      <c r="A12" s="16" t="s">
        <v>31</v>
      </c>
      <c r="B12" s="16" t="s">
        <v>0</v>
      </c>
      <c r="C12" s="33"/>
      <c r="D12" s="34"/>
      <c r="E12" s="151"/>
    </row>
    <row r="13" spans="1:12">
      <c r="A13" s="14">
        <v>1.2</v>
      </c>
      <c r="B13" s="14" t="s">
        <v>60</v>
      </c>
      <c r="C13" s="83">
        <f>SUM(C14,C17,C29:C32,C35,C36,C43,C44,C45,C46,C47,C51,C52)</f>
        <v>1131841.3</v>
      </c>
      <c r="D13" s="429">
        <f>SUM(D14,D17,D29:D32,D35,D36,D43,D44,D45,D46,D47,D51,D52)</f>
        <v>1003768.9199999999</v>
      </c>
      <c r="E13" s="151"/>
    </row>
    <row r="14" spans="1:12">
      <c r="A14" s="16" t="s">
        <v>32</v>
      </c>
      <c r="B14" s="16" t="s">
        <v>1</v>
      </c>
      <c r="C14" s="82">
        <f>SUM(C15:C16)</f>
        <v>494.5</v>
      </c>
      <c r="D14" s="430">
        <f>SUM(D15:D16)</f>
        <v>0</v>
      </c>
      <c r="E14" s="151"/>
    </row>
    <row r="15" spans="1:12" ht="17.25" customHeight="1">
      <c r="A15" s="17" t="s">
        <v>87</v>
      </c>
      <c r="B15" s="17" t="s">
        <v>61</v>
      </c>
      <c r="C15" s="35"/>
      <c r="D15" s="36"/>
      <c r="E15" s="151"/>
    </row>
    <row r="16" spans="1:12" ht="17.25" customHeight="1">
      <c r="A16" s="17" t="s">
        <v>88</v>
      </c>
      <c r="B16" s="17" t="s">
        <v>62</v>
      </c>
      <c r="C16" s="35">
        <v>494.5</v>
      </c>
      <c r="D16" s="36"/>
      <c r="E16" s="151"/>
    </row>
    <row r="17" spans="1:5">
      <c r="A17" s="16" t="s">
        <v>33</v>
      </c>
      <c r="B17" s="16" t="s">
        <v>2</v>
      </c>
      <c r="C17" s="82">
        <f>SUM(C18:C23,C28)</f>
        <v>6170.47</v>
      </c>
      <c r="D17" s="430">
        <f>SUM(D18:D23,D28)</f>
        <v>26057.98</v>
      </c>
      <c r="E17" s="151"/>
    </row>
    <row r="18" spans="1:5" ht="27.6">
      <c r="A18" s="17" t="s">
        <v>12</v>
      </c>
      <c r="B18" s="17" t="s">
        <v>238</v>
      </c>
      <c r="C18" s="37">
        <v>1236.8699999999999</v>
      </c>
      <c r="D18" s="431">
        <v>23613.18</v>
      </c>
      <c r="E18" s="151"/>
    </row>
    <row r="19" spans="1:5">
      <c r="A19" s="17" t="s">
        <v>13</v>
      </c>
      <c r="B19" s="17" t="s">
        <v>14</v>
      </c>
      <c r="C19" s="37"/>
      <c r="D19" s="432"/>
      <c r="E19" s="151"/>
    </row>
    <row r="20" spans="1:5" ht="27.6">
      <c r="A20" s="17" t="s">
        <v>269</v>
      </c>
      <c r="B20" s="17" t="s">
        <v>22</v>
      </c>
      <c r="C20" s="37"/>
      <c r="D20" s="433"/>
      <c r="E20" s="151"/>
    </row>
    <row r="21" spans="1:5">
      <c r="A21" s="17" t="s">
        <v>270</v>
      </c>
      <c r="B21" s="17" t="s">
        <v>15</v>
      </c>
      <c r="C21" s="37">
        <v>966.77</v>
      </c>
      <c r="D21" s="433">
        <v>606.11</v>
      </c>
      <c r="E21" s="151"/>
    </row>
    <row r="22" spans="1:5">
      <c r="A22" s="17" t="s">
        <v>271</v>
      </c>
      <c r="B22" s="17" t="s">
        <v>16</v>
      </c>
      <c r="C22" s="37">
        <v>77.5</v>
      </c>
      <c r="D22" s="433"/>
      <c r="E22" s="151"/>
    </row>
    <row r="23" spans="1:5">
      <c r="A23" s="17" t="s">
        <v>272</v>
      </c>
      <c r="B23" s="17" t="s">
        <v>17</v>
      </c>
      <c r="C23" s="116">
        <f>C24+C27</f>
        <v>2439.19</v>
      </c>
      <c r="D23" s="434">
        <f>SUM(D24:D27)</f>
        <v>1138.69</v>
      </c>
      <c r="E23" s="151"/>
    </row>
    <row r="24" spans="1:5" ht="16.5" customHeight="1">
      <c r="A24" s="18" t="s">
        <v>273</v>
      </c>
      <c r="B24" s="18" t="s">
        <v>18</v>
      </c>
      <c r="C24" s="37">
        <v>2294.5500000000002</v>
      </c>
      <c r="D24" s="433">
        <v>949.53</v>
      </c>
      <c r="E24" s="151"/>
    </row>
    <row r="25" spans="1:5" ht="16.5" customHeight="1">
      <c r="A25" s="18" t="s">
        <v>274</v>
      </c>
      <c r="B25" s="18" t="s">
        <v>19</v>
      </c>
      <c r="C25" s="37">
        <v>189.16</v>
      </c>
      <c r="D25" s="433">
        <v>189.16</v>
      </c>
      <c r="E25" s="635"/>
    </row>
    <row r="26" spans="1:5" ht="16.5" customHeight="1">
      <c r="A26" s="18" t="s">
        <v>275</v>
      </c>
      <c r="B26" s="18" t="s">
        <v>20</v>
      </c>
      <c r="C26" s="37"/>
      <c r="D26" s="433"/>
      <c r="E26" s="151"/>
    </row>
    <row r="27" spans="1:5" ht="16.5" customHeight="1">
      <c r="A27" s="18" t="s">
        <v>276</v>
      </c>
      <c r="B27" s="18" t="s">
        <v>23</v>
      </c>
      <c r="C27" s="37">
        <v>144.63999999999999</v>
      </c>
      <c r="D27" s="435"/>
      <c r="E27" s="151"/>
    </row>
    <row r="28" spans="1:5">
      <c r="A28" s="17" t="s">
        <v>277</v>
      </c>
      <c r="B28" s="17" t="s">
        <v>21</v>
      </c>
      <c r="C28" s="37">
        <v>1450.14</v>
      </c>
      <c r="D28" s="432">
        <v>700</v>
      </c>
      <c r="E28" s="151"/>
    </row>
    <row r="29" spans="1:5">
      <c r="A29" s="16" t="s">
        <v>34</v>
      </c>
      <c r="B29" s="16" t="s">
        <v>3</v>
      </c>
      <c r="C29" s="33"/>
      <c r="D29" s="34">
        <v>0</v>
      </c>
      <c r="E29" s="151"/>
    </row>
    <row r="30" spans="1:5">
      <c r="A30" s="16" t="s">
        <v>35</v>
      </c>
      <c r="B30" s="16" t="s">
        <v>4</v>
      </c>
      <c r="C30" s="33">
        <v>804.8</v>
      </c>
      <c r="D30" s="34">
        <v>280</v>
      </c>
      <c r="E30" s="151"/>
    </row>
    <row r="31" spans="1:5">
      <c r="A31" s="16" t="s">
        <v>36</v>
      </c>
      <c r="B31" s="16" t="s">
        <v>5</v>
      </c>
      <c r="C31" s="33"/>
      <c r="D31" s="34"/>
      <c r="E31" s="151"/>
    </row>
    <row r="32" spans="1:5">
      <c r="A32" s="16" t="s">
        <v>37</v>
      </c>
      <c r="B32" s="16" t="s">
        <v>63</v>
      </c>
      <c r="C32" s="82">
        <f>SUM(C33:C34)</f>
        <v>4440.3</v>
      </c>
      <c r="D32" s="430">
        <f>SUM(D33:D34)</f>
        <v>4440</v>
      </c>
      <c r="E32" s="151"/>
    </row>
    <row r="33" spans="1:5">
      <c r="A33" s="17" t="s">
        <v>278</v>
      </c>
      <c r="B33" s="17" t="s">
        <v>56</v>
      </c>
      <c r="C33" s="33">
        <v>4440.3</v>
      </c>
      <c r="D33" s="34">
        <v>4440</v>
      </c>
      <c r="E33" s="151"/>
    </row>
    <row r="34" spans="1:5">
      <c r="A34" s="17" t="s">
        <v>279</v>
      </c>
      <c r="B34" s="17" t="s">
        <v>55</v>
      </c>
      <c r="C34" s="33">
        <v>0</v>
      </c>
      <c r="D34" s="34"/>
      <c r="E34" s="151"/>
    </row>
    <row r="35" spans="1:5">
      <c r="A35" s="16" t="s">
        <v>38</v>
      </c>
      <c r="B35" s="16" t="s">
        <v>49</v>
      </c>
      <c r="C35" s="33">
        <v>156.51</v>
      </c>
      <c r="D35" s="34">
        <v>156.51</v>
      </c>
      <c r="E35" s="151"/>
    </row>
    <row r="36" spans="1:5">
      <c r="A36" s="16" t="s">
        <v>39</v>
      </c>
      <c r="B36" s="16" t="s">
        <v>339</v>
      </c>
      <c r="C36" s="82">
        <f>SUM(C37:C42)</f>
        <v>772548.37000000011</v>
      </c>
      <c r="D36" s="430">
        <f>SUM(D37:D42)</f>
        <v>792904.5</v>
      </c>
      <c r="E36" s="151"/>
    </row>
    <row r="37" spans="1:5">
      <c r="A37" s="17" t="s">
        <v>336</v>
      </c>
      <c r="B37" s="17" t="s">
        <v>340</v>
      </c>
      <c r="C37" s="33">
        <v>725488.5</v>
      </c>
      <c r="D37" s="33">
        <v>725488.5</v>
      </c>
      <c r="E37" s="151"/>
    </row>
    <row r="38" spans="1:5">
      <c r="A38" s="17" t="s">
        <v>337</v>
      </c>
      <c r="B38" s="17" t="s">
        <v>341</v>
      </c>
      <c r="C38" s="33">
        <v>8910</v>
      </c>
      <c r="D38" s="33">
        <v>6790</v>
      </c>
      <c r="E38" s="636"/>
    </row>
    <row r="39" spans="1:5">
      <c r="A39" s="17" t="s">
        <v>338</v>
      </c>
      <c r="B39" s="17" t="s">
        <v>344</v>
      </c>
      <c r="C39" s="33">
        <v>2593.6799999999998</v>
      </c>
      <c r="D39" s="34">
        <v>4550</v>
      </c>
      <c r="E39" s="151"/>
    </row>
    <row r="40" spans="1:5">
      <c r="A40" s="17" t="s">
        <v>343</v>
      </c>
      <c r="B40" s="17" t="s">
        <v>345</v>
      </c>
      <c r="C40" s="33"/>
      <c r="D40" s="34"/>
      <c r="E40" s="151"/>
    </row>
    <row r="41" spans="1:5">
      <c r="A41" s="17" t="s">
        <v>346</v>
      </c>
      <c r="B41" s="17" t="s">
        <v>463</v>
      </c>
      <c r="C41" s="33">
        <v>35556.19</v>
      </c>
      <c r="D41" s="34">
        <v>56076</v>
      </c>
      <c r="E41" s="151"/>
    </row>
    <row r="42" spans="1:5">
      <c r="A42" s="17" t="s">
        <v>464</v>
      </c>
      <c r="B42" s="17" t="s">
        <v>342</v>
      </c>
      <c r="C42" s="33"/>
      <c r="D42" s="34"/>
      <c r="E42" s="151"/>
    </row>
    <row r="43" spans="1:5" ht="27.6">
      <c r="A43" s="16" t="s">
        <v>40</v>
      </c>
      <c r="B43" s="16" t="s">
        <v>28</v>
      </c>
      <c r="C43" s="33">
        <v>57456.58</v>
      </c>
      <c r="D43" s="34">
        <v>64782.83</v>
      </c>
      <c r="E43" s="151"/>
    </row>
    <row r="44" spans="1:5">
      <c r="A44" s="16" t="s">
        <v>41</v>
      </c>
      <c r="B44" s="16" t="s">
        <v>24</v>
      </c>
      <c r="C44" s="33">
        <v>61</v>
      </c>
      <c r="D44" s="34">
        <v>61</v>
      </c>
      <c r="E44" s="151"/>
    </row>
    <row r="45" spans="1:5">
      <c r="A45" s="16" t="s">
        <v>42</v>
      </c>
      <c r="B45" s="16" t="s">
        <v>25</v>
      </c>
      <c r="C45" s="33"/>
      <c r="D45" s="34"/>
      <c r="E45" s="151"/>
    </row>
    <row r="46" spans="1:5">
      <c r="A46" s="16" t="s">
        <v>43</v>
      </c>
      <c r="B46" s="16" t="s">
        <v>26</v>
      </c>
      <c r="C46" s="33"/>
      <c r="D46" s="34">
        <v>0</v>
      </c>
      <c r="E46" s="151"/>
    </row>
    <row r="47" spans="1:5">
      <c r="A47" s="16" t="s">
        <v>44</v>
      </c>
      <c r="B47" s="16" t="s">
        <v>284</v>
      </c>
      <c r="C47" s="82">
        <f>SUM(C48:C50)</f>
        <v>256260.07</v>
      </c>
      <c r="D47" s="430">
        <f>SUM(D48:D50)</f>
        <v>104386.1</v>
      </c>
      <c r="E47" s="151"/>
    </row>
    <row r="48" spans="1:5">
      <c r="A48" s="96" t="s">
        <v>351</v>
      </c>
      <c r="B48" s="96" t="s">
        <v>354</v>
      </c>
      <c r="C48" s="33">
        <v>225246.07</v>
      </c>
      <c r="D48" s="34">
        <v>90686.1</v>
      </c>
      <c r="E48" s="151"/>
    </row>
    <row r="49" spans="1:5">
      <c r="A49" s="96" t="s">
        <v>352</v>
      </c>
      <c r="B49" s="96" t="s">
        <v>353</v>
      </c>
      <c r="C49" s="33">
        <v>15999</v>
      </c>
      <c r="D49" s="34"/>
      <c r="E49" s="151"/>
    </row>
    <row r="50" spans="1:5">
      <c r="A50" s="96" t="s">
        <v>355</v>
      </c>
      <c r="B50" s="96" t="s">
        <v>356</v>
      </c>
      <c r="C50" s="33">
        <v>15015</v>
      </c>
      <c r="D50" s="34">
        <v>13700</v>
      </c>
      <c r="E50" s="151"/>
    </row>
    <row r="51" spans="1:5" ht="26.25" customHeight="1">
      <c r="A51" s="16" t="s">
        <v>45</v>
      </c>
      <c r="B51" s="16" t="s">
        <v>29</v>
      </c>
      <c r="C51" s="33"/>
      <c r="D51" s="34"/>
      <c r="E51" s="151"/>
    </row>
    <row r="52" spans="1:5">
      <c r="A52" s="16" t="s">
        <v>46</v>
      </c>
      <c r="B52" s="16" t="s">
        <v>6</v>
      </c>
      <c r="C52" s="33">
        <v>33448.699999999997</v>
      </c>
      <c r="D52" s="34">
        <v>10700</v>
      </c>
      <c r="E52" s="151"/>
    </row>
    <row r="53" spans="1:5" ht="27.6">
      <c r="A53" s="14">
        <v>1.3</v>
      </c>
      <c r="B53" s="86" t="s">
        <v>389</v>
      </c>
      <c r="C53" s="83">
        <f>SUM(C54:C55)</f>
        <v>195882.73</v>
      </c>
      <c r="D53" s="429">
        <f>SUM(D54:D55)</f>
        <v>46450</v>
      </c>
      <c r="E53" s="151"/>
    </row>
    <row r="54" spans="1:5" ht="27.6">
      <c r="A54" s="16" t="s">
        <v>50</v>
      </c>
      <c r="B54" s="16" t="s">
        <v>48</v>
      </c>
      <c r="C54" s="33">
        <v>195882.73</v>
      </c>
      <c r="D54" s="34">
        <v>46450</v>
      </c>
      <c r="E54" s="151"/>
    </row>
    <row r="55" spans="1:5">
      <c r="A55" s="16" t="s">
        <v>51</v>
      </c>
      <c r="B55" s="16"/>
      <c r="C55" s="33"/>
      <c r="D55" s="34"/>
      <c r="E55" s="151"/>
    </row>
    <row r="56" spans="1:5">
      <c r="A56" s="14">
        <v>1.4</v>
      </c>
      <c r="B56" s="14" t="s">
        <v>391</v>
      </c>
      <c r="C56" s="33"/>
      <c r="D56" s="34"/>
      <c r="E56" s="151"/>
    </row>
    <row r="57" spans="1:5">
      <c r="A57" s="14">
        <v>1.5</v>
      </c>
      <c r="B57" s="14" t="s">
        <v>7</v>
      </c>
      <c r="C57" s="37"/>
      <c r="D57" s="433"/>
      <c r="E57" s="151"/>
    </row>
    <row r="58" spans="1:5">
      <c r="A58" s="14">
        <v>1.6</v>
      </c>
      <c r="B58" s="43" t="s">
        <v>8</v>
      </c>
      <c r="C58" s="83">
        <f>SUM(C59:C63)</f>
        <v>0</v>
      </c>
      <c r="D58" s="429">
        <f>SUM(D59:D63)</f>
        <v>0</v>
      </c>
      <c r="E58" s="151"/>
    </row>
    <row r="59" spans="1:5">
      <c r="A59" s="16" t="s">
        <v>285</v>
      </c>
      <c r="B59" s="44" t="s">
        <v>52</v>
      </c>
      <c r="C59" s="37"/>
      <c r="D59" s="433"/>
      <c r="E59" s="151"/>
    </row>
    <row r="60" spans="1:5" ht="27.6">
      <c r="A60" s="16" t="s">
        <v>286</v>
      </c>
      <c r="B60" s="44" t="s">
        <v>54</v>
      </c>
      <c r="C60" s="37"/>
      <c r="D60" s="433"/>
      <c r="E60" s="151"/>
    </row>
    <row r="61" spans="1:5">
      <c r="A61" s="16" t="s">
        <v>287</v>
      </c>
      <c r="B61" s="44" t="s">
        <v>53</v>
      </c>
      <c r="C61" s="40"/>
      <c r="D61" s="433"/>
      <c r="E61" s="151"/>
    </row>
    <row r="62" spans="1:5">
      <c r="A62" s="16" t="s">
        <v>288</v>
      </c>
      <c r="B62" s="44" t="s">
        <v>27</v>
      </c>
      <c r="C62" s="37"/>
      <c r="D62" s="433"/>
      <c r="E62" s="151"/>
    </row>
    <row r="63" spans="1:5">
      <c r="A63" s="16" t="s">
        <v>323</v>
      </c>
      <c r="B63" s="213" t="s">
        <v>324</v>
      </c>
      <c r="C63" s="37"/>
      <c r="D63" s="436"/>
      <c r="E63" s="151"/>
    </row>
    <row r="64" spans="1:5">
      <c r="A64" s="13">
        <v>2</v>
      </c>
      <c r="B64" s="45" t="s">
        <v>95</v>
      </c>
      <c r="C64" s="270"/>
      <c r="D64" s="437">
        <f>SUM(D65:D70)</f>
        <v>0</v>
      </c>
      <c r="E64" s="151"/>
    </row>
    <row r="65" spans="1:5">
      <c r="A65" s="15">
        <v>2.1</v>
      </c>
      <c r="B65" s="46" t="s">
        <v>89</v>
      </c>
      <c r="C65" s="270"/>
      <c r="D65" s="438"/>
      <c r="E65" s="151"/>
    </row>
    <row r="66" spans="1:5">
      <c r="A66" s="15">
        <v>2.2000000000000002</v>
      </c>
      <c r="B66" s="46" t="s">
        <v>93</v>
      </c>
      <c r="C66" s="272"/>
      <c r="D66" s="438"/>
      <c r="E66" s="151"/>
    </row>
    <row r="67" spans="1:5">
      <c r="A67" s="15">
        <v>2.2999999999999998</v>
      </c>
      <c r="B67" s="46" t="s">
        <v>92</v>
      </c>
      <c r="C67" s="272"/>
      <c r="D67" s="438"/>
      <c r="E67" s="151"/>
    </row>
    <row r="68" spans="1:5">
      <c r="A68" s="15">
        <v>2.4</v>
      </c>
      <c r="B68" s="46" t="s">
        <v>94</v>
      </c>
      <c r="C68" s="272"/>
      <c r="D68" s="438"/>
      <c r="E68" s="151"/>
    </row>
    <row r="69" spans="1:5">
      <c r="A69" s="15">
        <v>2.5</v>
      </c>
      <c r="B69" s="46" t="s">
        <v>90</v>
      </c>
      <c r="C69" s="272"/>
      <c r="D69" s="438"/>
      <c r="E69" s="151"/>
    </row>
    <row r="70" spans="1:5">
      <c r="A70" s="15">
        <v>2.6</v>
      </c>
      <c r="B70" s="46" t="s">
        <v>91</v>
      </c>
      <c r="C70" s="272"/>
      <c r="D70" s="438"/>
      <c r="E70" s="151"/>
    </row>
    <row r="71" spans="1:5" s="2" customFormat="1">
      <c r="A71" s="13">
        <v>3</v>
      </c>
      <c r="B71" s="268" t="s">
        <v>421</v>
      </c>
      <c r="C71" s="271"/>
      <c r="D71" s="269"/>
      <c r="E71" s="104"/>
    </row>
    <row r="72" spans="1:5" s="2" customFormat="1">
      <c r="A72" s="13">
        <v>4</v>
      </c>
      <c r="B72" s="13" t="s">
        <v>240</v>
      </c>
      <c r="C72" s="271">
        <f>SUM(C73:C74)</f>
        <v>0</v>
      </c>
      <c r="D72" s="439">
        <f>SUM(D73:D74)</f>
        <v>0</v>
      </c>
      <c r="E72" s="104"/>
    </row>
    <row r="73" spans="1:5" s="2" customFormat="1">
      <c r="A73" s="15">
        <v>4.0999999999999996</v>
      </c>
      <c r="B73" s="15" t="s">
        <v>241</v>
      </c>
      <c r="C73" s="8"/>
      <c r="D73" s="386"/>
      <c r="E73" s="104"/>
    </row>
    <row r="74" spans="1:5" s="2" customFormat="1">
      <c r="A74" s="15">
        <v>4.2</v>
      </c>
      <c r="B74" s="15" t="s">
        <v>242</v>
      </c>
      <c r="C74" s="8"/>
      <c r="D74" s="386"/>
      <c r="E74" s="104"/>
    </row>
    <row r="75" spans="1:5" s="2" customFormat="1">
      <c r="A75" s="13">
        <v>5</v>
      </c>
      <c r="B75" s="266" t="s">
        <v>267</v>
      </c>
      <c r="C75" s="8"/>
      <c r="D75" s="439"/>
      <c r="E75" s="104"/>
    </row>
    <row r="76" spans="1:5" s="2" customFormat="1">
      <c r="A76" s="352"/>
      <c r="B76" s="352"/>
      <c r="C76" s="12"/>
      <c r="D76" s="188"/>
      <c r="E76" s="104"/>
    </row>
    <row r="77" spans="1:5" s="2" customFormat="1">
      <c r="A77" s="658" t="s">
        <v>465</v>
      </c>
      <c r="B77" s="658"/>
      <c r="C77" s="658"/>
      <c r="D77" s="658"/>
      <c r="E77" s="104"/>
    </row>
    <row r="78" spans="1:5" s="2" customFormat="1">
      <c r="A78" s="352"/>
      <c r="B78" s="352"/>
      <c r="C78" s="12"/>
      <c r="D78" s="188"/>
      <c r="E78" s="104"/>
    </row>
    <row r="79" spans="1:5" s="23" customFormat="1" ht="13.2">
      <c r="D79" s="218"/>
    </row>
    <row r="80" spans="1:5" s="2" customFormat="1">
      <c r="A80" s="68" t="s">
        <v>96</v>
      </c>
      <c r="D80" s="181"/>
      <c r="E80" s="5"/>
    </row>
    <row r="81" spans="1:9" s="2" customFormat="1">
      <c r="D81" s="181"/>
      <c r="E81"/>
      <c r="F81"/>
      <c r="G81"/>
      <c r="H81"/>
      <c r="I81"/>
    </row>
    <row r="82" spans="1:9" s="2" customFormat="1">
      <c r="D82" s="188"/>
      <c r="E82"/>
      <c r="F82"/>
      <c r="G82"/>
      <c r="H82"/>
      <c r="I82"/>
    </row>
    <row r="83" spans="1:9" s="2" customFormat="1">
      <c r="A83"/>
      <c r="B83" s="42" t="s">
        <v>466</v>
      </c>
      <c r="D83" s="188"/>
      <c r="E83"/>
      <c r="F83"/>
      <c r="G83"/>
      <c r="H83"/>
      <c r="I83"/>
    </row>
    <row r="84" spans="1:9" s="2" customFormat="1">
      <c r="A84"/>
      <c r="B84" s="659" t="s">
        <v>467</v>
      </c>
      <c r="C84" s="659"/>
      <c r="D84" s="659"/>
      <c r="E84"/>
      <c r="F84"/>
      <c r="G84"/>
      <c r="H84"/>
      <c r="I84"/>
    </row>
    <row r="85" spans="1:9" customFormat="1" ht="13.2">
      <c r="B85" s="64" t="s">
        <v>468</v>
      </c>
      <c r="D85" s="182"/>
    </row>
    <row r="86" spans="1:9" s="2" customFormat="1">
      <c r="A86" s="11"/>
      <c r="B86" s="659" t="s">
        <v>469</v>
      </c>
      <c r="C86" s="659"/>
      <c r="D86" s="659"/>
    </row>
    <row r="87" spans="1:9" s="23" customFormat="1" ht="13.2">
      <c r="D87" s="218"/>
    </row>
    <row r="88" spans="1:9" s="23" customFormat="1" ht="13.2">
      <c r="D88" s="218"/>
    </row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showGridLines="0" view="pageBreakPreview" topLeftCell="A25" zoomScaleNormal="100" zoomScaleSheetLayoutView="100" workbookViewId="0">
      <selection activeCell="A21" sqref="A21:XFD25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3" t="s">
        <v>321</v>
      </c>
      <c r="B1" s="76"/>
      <c r="C1" s="657" t="s">
        <v>97</v>
      </c>
      <c r="D1" s="657"/>
      <c r="E1" s="90"/>
    </row>
    <row r="2" spans="1:5" s="6" customFormat="1">
      <c r="A2" s="73" t="s">
        <v>315</v>
      </c>
      <c r="B2" s="76"/>
      <c r="C2" s="338">
        <v>42613</v>
      </c>
      <c r="D2" s="371">
        <v>42633</v>
      </c>
      <c r="E2" s="90"/>
    </row>
    <row r="3" spans="1:5" s="6" customFormat="1">
      <c r="A3" s="75" t="s">
        <v>128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79" t="str">
        <f>'ფორმა N1'!D4</f>
        <v>საარჩევნო ბლოკი პაატა ბურჭულაძე სახელმწიფო ხალხისთვის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27.6">
      <c r="A9" s="88" t="s">
        <v>64</v>
      </c>
      <c r="B9" s="88" t="s">
        <v>320</v>
      </c>
      <c r="C9" s="78" t="s">
        <v>10</v>
      </c>
      <c r="D9" s="78" t="s">
        <v>9</v>
      </c>
      <c r="E9" s="90"/>
    </row>
    <row r="10" spans="1:5" s="9" customFormat="1" ht="16.2">
      <c r="A10" s="97" t="s">
        <v>316</v>
      </c>
      <c r="B10" s="97"/>
      <c r="C10" s="4"/>
      <c r="D10" s="4"/>
      <c r="E10" s="92"/>
    </row>
    <row r="11" spans="1:5" s="10" customFormat="1">
      <c r="A11" s="97" t="s">
        <v>317</v>
      </c>
      <c r="B11" s="97"/>
      <c r="C11" s="4"/>
      <c r="D11" s="4"/>
      <c r="E11" s="93"/>
    </row>
    <row r="12" spans="1:5" s="10" customFormat="1">
      <c r="A12" s="86" t="s">
        <v>266</v>
      </c>
      <c r="B12" s="86"/>
      <c r="C12" s="4"/>
      <c r="D12" s="4"/>
      <c r="E12" s="93"/>
    </row>
    <row r="13" spans="1:5" s="10" customFormat="1">
      <c r="A13" s="86" t="s">
        <v>266</v>
      </c>
      <c r="B13" s="86"/>
      <c r="C13" s="4"/>
      <c r="D13" s="4"/>
      <c r="E13" s="93"/>
    </row>
    <row r="14" spans="1:5" s="10" customFormat="1">
      <c r="A14" s="86" t="s">
        <v>266</v>
      </c>
      <c r="B14" s="86"/>
      <c r="C14" s="4"/>
      <c r="D14" s="4"/>
      <c r="E14" s="93"/>
    </row>
    <row r="15" spans="1:5" s="10" customFormat="1">
      <c r="A15" s="86" t="s">
        <v>266</v>
      </c>
      <c r="B15" s="86"/>
      <c r="C15" s="4"/>
      <c r="D15" s="4"/>
      <c r="E15" s="93"/>
    </row>
    <row r="16" spans="1:5" s="10" customFormat="1">
      <c r="A16" s="86" t="s">
        <v>266</v>
      </c>
      <c r="B16" s="86"/>
      <c r="C16" s="4"/>
      <c r="D16" s="4"/>
      <c r="E16" s="93"/>
    </row>
    <row r="17" spans="1:9" s="10" customFormat="1" ht="17.25" customHeight="1">
      <c r="A17" s="97" t="s">
        <v>318</v>
      </c>
      <c r="B17" s="86" t="s">
        <v>1460</v>
      </c>
      <c r="C17" s="4">
        <v>340</v>
      </c>
      <c r="D17" s="4"/>
      <c r="E17" s="93"/>
    </row>
    <row r="18" spans="1:9" s="10" customFormat="1" ht="18" customHeight="1">
      <c r="A18" s="97" t="s">
        <v>319</v>
      </c>
      <c r="B18" s="86" t="s">
        <v>1461</v>
      </c>
      <c r="C18" s="4">
        <v>885</v>
      </c>
      <c r="D18" s="4"/>
      <c r="E18" s="93"/>
    </row>
    <row r="19" spans="1:9" s="10" customFormat="1" ht="27.6">
      <c r="A19" s="97" t="s">
        <v>531</v>
      </c>
      <c r="B19" s="86" t="s">
        <v>1462</v>
      </c>
      <c r="C19" s="4">
        <v>1925</v>
      </c>
      <c r="D19" s="4">
        <v>700</v>
      </c>
      <c r="E19" s="93"/>
    </row>
    <row r="20" spans="1:9" s="10" customFormat="1" ht="27.6">
      <c r="A20" s="97" t="s">
        <v>532</v>
      </c>
      <c r="B20" s="86" t="s">
        <v>1463</v>
      </c>
      <c r="C20" s="4">
        <v>30298.7</v>
      </c>
      <c r="D20" s="4">
        <v>10000</v>
      </c>
      <c r="E20" s="93"/>
    </row>
    <row r="21" spans="1:9">
      <c r="A21" s="98"/>
      <c r="B21" s="98" t="s">
        <v>322</v>
      </c>
      <c r="C21" s="85">
        <f>SUM(C10:C20)</f>
        <v>33448.699999999997</v>
      </c>
      <c r="D21" s="85">
        <f>SUM(D10:D20)</f>
        <v>10700</v>
      </c>
      <c r="E21" s="95"/>
    </row>
    <row r="22" spans="1:9">
      <c r="A22" s="42"/>
      <c r="B22" s="42"/>
    </row>
    <row r="23" spans="1:9">
      <c r="A23" s="2" t="s">
        <v>409</v>
      </c>
      <c r="E23" s="5"/>
    </row>
    <row r="24" spans="1:9">
      <c r="A24" s="2" t="s">
        <v>393</v>
      </c>
    </row>
    <row r="25" spans="1:9">
      <c r="A25" s="212" t="s">
        <v>394</v>
      </c>
    </row>
    <row r="26" spans="1:9">
      <c r="A26" s="212"/>
    </row>
    <row r="27" spans="1:9">
      <c r="A27" s="212" t="s">
        <v>334</v>
      </c>
    </row>
    <row r="28" spans="1:9" s="23" customFormat="1" ht="13.2"/>
    <row r="29" spans="1:9">
      <c r="A29" s="68" t="s">
        <v>96</v>
      </c>
      <c r="E29" s="5"/>
    </row>
    <row r="30" spans="1:9">
      <c r="E30"/>
      <c r="F30"/>
      <c r="G30"/>
      <c r="H30"/>
      <c r="I30"/>
    </row>
    <row r="31" spans="1:9">
      <c r="D31" s="12"/>
      <c r="E31"/>
      <c r="F31"/>
      <c r="G31"/>
      <c r="H31"/>
      <c r="I31"/>
    </row>
    <row r="32" spans="1:9">
      <c r="A32" s="68"/>
      <c r="B32" s="68" t="s">
        <v>259</v>
      </c>
      <c r="D32" s="12"/>
      <c r="E32"/>
      <c r="F32"/>
      <c r="G32"/>
      <c r="H32"/>
      <c r="I32"/>
    </row>
    <row r="33" spans="1:9">
      <c r="B33" s="2" t="s">
        <v>258</v>
      </c>
      <c r="D33" s="12"/>
      <c r="E33"/>
      <c r="F33"/>
      <c r="G33"/>
      <c r="H33"/>
      <c r="I33"/>
    </row>
    <row r="34" spans="1:9" customFormat="1" ht="13.2">
      <c r="A34" s="64"/>
      <c r="B34" s="64" t="s">
        <v>127</v>
      </c>
    </row>
    <row r="35" spans="1:9" s="23" customFormat="1" ht="13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56"/>
  <sheetViews>
    <sheetView topLeftCell="A178" zoomScaleNormal="100" zoomScaleSheetLayoutView="85" workbookViewId="0">
      <selection activeCell="N237" sqref="N237"/>
    </sheetView>
  </sheetViews>
  <sheetFormatPr defaultColWidth="9.109375" defaultRowHeight="13.2"/>
  <cols>
    <col min="1" max="1" width="5.44140625" style="182" customWidth="1"/>
    <col min="2" max="2" width="27.6640625" style="182" customWidth="1"/>
    <col min="3" max="3" width="20" style="182" customWidth="1"/>
    <col min="4" max="4" width="17.5546875" style="182" customWidth="1"/>
    <col min="5" max="5" width="30.33203125" style="182" customWidth="1"/>
    <col min="6" max="6" width="12.6640625" style="182" customWidth="1"/>
    <col min="7" max="7" width="13.88671875" style="464" customWidth="1"/>
    <col min="8" max="8" width="14.6640625" style="464" customWidth="1"/>
    <col min="9" max="9" width="19.5546875" style="464" customWidth="1"/>
    <col min="10" max="12" width="0" style="182" hidden="1" customWidth="1"/>
    <col min="13" max="13" width="9.33203125" style="182" hidden="1" customWidth="1"/>
    <col min="14" max="16384" width="9.109375" style="182"/>
  </cols>
  <sheetData>
    <row r="1" spans="1:12" ht="13.8">
      <c r="A1" s="413" t="s">
        <v>440</v>
      </c>
      <c r="B1" s="413"/>
      <c r="C1" s="79"/>
      <c r="D1" s="79"/>
      <c r="E1" s="79"/>
      <c r="F1" s="79"/>
      <c r="G1" s="661" t="s">
        <v>97</v>
      </c>
      <c r="H1" s="661"/>
      <c r="I1" s="660"/>
      <c r="J1" s="660"/>
    </row>
    <row r="2" spans="1:12" ht="13.8">
      <c r="A2" s="80" t="s">
        <v>128</v>
      </c>
      <c r="B2" s="413"/>
      <c r="C2" s="79"/>
      <c r="D2" s="79"/>
      <c r="E2" s="79"/>
      <c r="F2" s="79"/>
      <c r="G2" s="338">
        <v>42613</v>
      </c>
      <c r="H2" s="371">
        <v>42633</v>
      </c>
      <c r="J2" s="414">
        <v>42570</v>
      </c>
    </row>
    <row r="3" spans="1:12" ht="13.8">
      <c r="A3" s="80"/>
      <c r="B3" s="80"/>
      <c r="C3" s="413"/>
      <c r="D3" s="413"/>
      <c r="E3" s="413"/>
      <c r="F3" s="413"/>
      <c r="G3" s="465"/>
      <c r="H3" s="465"/>
      <c r="I3" s="465"/>
    </row>
    <row r="4" spans="1:12" ht="13.8">
      <c r="A4" s="79" t="s">
        <v>262</v>
      </c>
      <c r="B4" s="79"/>
      <c r="C4" s="79"/>
      <c r="D4" s="79"/>
      <c r="E4" s="79"/>
      <c r="F4" s="79"/>
      <c r="G4" s="466"/>
      <c r="H4" s="466"/>
      <c r="I4" s="466"/>
    </row>
    <row r="5" spans="1:12" ht="13.8">
      <c r="A5" s="79" t="str">
        <f>'ფორმა N1'!D4</f>
        <v>საარჩევნო ბლოკი პაატა ბურჭულაძე სახელმწიფო ხალხისთვის</v>
      </c>
      <c r="B5" s="79"/>
      <c r="C5" s="79"/>
      <c r="D5" s="79"/>
      <c r="E5" s="79"/>
      <c r="F5" s="79"/>
      <c r="G5" s="466"/>
      <c r="H5" s="466"/>
      <c r="I5" s="466"/>
    </row>
    <row r="6" spans="1:12" ht="16.2">
      <c r="A6" s="416"/>
      <c r="B6" s="416"/>
      <c r="C6" s="417"/>
      <c r="D6" s="416"/>
      <c r="E6" s="416"/>
      <c r="F6" s="416"/>
      <c r="G6" s="467"/>
      <c r="H6" s="468"/>
      <c r="I6" s="468"/>
    </row>
    <row r="7" spans="1:12" ht="103.2" customHeight="1">
      <c r="A7" s="418" t="s">
        <v>64</v>
      </c>
      <c r="B7" s="418" t="s">
        <v>325</v>
      </c>
      <c r="C7" s="419" t="s">
        <v>326</v>
      </c>
      <c r="D7" s="418" t="s">
        <v>215</v>
      </c>
      <c r="E7" s="418" t="s">
        <v>330</v>
      </c>
      <c r="F7" s="418" t="s">
        <v>333</v>
      </c>
      <c r="G7" s="469" t="s">
        <v>10</v>
      </c>
      <c r="H7" s="470" t="s">
        <v>9</v>
      </c>
      <c r="I7" s="470" t="s">
        <v>375</v>
      </c>
    </row>
    <row r="8" spans="1:12" ht="26.4">
      <c r="A8" s="418">
        <v>1</v>
      </c>
      <c r="B8" s="491" t="s">
        <v>1468</v>
      </c>
      <c r="C8" s="373" t="s">
        <v>1469</v>
      </c>
      <c r="D8" s="586" t="s">
        <v>479</v>
      </c>
      <c r="E8" s="588" t="s">
        <v>1254</v>
      </c>
      <c r="F8" s="420" t="s">
        <v>332</v>
      </c>
      <c r="G8" s="575">
        <v>3125</v>
      </c>
      <c r="H8" s="471">
        <f>G8-I8</f>
        <v>2500</v>
      </c>
      <c r="I8" s="471">
        <f>G8*20/100</f>
        <v>625</v>
      </c>
      <c r="J8" s="384"/>
      <c r="K8" s="374">
        <v>10000</v>
      </c>
      <c r="L8" s="384"/>
    </row>
    <row r="9" spans="1:12" ht="26.4">
      <c r="A9" s="418">
        <v>2</v>
      </c>
      <c r="B9" s="575" t="s">
        <v>507</v>
      </c>
      <c r="C9" s="421" t="s">
        <v>1459</v>
      </c>
      <c r="D9" s="586" t="s">
        <v>1132</v>
      </c>
      <c r="E9" s="588" t="s">
        <v>1255</v>
      </c>
      <c r="F9" s="420" t="s">
        <v>332</v>
      </c>
      <c r="G9" s="575">
        <v>875</v>
      </c>
      <c r="H9" s="471">
        <f t="shared" ref="H9:H72" si="0">G9-I9</f>
        <v>700</v>
      </c>
      <c r="I9" s="471">
        <f t="shared" ref="I9:I72" si="1">G9*20/100</f>
        <v>175</v>
      </c>
      <c r="J9" s="384"/>
      <c r="K9" s="422">
        <v>1000</v>
      </c>
      <c r="L9" s="384"/>
    </row>
    <row r="10" spans="1:12" ht="16.8">
      <c r="A10" s="418">
        <v>3</v>
      </c>
      <c r="B10" s="575" t="s">
        <v>496</v>
      </c>
      <c r="C10" s="421" t="s">
        <v>1470</v>
      </c>
      <c r="D10" s="586" t="s">
        <v>1133</v>
      </c>
      <c r="E10" s="588" t="s">
        <v>1256</v>
      </c>
      <c r="F10" s="420" t="s">
        <v>332</v>
      </c>
      <c r="G10" s="575">
        <v>500</v>
      </c>
      <c r="H10" s="471">
        <f t="shared" si="0"/>
        <v>400</v>
      </c>
      <c r="I10" s="471">
        <f t="shared" si="1"/>
        <v>100</v>
      </c>
      <c r="J10" s="384"/>
      <c r="K10" s="422">
        <v>1400</v>
      </c>
      <c r="L10" s="384"/>
    </row>
    <row r="11" spans="1:12" ht="26.4">
      <c r="A11" s="418">
        <v>4</v>
      </c>
      <c r="B11" s="575" t="s">
        <v>1471</v>
      </c>
      <c r="C11" s="421" t="s">
        <v>1472</v>
      </c>
      <c r="D11" s="586" t="s">
        <v>852</v>
      </c>
      <c r="E11" s="588" t="s">
        <v>1257</v>
      </c>
      <c r="F11" s="420" t="s">
        <v>332</v>
      </c>
      <c r="G11" s="575">
        <v>312.5</v>
      </c>
      <c r="H11" s="471">
        <f t="shared" si="0"/>
        <v>250</v>
      </c>
      <c r="I11" s="471">
        <f t="shared" si="1"/>
        <v>62.5</v>
      </c>
      <c r="J11" s="384"/>
      <c r="K11" s="422">
        <v>1500</v>
      </c>
      <c r="L11" s="384"/>
    </row>
    <row r="12" spans="1:12" ht="16.8">
      <c r="A12" s="418">
        <v>5</v>
      </c>
      <c r="B12" s="575" t="s">
        <v>1473</v>
      </c>
      <c r="C12" s="421" t="s">
        <v>1474</v>
      </c>
      <c r="D12" s="586" t="s">
        <v>1134</v>
      </c>
      <c r="E12" s="589" t="s">
        <v>1258</v>
      </c>
      <c r="F12" s="420" t="s">
        <v>332</v>
      </c>
      <c r="G12" s="575">
        <v>500</v>
      </c>
      <c r="H12" s="471">
        <f t="shared" si="0"/>
        <v>400</v>
      </c>
      <c r="I12" s="471">
        <f t="shared" si="1"/>
        <v>100</v>
      </c>
      <c r="J12" s="384"/>
      <c r="K12" s="422">
        <v>200</v>
      </c>
      <c r="L12" s="384"/>
    </row>
    <row r="13" spans="1:12" ht="16.8">
      <c r="A13" s="418">
        <v>6</v>
      </c>
      <c r="B13" s="575" t="s">
        <v>1475</v>
      </c>
      <c r="C13" s="421" t="s">
        <v>1476</v>
      </c>
      <c r="D13" s="586" t="s">
        <v>1135</v>
      </c>
      <c r="E13" s="588" t="s">
        <v>1259</v>
      </c>
      <c r="F13" s="420" t="s">
        <v>332</v>
      </c>
      <c r="G13" s="575">
        <v>500</v>
      </c>
      <c r="H13" s="471">
        <f t="shared" si="0"/>
        <v>400</v>
      </c>
      <c r="I13" s="471">
        <f t="shared" si="1"/>
        <v>100</v>
      </c>
      <c r="J13" s="384"/>
      <c r="K13" s="422">
        <v>300</v>
      </c>
      <c r="L13" s="384"/>
    </row>
    <row r="14" spans="1:12" ht="16.8">
      <c r="A14" s="418">
        <v>7</v>
      </c>
      <c r="B14" s="575" t="s">
        <v>496</v>
      </c>
      <c r="C14" s="421" t="s">
        <v>587</v>
      </c>
      <c r="D14" s="586" t="s">
        <v>1136</v>
      </c>
      <c r="E14" s="588" t="s">
        <v>1260</v>
      </c>
      <c r="F14" s="420" t="s">
        <v>332</v>
      </c>
      <c r="G14" s="575">
        <v>750</v>
      </c>
      <c r="H14" s="471">
        <f t="shared" si="0"/>
        <v>600</v>
      </c>
      <c r="I14" s="471">
        <f t="shared" si="1"/>
        <v>150</v>
      </c>
      <c r="J14" s="384"/>
      <c r="K14" s="422">
        <v>800</v>
      </c>
      <c r="L14" s="384"/>
    </row>
    <row r="15" spans="1:12" ht="16.8">
      <c r="A15" s="418">
        <v>8</v>
      </c>
      <c r="B15" s="575" t="s">
        <v>1477</v>
      </c>
      <c r="C15" s="421" t="s">
        <v>1478</v>
      </c>
      <c r="D15" s="586" t="s">
        <v>1137</v>
      </c>
      <c r="E15" s="588" t="s">
        <v>1261</v>
      </c>
      <c r="F15" s="420" t="s">
        <v>332</v>
      </c>
      <c r="G15" s="575">
        <v>1000</v>
      </c>
      <c r="H15" s="471">
        <f t="shared" si="0"/>
        <v>800</v>
      </c>
      <c r="I15" s="471">
        <f t="shared" si="1"/>
        <v>200</v>
      </c>
      <c r="J15" s="384"/>
      <c r="K15" s="422">
        <v>800</v>
      </c>
      <c r="L15" s="384"/>
    </row>
    <row r="16" spans="1:12" ht="16.8">
      <c r="A16" s="418">
        <v>9</v>
      </c>
      <c r="B16" s="575" t="s">
        <v>1479</v>
      </c>
      <c r="C16" s="421" t="s">
        <v>1480</v>
      </c>
      <c r="D16" s="586" t="s">
        <v>1138</v>
      </c>
      <c r="E16" s="588" t="s">
        <v>1262</v>
      </c>
      <c r="F16" s="420" t="s">
        <v>332</v>
      </c>
      <c r="G16" s="575">
        <v>750</v>
      </c>
      <c r="H16" s="471">
        <f t="shared" si="0"/>
        <v>600</v>
      </c>
      <c r="I16" s="471">
        <f t="shared" si="1"/>
        <v>150</v>
      </c>
      <c r="J16" s="384"/>
      <c r="K16" s="422">
        <v>150</v>
      </c>
      <c r="L16" s="384"/>
    </row>
    <row r="17" spans="1:12" ht="16.8">
      <c r="A17" s="418">
        <v>10</v>
      </c>
      <c r="B17" s="575" t="s">
        <v>637</v>
      </c>
      <c r="C17" s="421" t="s">
        <v>1481</v>
      </c>
      <c r="D17" s="586" t="s">
        <v>1139</v>
      </c>
      <c r="E17" s="588" t="s">
        <v>1263</v>
      </c>
      <c r="F17" s="420" t="s">
        <v>332</v>
      </c>
      <c r="G17" s="575">
        <v>750</v>
      </c>
      <c r="H17" s="471">
        <f t="shared" si="0"/>
        <v>600</v>
      </c>
      <c r="I17" s="471">
        <f t="shared" si="1"/>
        <v>150</v>
      </c>
      <c r="J17" s="384"/>
      <c r="K17" s="422">
        <v>900</v>
      </c>
      <c r="L17" s="384"/>
    </row>
    <row r="18" spans="1:12" ht="26.4">
      <c r="A18" s="418">
        <v>11</v>
      </c>
      <c r="B18" s="575" t="s">
        <v>1482</v>
      </c>
      <c r="C18" s="421" t="s">
        <v>1483</v>
      </c>
      <c r="D18" s="586" t="s">
        <v>1140</v>
      </c>
      <c r="E18" s="588" t="s">
        <v>1264</v>
      </c>
      <c r="F18" s="420" t="s">
        <v>332</v>
      </c>
      <c r="G18" s="575">
        <v>1000</v>
      </c>
      <c r="H18" s="471">
        <f t="shared" si="0"/>
        <v>800</v>
      </c>
      <c r="I18" s="471">
        <f t="shared" si="1"/>
        <v>200</v>
      </c>
      <c r="J18" s="384"/>
      <c r="K18" s="422">
        <v>800</v>
      </c>
      <c r="L18" s="384"/>
    </row>
    <row r="19" spans="1:12" ht="16.8">
      <c r="A19" s="418">
        <v>12</v>
      </c>
      <c r="B19" s="575" t="s">
        <v>1484</v>
      </c>
      <c r="C19" s="421" t="s">
        <v>1485</v>
      </c>
      <c r="D19" s="586" t="s">
        <v>1141</v>
      </c>
      <c r="E19" s="588" t="s">
        <v>1265</v>
      </c>
      <c r="F19" s="420" t="s">
        <v>332</v>
      </c>
      <c r="G19" s="575">
        <v>187.5</v>
      </c>
      <c r="H19" s="471">
        <f t="shared" si="0"/>
        <v>150</v>
      </c>
      <c r="I19" s="471">
        <f t="shared" si="1"/>
        <v>37.5</v>
      </c>
      <c r="J19" s="384"/>
      <c r="K19" s="422">
        <v>800</v>
      </c>
      <c r="L19" s="384"/>
    </row>
    <row r="20" spans="1:12" ht="26.4">
      <c r="A20" s="418">
        <v>13</v>
      </c>
      <c r="B20" s="575" t="s">
        <v>1486</v>
      </c>
      <c r="C20" s="421" t="s">
        <v>1487</v>
      </c>
      <c r="D20" s="586" t="s">
        <v>1142</v>
      </c>
      <c r="E20" s="588" t="s">
        <v>1266</v>
      </c>
      <c r="F20" s="420" t="s">
        <v>332</v>
      </c>
      <c r="G20" s="575">
        <v>1000</v>
      </c>
      <c r="H20" s="471">
        <f t="shared" si="0"/>
        <v>800</v>
      </c>
      <c r="I20" s="471">
        <f t="shared" si="1"/>
        <v>200</v>
      </c>
      <c r="J20" s="384"/>
      <c r="K20" s="422">
        <v>150</v>
      </c>
      <c r="L20" s="384"/>
    </row>
    <row r="21" spans="1:12" ht="26.4">
      <c r="A21" s="418">
        <v>14</v>
      </c>
      <c r="B21" s="575" t="s">
        <v>1488</v>
      </c>
      <c r="C21" s="421" t="s">
        <v>1489</v>
      </c>
      <c r="D21" s="586" t="s">
        <v>1143</v>
      </c>
      <c r="E21" s="588" t="s">
        <v>1267</v>
      </c>
      <c r="F21" s="420" t="s">
        <v>332</v>
      </c>
      <c r="G21" s="575">
        <v>875</v>
      </c>
      <c r="H21" s="471">
        <f t="shared" si="0"/>
        <v>700</v>
      </c>
      <c r="I21" s="471">
        <f t="shared" si="1"/>
        <v>175</v>
      </c>
      <c r="J21" s="384"/>
      <c r="K21" s="422">
        <v>800</v>
      </c>
      <c r="L21" s="384"/>
    </row>
    <row r="22" spans="1:12" ht="26.4">
      <c r="A22" s="418">
        <v>15</v>
      </c>
      <c r="B22" s="575" t="s">
        <v>1490</v>
      </c>
      <c r="C22" s="421" t="s">
        <v>1491</v>
      </c>
      <c r="D22" s="586" t="s">
        <v>1144</v>
      </c>
      <c r="E22" s="588" t="s">
        <v>1268</v>
      </c>
      <c r="F22" s="420" t="s">
        <v>332</v>
      </c>
      <c r="G22" s="575">
        <v>1000</v>
      </c>
      <c r="H22" s="471">
        <f t="shared" si="0"/>
        <v>800</v>
      </c>
      <c r="I22" s="471">
        <f t="shared" si="1"/>
        <v>200</v>
      </c>
      <c r="J22" s="384"/>
      <c r="K22" s="422">
        <v>150</v>
      </c>
      <c r="L22" s="384"/>
    </row>
    <row r="23" spans="1:12" ht="26.4">
      <c r="A23" s="418">
        <v>16</v>
      </c>
      <c r="B23" s="575" t="s">
        <v>1492</v>
      </c>
      <c r="C23" s="421" t="s">
        <v>1493</v>
      </c>
      <c r="D23" s="586" t="s">
        <v>482</v>
      </c>
      <c r="E23" s="588" t="s">
        <v>1269</v>
      </c>
      <c r="F23" s="420" t="s">
        <v>332</v>
      </c>
      <c r="G23" s="575">
        <v>1000</v>
      </c>
      <c r="H23" s="471">
        <f t="shared" si="0"/>
        <v>800</v>
      </c>
      <c r="I23" s="471">
        <f t="shared" si="1"/>
        <v>200</v>
      </c>
      <c r="J23" s="384"/>
      <c r="K23" s="422">
        <v>150</v>
      </c>
      <c r="L23" s="384"/>
    </row>
    <row r="24" spans="1:12" ht="16.8">
      <c r="A24" s="418">
        <v>17</v>
      </c>
      <c r="B24" s="575" t="s">
        <v>1494</v>
      </c>
      <c r="C24" s="421" t="s">
        <v>1495</v>
      </c>
      <c r="D24" s="586" t="s">
        <v>1145</v>
      </c>
      <c r="E24" s="588" t="s">
        <v>1270</v>
      </c>
      <c r="F24" s="420" t="s">
        <v>332</v>
      </c>
      <c r="G24" s="575">
        <v>625</v>
      </c>
      <c r="H24" s="471">
        <f t="shared" si="0"/>
        <v>500</v>
      </c>
      <c r="I24" s="471">
        <f t="shared" si="1"/>
        <v>125</v>
      </c>
      <c r="J24" s="384"/>
      <c r="K24" s="422">
        <v>150</v>
      </c>
      <c r="L24" s="384"/>
    </row>
    <row r="25" spans="1:12" ht="26.4">
      <c r="A25" s="418">
        <v>18</v>
      </c>
      <c r="B25" s="575" t="s">
        <v>1496</v>
      </c>
      <c r="C25" s="421" t="s">
        <v>1497</v>
      </c>
      <c r="D25" s="586" t="s">
        <v>1146</v>
      </c>
      <c r="E25" s="588" t="s">
        <v>1271</v>
      </c>
      <c r="F25" s="420" t="s">
        <v>332</v>
      </c>
      <c r="G25" s="575">
        <v>187.5</v>
      </c>
      <c r="H25" s="471">
        <f t="shared" si="0"/>
        <v>150</v>
      </c>
      <c r="I25" s="471">
        <f t="shared" si="1"/>
        <v>37.5</v>
      </c>
      <c r="J25" s="384"/>
      <c r="K25" s="422">
        <v>800</v>
      </c>
      <c r="L25" s="384"/>
    </row>
    <row r="26" spans="1:12" ht="16.8">
      <c r="A26" s="418">
        <v>19</v>
      </c>
      <c r="B26" s="575" t="s">
        <v>1498</v>
      </c>
      <c r="C26" s="421" t="s">
        <v>1499</v>
      </c>
      <c r="D26" s="586" t="s">
        <v>1147</v>
      </c>
      <c r="E26" s="588" t="s">
        <v>1272</v>
      </c>
      <c r="F26" s="420" t="s">
        <v>332</v>
      </c>
      <c r="G26" s="575">
        <v>875</v>
      </c>
      <c r="H26" s="471">
        <f t="shared" si="0"/>
        <v>700</v>
      </c>
      <c r="I26" s="471">
        <f t="shared" si="1"/>
        <v>175</v>
      </c>
      <c r="J26" s="384"/>
      <c r="K26" s="422">
        <v>800</v>
      </c>
      <c r="L26" s="384"/>
    </row>
    <row r="27" spans="1:12" ht="16.8">
      <c r="A27" s="418">
        <v>20</v>
      </c>
      <c r="B27" s="575" t="s">
        <v>1500</v>
      </c>
      <c r="C27" s="421" t="s">
        <v>1501</v>
      </c>
      <c r="D27" s="586" t="s">
        <v>853</v>
      </c>
      <c r="E27" s="588" t="s">
        <v>1273</v>
      </c>
      <c r="F27" s="420" t="s">
        <v>332</v>
      </c>
      <c r="G27" s="575">
        <v>2812.5</v>
      </c>
      <c r="H27" s="471">
        <f t="shared" si="0"/>
        <v>2250</v>
      </c>
      <c r="I27" s="471">
        <f t="shared" si="1"/>
        <v>562.5</v>
      </c>
      <c r="J27" s="384"/>
      <c r="K27" s="422">
        <v>800</v>
      </c>
      <c r="L27" s="384"/>
    </row>
    <row r="28" spans="1:12" ht="26.4">
      <c r="A28" s="418">
        <v>21</v>
      </c>
      <c r="B28" s="575" t="s">
        <v>478</v>
      </c>
      <c r="C28" s="421" t="s">
        <v>1502</v>
      </c>
      <c r="D28" s="586" t="s">
        <v>1148</v>
      </c>
      <c r="E28" s="588" t="s">
        <v>1274</v>
      </c>
      <c r="F28" s="420" t="s">
        <v>332</v>
      </c>
      <c r="G28" s="575">
        <v>1000</v>
      </c>
      <c r="H28" s="471">
        <f t="shared" si="0"/>
        <v>800</v>
      </c>
      <c r="I28" s="471">
        <f t="shared" si="1"/>
        <v>200</v>
      </c>
      <c r="J28" s="384"/>
      <c r="K28" s="422">
        <v>800</v>
      </c>
      <c r="L28" s="384"/>
    </row>
    <row r="29" spans="1:12" ht="16.8">
      <c r="A29" s="418">
        <v>22</v>
      </c>
      <c r="B29" s="575" t="s">
        <v>1503</v>
      </c>
      <c r="C29" s="421" t="s">
        <v>1504</v>
      </c>
      <c r="D29" s="586" t="s">
        <v>1149</v>
      </c>
      <c r="E29" s="588" t="s">
        <v>1275</v>
      </c>
      <c r="F29" s="420" t="s">
        <v>332</v>
      </c>
      <c r="G29" s="575">
        <v>500</v>
      </c>
      <c r="H29" s="471">
        <f t="shared" si="0"/>
        <v>400</v>
      </c>
      <c r="I29" s="471">
        <f t="shared" si="1"/>
        <v>100</v>
      </c>
      <c r="J29" s="384"/>
      <c r="K29" s="422">
        <v>150</v>
      </c>
      <c r="L29" s="384"/>
    </row>
    <row r="30" spans="1:12" ht="16.8">
      <c r="A30" s="418">
        <v>23</v>
      </c>
      <c r="B30" s="575" t="s">
        <v>1505</v>
      </c>
      <c r="C30" s="421" t="s">
        <v>1489</v>
      </c>
      <c r="D30" s="586" t="s">
        <v>483</v>
      </c>
      <c r="E30" s="588" t="s">
        <v>1276</v>
      </c>
      <c r="F30" s="420" t="s">
        <v>332</v>
      </c>
      <c r="G30" s="575">
        <v>187.5</v>
      </c>
      <c r="H30" s="471">
        <f t="shared" si="0"/>
        <v>150</v>
      </c>
      <c r="I30" s="471">
        <f t="shared" si="1"/>
        <v>37.5</v>
      </c>
      <c r="J30" s="384"/>
      <c r="K30" s="422">
        <v>900</v>
      </c>
      <c r="L30" s="384"/>
    </row>
    <row r="31" spans="1:12" ht="16.8">
      <c r="A31" s="418">
        <v>24</v>
      </c>
      <c r="B31" s="575" t="s">
        <v>545</v>
      </c>
      <c r="C31" s="421" t="s">
        <v>1506</v>
      </c>
      <c r="D31" s="586" t="s">
        <v>1150</v>
      </c>
      <c r="E31" s="588" t="s">
        <v>1277</v>
      </c>
      <c r="F31" s="420" t="s">
        <v>332</v>
      </c>
      <c r="G31" s="575">
        <v>625</v>
      </c>
      <c r="H31" s="471">
        <f t="shared" si="0"/>
        <v>500</v>
      </c>
      <c r="I31" s="471">
        <f t="shared" si="1"/>
        <v>125</v>
      </c>
      <c r="J31" s="384"/>
      <c r="K31" s="422">
        <v>900</v>
      </c>
      <c r="L31" s="384"/>
    </row>
    <row r="32" spans="1:12" ht="26.4">
      <c r="A32" s="418">
        <v>25</v>
      </c>
      <c r="B32" s="575" t="s">
        <v>1507</v>
      </c>
      <c r="C32" s="421" t="s">
        <v>1508</v>
      </c>
      <c r="D32" s="586" t="s">
        <v>1151</v>
      </c>
      <c r="E32" s="588" t="s">
        <v>1278</v>
      </c>
      <c r="F32" s="420" t="s">
        <v>332</v>
      </c>
      <c r="G32" s="575">
        <v>1000</v>
      </c>
      <c r="H32" s="471">
        <f t="shared" si="0"/>
        <v>800</v>
      </c>
      <c r="I32" s="471">
        <f t="shared" si="1"/>
        <v>200</v>
      </c>
      <c r="J32" s="384"/>
      <c r="K32" s="422">
        <v>900</v>
      </c>
      <c r="L32" s="384"/>
    </row>
    <row r="33" spans="1:12" ht="16.8">
      <c r="A33" s="418">
        <v>26</v>
      </c>
      <c r="B33" s="575" t="s">
        <v>1509</v>
      </c>
      <c r="C33" s="421" t="s">
        <v>1510</v>
      </c>
      <c r="D33" s="586" t="s">
        <v>1152</v>
      </c>
      <c r="E33" s="589" t="s">
        <v>1279</v>
      </c>
      <c r="F33" s="420" t="s">
        <v>332</v>
      </c>
      <c r="G33" s="575">
        <v>500</v>
      </c>
      <c r="H33" s="471">
        <f t="shared" si="0"/>
        <v>400</v>
      </c>
      <c r="I33" s="471">
        <f t="shared" si="1"/>
        <v>100</v>
      </c>
      <c r="J33" s="384"/>
      <c r="K33" s="422">
        <v>900</v>
      </c>
      <c r="L33" s="384"/>
    </row>
    <row r="34" spans="1:12" ht="16.8">
      <c r="A34" s="418">
        <v>27</v>
      </c>
      <c r="B34" s="575" t="s">
        <v>1511</v>
      </c>
      <c r="C34" s="421" t="s">
        <v>1512</v>
      </c>
      <c r="D34" s="586" t="s">
        <v>1153</v>
      </c>
      <c r="E34" s="589" t="s">
        <v>1280</v>
      </c>
      <c r="F34" s="420" t="s">
        <v>332</v>
      </c>
      <c r="G34" s="575">
        <v>1000</v>
      </c>
      <c r="H34" s="471">
        <f t="shared" si="0"/>
        <v>800</v>
      </c>
      <c r="I34" s="471">
        <f t="shared" si="1"/>
        <v>200</v>
      </c>
      <c r="J34" s="384"/>
      <c r="K34" s="422">
        <v>900</v>
      </c>
      <c r="L34" s="384"/>
    </row>
    <row r="35" spans="1:12" ht="26.4">
      <c r="A35" s="418">
        <v>28</v>
      </c>
      <c r="B35" s="575" t="s">
        <v>1513</v>
      </c>
      <c r="C35" s="421" t="s">
        <v>1514</v>
      </c>
      <c r="D35" s="586" t="s">
        <v>1154</v>
      </c>
      <c r="E35" s="589" t="s">
        <v>1281</v>
      </c>
      <c r="F35" s="420" t="s">
        <v>332</v>
      </c>
      <c r="G35" s="575">
        <v>187.5</v>
      </c>
      <c r="H35" s="471">
        <f t="shared" si="0"/>
        <v>150</v>
      </c>
      <c r="I35" s="471">
        <f t="shared" si="1"/>
        <v>37.5</v>
      </c>
      <c r="J35" s="384"/>
      <c r="K35" s="422">
        <v>900</v>
      </c>
      <c r="L35" s="384"/>
    </row>
    <row r="36" spans="1:12" ht="26.4">
      <c r="A36" s="418">
        <v>29</v>
      </c>
      <c r="B36" s="575" t="s">
        <v>1515</v>
      </c>
      <c r="C36" s="421" t="s">
        <v>1516</v>
      </c>
      <c r="D36" s="586" t="s">
        <v>1155</v>
      </c>
      <c r="E36" s="589" t="s">
        <v>1282</v>
      </c>
      <c r="F36" s="420" t="s">
        <v>332</v>
      </c>
      <c r="G36" s="575">
        <v>875</v>
      </c>
      <c r="H36" s="471">
        <f t="shared" si="0"/>
        <v>700</v>
      </c>
      <c r="I36" s="471">
        <f t="shared" si="1"/>
        <v>175</v>
      </c>
      <c r="J36" s="384"/>
      <c r="K36" s="422">
        <v>900</v>
      </c>
      <c r="L36" s="384"/>
    </row>
    <row r="37" spans="1:12" ht="39.6">
      <c r="A37" s="418">
        <v>30</v>
      </c>
      <c r="B37" s="575" t="s">
        <v>1517</v>
      </c>
      <c r="C37" s="421" t="s">
        <v>1518</v>
      </c>
      <c r="D37" s="586" t="s">
        <v>854</v>
      </c>
      <c r="E37" s="589" t="s">
        <v>1283</v>
      </c>
      <c r="F37" s="420" t="s">
        <v>332</v>
      </c>
      <c r="G37" s="575">
        <v>437.5</v>
      </c>
      <c r="H37" s="471">
        <f t="shared" si="0"/>
        <v>350</v>
      </c>
      <c r="I37" s="471">
        <f t="shared" si="1"/>
        <v>87.5</v>
      </c>
      <c r="J37" s="384"/>
      <c r="K37" s="422">
        <v>900</v>
      </c>
      <c r="L37" s="384"/>
    </row>
    <row r="38" spans="1:12" ht="26.4">
      <c r="A38" s="418">
        <v>31</v>
      </c>
      <c r="B38" s="575" t="s">
        <v>1519</v>
      </c>
      <c r="C38" s="421" t="s">
        <v>1520</v>
      </c>
      <c r="D38" s="586" t="s">
        <v>1156</v>
      </c>
      <c r="E38" s="589" t="s">
        <v>1284</v>
      </c>
      <c r="F38" s="420" t="s">
        <v>332</v>
      </c>
      <c r="G38" s="575">
        <v>875</v>
      </c>
      <c r="H38" s="471">
        <f t="shared" si="0"/>
        <v>700</v>
      </c>
      <c r="I38" s="471">
        <f t="shared" si="1"/>
        <v>175</v>
      </c>
      <c r="J38" s="384"/>
      <c r="K38" s="422">
        <v>900</v>
      </c>
      <c r="L38" s="384"/>
    </row>
    <row r="39" spans="1:12" ht="26.4">
      <c r="A39" s="418">
        <v>32</v>
      </c>
      <c r="B39" s="575" t="s">
        <v>1521</v>
      </c>
      <c r="C39" s="421" t="s">
        <v>1522</v>
      </c>
      <c r="D39" s="586" t="s">
        <v>1157</v>
      </c>
      <c r="E39" s="589" t="s">
        <v>1285</v>
      </c>
      <c r="F39" s="420" t="s">
        <v>332</v>
      </c>
      <c r="G39" s="575">
        <v>1000</v>
      </c>
      <c r="H39" s="471">
        <f t="shared" si="0"/>
        <v>800</v>
      </c>
      <c r="I39" s="471">
        <f t="shared" si="1"/>
        <v>200</v>
      </c>
      <c r="J39" s="384"/>
      <c r="K39" s="422">
        <v>900</v>
      </c>
      <c r="L39" s="384"/>
    </row>
    <row r="40" spans="1:12" ht="26.4">
      <c r="A40" s="418">
        <v>33</v>
      </c>
      <c r="B40" s="575" t="s">
        <v>1523</v>
      </c>
      <c r="C40" s="421" t="s">
        <v>1524</v>
      </c>
      <c r="D40" s="586" t="s">
        <v>1158</v>
      </c>
      <c r="E40" s="589" t="s">
        <v>1286</v>
      </c>
      <c r="F40" s="420" t="s">
        <v>332</v>
      </c>
      <c r="G40" s="575">
        <v>187.5</v>
      </c>
      <c r="H40" s="471">
        <f t="shared" si="0"/>
        <v>150</v>
      </c>
      <c r="I40" s="471">
        <f t="shared" si="1"/>
        <v>37.5</v>
      </c>
      <c r="J40" s="384"/>
      <c r="K40" s="422">
        <v>900</v>
      </c>
      <c r="L40" s="384"/>
    </row>
    <row r="41" spans="1:12" ht="16.8">
      <c r="A41" s="418">
        <v>34</v>
      </c>
      <c r="B41" s="575" t="s">
        <v>1525</v>
      </c>
      <c r="C41" s="421" t="s">
        <v>1526</v>
      </c>
      <c r="D41" s="586" t="s">
        <v>1159</v>
      </c>
      <c r="E41" s="589" t="s">
        <v>1287</v>
      </c>
      <c r="F41" s="420" t="s">
        <v>332</v>
      </c>
      <c r="G41" s="575">
        <v>500</v>
      </c>
      <c r="H41" s="471">
        <f t="shared" si="0"/>
        <v>400</v>
      </c>
      <c r="I41" s="471">
        <f t="shared" si="1"/>
        <v>100</v>
      </c>
      <c r="J41" s="384"/>
      <c r="K41" s="422">
        <v>900</v>
      </c>
      <c r="L41" s="384"/>
    </row>
    <row r="42" spans="1:12" ht="26.4">
      <c r="A42" s="418">
        <v>35</v>
      </c>
      <c r="B42" s="575" t="s">
        <v>484</v>
      </c>
      <c r="C42" s="421" t="s">
        <v>1527</v>
      </c>
      <c r="D42" s="586" t="s">
        <v>855</v>
      </c>
      <c r="E42" s="589" t="s">
        <v>1288</v>
      </c>
      <c r="F42" s="420" t="s">
        <v>332</v>
      </c>
      <c r="G42" s="575">
        <v>218.75</v>
      </c>
      <c r="H42" s="471">
        <f t="shared" si="0"/>
        <v>175</v>
      </c>
      <c r="I42" s="471">
        <f t="shared" si="1"/>
        <v>43.75</v>
      </c>
      <c r="J42" s="384"/>
      <c r="K42" s="422">
        <v>900</v>
      </c>
      <c r="L42" s="384"/>
    </row>
    <row r="43" spans="1:12" ht="16.8">
      <c r="A43" s="418">
        <v>36</v>
      </c>
      <c r="B43" s="575" t="s">
        <v>478</v>
      </c>
      <c r="C43" s="421" t="s">
        <v>1528</v>
      </c>
      <c r="D43" s="586" t="s">
        <v>1160</v>
      </c>
      <c r="E43" s="589" t="s">
        <v>1289</v>
      </c>
      <c r="F43" s="420" t="s">
        <v>332</v>
      </c>
      <c r="G43" s="575">
        <v>875</v>
      </c>
      <c r="H43" s="471">
        <f t="shared" si="0"/>
        <v>700</v>
      </c>
      <c r="I43" s="471">
        <f t="shared" si="1"/>
        <v>175</v>
      </c>
      <c r="J43" s="384"/>
      <c r="K43" s="422">
        <v>900</v>
      </c>
      <c r="L43" s="384"/>
    </row>
    <row r="44" spans="1:12" ht="26.4">
      <c r="A44" s="418">
        <v>37</v>
      </c>
      <c r="B44" s="575" t="s">
        <v>484</v>
      </c>
      <c r="C44" s="421" t="s">
        <v>1529</v>
      </c>
      <c r="D44" s="586" t="s">
        <v>856</v>
      </c>
      <c r="E44" s="589" t="s">
        <v>1290</v>
      </c>
      <c r="F44" s="420" t="s">
        <v>332</v>
      </c>
      <c r="G44" s="575">
        <v>312.5</v>
      </c>
      <c r="H44" s="471">
        <f t="shared" si="0"/>
        <v>250</v>
      </c>
      <c r="I44" s="471">
        <f t="shared" si="1"/>
        <v>62.5</v>
      </c>
      <c r="J44" s="384"/>
      <c r="K44" s="422">
        <v>900</v>
      </c>
      <c r="L44" s="384"/>
    </row>
    <row r="45" spans="1:12" ht="16.8">
      <c r="A45" s="418">
        <v>38</v>
      </c>
      <c r="B45" s="575" t="s">
        <v>1530</v>
      </c>
      <c r="C45" s="421" t="s">
        <v>1531</v>
      </c>
      <c r="D45" s="586" t="s">
        <v>857</v>
      </c>
      <c r="E45" s="589" t="s">
        <v>1291</v>
      </c>
      <c r="F45" s="420" t="s">
        <v>332</v>
      </c>
      <c r="G45" s="575">
        <v>312.5</v>
      </c>
      <c r="H45" s="471">
        <f t="shared" si="0"/>
        <v>250</v>
      </c>
      <c r="I45" s="471">
        <f t="shared" si="1"/>
        <v>62.5</v>
      </c>
      <c r="J45" s="384"/>
      <c r="K45" s="422">
        <v>900</v>
      </c>
      <c r="L45" s="384"/>
    </row>
    <row r="46" spans="1:12" ht="16.8">
      <c r="A46" s="418">
        <v>39</v>
      </c>
      <c r="B46" s="575" t="s">
        <v>782</v>
      </c>
      <c r="C46" s="421" t="s">
        <v>1532</v>
      </c>
      <c r="D46" s="586" t="s">
        <v>858</v>
      </c>
      <c r="E46" s="589" t="s">
        <v>1292</v>
      </c>
      <c r="F46" s="420" t="s">
        <v>332</v>
      </c>
      <c r="G46" s="575">
        <v>312.5</v>
      </c>
      <c r="H46" s="471">
        <f t="shared" si="0"/>
        <v>250</v>
      </c>
      <c r="I46" s="471">
        <f t="shared" si="1"/>
        <v>62.5</v>
      </c>
      <c r="J46" s="384"/>
      <c r="K46" s="422">
        <v>900</v>
      </c>
      <c r="L46" s="384"/>
    </row>
    <row r="47" spans="1:12" ht="16.8">
      <c r="A47" s="418">
        <v>40</v>
      </c>
      <c r="B47" s="575" t="s">
        <v>507</v>
      </c>
      <c r="C47" s="421" t="s">
        <v>1533</v>
      </c>
      <c r="D47" s="586" t="s">
        <v>1161</v>
      </c>
      <c r="E47" s="589" t="s">
        <v>1293</v>
      </c>
      <c r="F47" s="420" t="s">
        <v>332</v>
      </c>
      <c r="G47" s="575">
        <v>500</v>
      </c>
      <c r="H47" s="471">
        <f t="shared" si="0"/>
        <v>400</v>
      </c>
      <c r="I47" s="471">
        <f t="shared" si="1"/>
        <v>100</v>
      </c>
      <c r="J47" s="384"/>
      <c r="K47" s="422">
        <v>900</v>
      </c>
      <c r="L47" s="384"/>
    </row>
    <row r="48" spans="1:12" ht="16.8">
      <c r="A48" s="418">
        <v>41</v>
      </c>
      <c r="B48" s="575" t="s">
        <v>723</v>
      </c>
      <c r="C48" s="421" t="s">
        <v>1534</v>
      </c>
      <c r="D48" s="586" t="s">
        <v>1162</v>
      </c>
      <c r="E48" s="589" t="s">
        <v>1294</v>
      </c>
      <c r="F48" s="420" t="s">
        <v>332</v>
      </c>
      <c r="G48" s="575">
        <v>500</v>
      </c>
      <c r="H48" s="471">
        <f t="shared" si="0"/>
        <v>400</v>
      </c>
      <c r="I48" s="471">
        <f t="shared" si="1"/>
        <v>100</v>
      </c>
      <c r="J48" s="384"/>
      <c r="K48" s="422">
        <v>900</v>
      </c>
      <c r="L48" s="384"/>
    </row>
    <row r="49" spans="1:12" ht="26.4">
      <c r="A49" s="418">
        <v>42</v>
      </c>
      <c r="B49" s="575" t="s">
        <v>1535</v>
      </c>
      <c r="C49" s="421" t="s">
        <v>1536</v>
      </c>
      <c r="D49" s="586" t="s">
        <v>1163</v>
      </c>
      <c r="E49" s="589" t="s">
        <v>1295</v>
      </c>
      <c r="F49" s="420" t="s">
        <v>332</v>
      </c>
      <c r="G49" s="575">
        <v>875</v>
      </c>
      <c r="H49" s="471">
        <f t="shared" si="0"/>
        <v>700</v>
      </c>
      <c r="I49" s="471">
        <f t="shared" si="1"/>
        <v>175</v>
      </c>
      <c r="J49" s="384"/>
      <c r="K49" s="422">
        <v>900</v>
      </c>
      <c r="L49" s="384"/>
    </row>
    <row r="50" spans="1:12" ht="16.8">
      <c r="A50" s="418">
        <v>43</v>
      </c>
      <c r="B50" s="575" t="s">
        <v>629</v>
      </c>
      <c r="C50" s="421" t="s">
        <v>1537</v>
      </c>
      <c r="D50" s="586" t="s">
        <v>1164</v>
      </c>
      <c r="E50" s="589" t="s">
        <v>1296</v>
      </c>
      <c r="F50" s="420" t="s">
        <v>332</v>
      </c>
      <c r="G50" s="575">
        <v>750</v>
      </c>
      <c r="H50" s="471">
        <f t="shared" si="0"/>
        <v>600</v>
      </c>
      <c r="I50" s="471">
        <f t="shared" si="1"/>
        <v>150</v>
      </c>
      <c r="J50" s="384"/>
      <c r="K50" s="422">
        <v>900</v>
      </c>
      <c r="L50" s="384"/>
    </row>
    <row r="51" spans="1:12" ht="26.4">
      <c r="A51" s="418">
        <v>44</v>
      </c>
      <c r="B51" s="575" t="s">
        <v>1538</v>
      </c>
      <c r="C51" s="421" t="s">
        <v>1539</v>
      </c>
      <c r="D51" s="586" t="s">
        <v>485</v>
      </c>
      <c r="E51" s="589" t="s">
        <v>1297</v>
      </c>
      <c r="F51" s="420" t="s">
        <v>332</v>
      </c>
      <c r="G51" s="575">
        <v>1000</v>
      </c>
      <c r="H51" s="471">
        <f t="shared" si="0"/>
        <v>800</v>
      </c>
      <c r="I51" s="471">
        <f t="shared" si="1"/>
        <v>200</v>
      </c>
      <c r="J51" s="384"/>
      <c r="K51" s="422">
        <v>900</v>
      </c>
      <c r="L51" s="384"/>
    </row>
    <row r="52" spans="1:12" ht="16.8">
      <c r="A52" s="418">
        <v>45</v>
      </c>
      <c r="B52" s="575" t="s">
        <v>1540</v>
      </c>
      <c r="C52" s="421" t="s">
        <v>1541</v>
      </c>
      <c r="D52" s="586" t="s">
        <v>1165</v>
      </c>
      <c r="E52" s="589" t="s">
        <v>1298</v>
      </c>
      <c r="F52" s="420" t="s">
        <v>332</v>
      </c>
      <c r="G52" s="575">
        <v>150</v>
      </c>
      <c r="H52" s="471">
        <f t="shared" si="0"/>
        <v>120</v>
      </c>
      <c r="I52" s="471">
        <f t="shared" si="1"/>
        <v>30</v>
      </c>
      <c r="J52" s="384"/>
      <c r="K52" s="422">
        <v>900</v>
      </c>
      <c r="L52" s="384"/>
    </row>
    <row r="53" spans="1:12" ht="26.4">
      <c r="A53" s="418">
        <v>46</v>
      </c>
      <c r="B53" s="575" t="s">
        <v>1542</v>
      </c>
      <c r="C53" s="421" t="s">
        <v>1543</v>
      </c>
      <c r="D53" s="586" t="s">
        <v>1166</v>
      </c>
      <c r="E53" s="589" t="s">
        <v>1299</v>
      </c>
      <c r="F53" s="420" t="s">
        <v>332</v>
      </c>
      <c r="G53" s="575">
        <v>125</v>
      </c>
      <c r="H53" s="471">
        <f t="shared" si="0"/>
        <v>100</v>
      </c>
      <c r="I53" s="471">
        <f t="shared" si="1"/>
        <v>25</v>
      </c>
      <c r="J53" s="384"/>
      <c r="K53" s="422">
        <v>900</v>
      </c>
      <c r="L53" s="384"/>
    </row>
    <row r="54" spans="1:12" ht="26.4">
      <c r="A54" s="418">
        <v>47</v>
      </c>
      <c r="B54" s="575" t="s">
        <v>757</v>
      </c>
      <c r="C54" s="421" t="s">
        <v>1544</v>
      </c>
      <c r="D54" s="586" t="s">
        <v>859</v>
      </c>
      <c r="E54" s="589" t="s">
        <v>1300</v>
      </c>
      <c r="F54" s="420" t="s">
        <v>332</v>
      </c>
      <c r="G54" s="575">
        <v>312.5</v>
      </c>
      <c r="H54" s="471">
        <f t="shared" si="0"/>
        <v>250</v>
      </c>
      <c r="I54" s="471">
        <f t="shared" si="1"/>
        <v>62.5</v>
      </c>
      <c r="J54" s="384"/>
      <c r="K54" s="422">
        <v>900</v>
      </c>
      <c r="L54" s="384"/>
    </row>
    <row r="55" spans="1:12" ht="26.4">
      <c r="A55" s="418">
        <v>48</v>
      </c>
      <c r="B55" s="575" t="s">
        <v>1545</v>
      </c>
      <c r="C55" s="421" t="s">
        <v>1546</v>
      </c>
      <c r="D55" s="586" t="s">
        <v>860</v>
      </c>
      <c r="E55" s="589" t="s">
        <v>1301</v>
      </c>
      <c r="F55" s="420" t="s">
        <v>332</v>
      </c>
      <c r="G55" s="575">
        <v>375</v>
      </c>
      <c r="H55" s="471">
        <f t="shared" si="0"/>
        <v>300</v>
      </c>
      <c r="I55" s="471">
        <f t="shared" si="1"/>
        <v>75</v>
      </c>
      <c r="J55" s="384"/>
      <c r="K55" s="422">
        <v>900</v>
      </c>
      <c r="L55" s="384"/>
    </row>
    <row r="56" spans="1:12" ht="26.4">
      <c r="A56" s="418">
        <v>49</v>
      </c>
      <c r="B56" s="575" t="s">
        <v>1547</v>
      </c>
      <c r="C56" s="421" t="s">
        <v>1548</v>
      </c>
      <c r="D56" s="586" t="s">
        <v>553</v>
      </c>
      <c r="E56" s="589" t="s">
        <v>1302</v>
      </c>
      <c r="F56" s="420" t="s">
        <v>332</v>
      </c>
      <c r="G56" s="575">
        <v>125</v>
      </c>
      <c r="H56" s="471">
        <f t="shared" si="0"/>
        <v>100</v>
      </c>
      <c r="I56" s="471">
        <f t="shared" si="1"/>
        <v>25</v>
      </c>
      <c r="J56" s="384"/>
      <c r="K56" s="422">
        <v>900</v>
      </c>
      <c r="L56" s="384"/>
    </row>
    <row r="57" spans="1:12" ht="16.8">
      <c r="A57" s="418">
        <v>50</v>
      </c>
      <c r="B57" s="575" t="s">
        <v>1549</v>
      </c>
      <c r="C57" s="421" t="s">
        <v>1550</v>
      </c>
      <c r="D57" s="586" t="s">
        <v>1167</v>
      </c>
      <c r="E57" s="589" t="s">
        <v>1303</v>
      </c>
      <c r="F57" s="420" t="s">
        <v>332</v>
      </c>
      <c r="G57" s="575">
        <v>500</v>
      </c>
      <c r="H57" s="471">
        <f t="shared" si="0"/>
        <v>400</v>
      </c>
      <c r="I57" s="471">
        <f t="shared" si="1"/>
        <v>100</v>
      </c>
      <c r="J57" s="384"/>
      <c r="K57" s="422">
        <v>900</v>
      </c>
      <c r="L57" s="384"/>
    </row>
    <row r="58" spans="1:12" ht="26.4">
      <c r="A58" s="418">
        <v>51</v>
      </c>
      <c r="B58" s="575" t="s">
        <v>611</v>
      </c>
      <c r="C58" s="421" t="s">
        <v>1551</v>
      </c>
      <c r="D58" s="586" t="s">
        <v>1168</v>
      </c>
      <c r="E58" s="589" t="s">
        <v>1304</v>
      </c>
      <c r="F58" s="420" t="s">
        <v>332</v>
      </c>
      <c r="G58" s="575">
        <v>150</v>
      </c>
      <c r="H58" s="471">
        <f t="shared" si="0"/>
        <v>120</v>
      </c>
      <c r="I58" s="471">
        <f t="shared" si="1"/>
        <v>30</v>
      </c>
      <c r="J58" s="384"/>
      <c r="K58" s="422">
        <v>900</v>
      </c>
      <c r="L58" s="384"/>
    </row>
    <row r="59" spans="1:12" ht="26.4">
      <c r="A59" s="418">
        <v>52</v>
      </c>
      <c r="B59" s="575" t="s">
        <v>1552</v>
      </c>
      <c r="C59" s="421" t="s">
        <v>1553</v>
      </c>
      <c r="D59" s="586" t="s">
        <v>552</v>
      </c>
      <c r="E59" s="589" t="s">
        <v>1302</v>
      </c>
      <c r="F59" s="420" t="s">
        <v>332</v>
      </c>
      <c r="G59" s="575">
        <v>125</v>
      </c>
      <c r="H59" s="471">
        <f t="shared" si="0"/>
        <v>100</v>
      </c>
      <c r="I59" s="471">
        <f t="shared" si="1"/>
        <v>25</v>
      </c>
      <c r="J59" s="384"/>
      <c r="K59" s="422">
        <v>900</v>
      </c>
      <c r="L59" s="384"/>
    </row>
    <row r="60" spans="1:12" ht="16.8">
      <c r="A60" s="418">
        <v>53</v>
      </c>
      <c r="B60" s="575" t="s">
        <v>1554</v>
      </c>
      <c r="C60" s="421" t="s">
        <v>1555</v>
      </c>
      <c r="D60" s="586" t="s">
        <v>861</v>
      </c>
      <c r="E60" s="589" t="s">
        <v>1305</v>
      </c>
      <c r="F60" s="420" t="s">
        <v>332</v>
      </c>
      <c r="G60" s="575">
        <v>375</v>
      </c>
      <c r="H60" s="471">
        <f t="shared" si="0"/>
        <v>300</v>
      </c>
      <c r="I60" s="471">
        <f t="shared" si="1"/>
        <v>75</v>
      </c>
      <c r="J60" s="384"/>
      <c r="K60" s="422">
        <v>700</v>
      </c>
      <c r="L60" s="384"/>
    </row>
    <row r="61" spans="1:12" ht="16.8">
      <c r="A61" s="418">
        <v>54</v>
      </c>
      <c r="B61" s="575" t="s">
        <v>1556</v>
      </c>
      <c r="C61" s="373" t="s">
        <v>1557</v>
      </c>
      <c r="D61" s="586" t="s">
        <v>486</v>
      </c>
      <c r="E61" s="589" t="s">
        <v>1306</v>
      </c>
      <c r="F61" s="420" t="s">
        <v>332</v>
      </c>
      <c r="G61" s="575">
        <v>187.5</v>
      </c>
      <c r="H61" s="471">
        <f t="shared" si="0"/>
        <v>150</v>
      </c>
      <c r="I61" s="471">
        <f t="shared" si="1"/>
        <v>37.5</v>
      </c>
      <c r="J61" s="384"/>
      <c r="K61" s="423">
        <v>110</v>
      </c>
      <c r="L61" s="384"/>
    </row>
    <row r="62" spans="1:12" ht="16.8">
      <c r="A62" s="418">
        <v>55</v>
      </c>
      <c r="B62" s="575" t="s">
        <v>1558</v>
      </c>
      <c r="C62" s="373" t="s">
        <v>1559</v>
      </c>
      <c r="D62" s="586" t="s">
        <v>487</v>
      </c>
      <c r="E62" s="589" t="s">
        <v>1307</v>
      </c>
      <c r="F62" s="420" t="s">
        <v>332</v>
      </c>
      <c r="G62" s="575">
        <v>187.5</v>
      </c>
      <c r="H62" s="471">
        <f t="shared" si="0"/>
        <v>150</v>
      </c>
      <c r="I62" s="471">
        <f t="shared" si="1"/>
        <v>37.5</v>
      </c>
      <c r="J62" s="384"/>
      <c r="K62" s="423">
        <v>453</v>
      </c>
      <c r="L62" s="384"/>
    </row>
    <row r="63" spans="1:12" ht="26.4">
      <c r="A63" s="418">
        <v>56</v>
      </c>
      <c r="B63" s="575" t="s">
        <v>1560</v>
      </c>
      <c r="C63" s="373" t="s">
        <v>1561</v>
      </c>
      <c r="D63" s="586" t="s">
        <v>862</v>
      </c>
      <c r="E63" s="589" t="s">
        <v>1302</v>
      </c>
      <c r="F63" s="420" t="s">
        <v>332</v>
      </c>
      <c r="G63" s="575">
        <v>125</v>
      </c>
      <c r="H63" s="471">
        <f t="shared" si="0"/>
        <v>100</v>
      </c>
      <c r="I63" s="471">
        <f t="shared" si="1"/>
        <v>25</v>
      </c>
      <c r="J63" s="384"/>
      <c r="K63" s="423">
        <v>397</v>
      </c>
      <c r="L63" s="384"/>
    </row>
    <row r="64" spans="1:12" ht="26.4">
      <c r="A64" s="418">
        <v>57</v>
      </c>
      <c r="B64" s="575" t="s">
        <v>1562</v>
      </c>
      <c r="C64" s="373" t="s">
        <v>1563</v>
      </c>
      <c r="D64" s="586" t="s">
        <v>1169</v>
      </c>
      <c r="E64" s="589" t="s">
        <v>1308</v>
      </c>
      <c r="F64" s="420" t="s">
        <v>332</v>
      </c>
      <c r="G64" s="575">
        <v>187.5</v>
      </c>
      <c r="H64" s="471">
        <f t="shared" si="0"/>
        <v>150</v>
      </c>
      <c r="I64" s="471">
        <f t="shared" si="1"/>
        <v>37.5</v>
      </c>
      <c r="J64" s="384"/>
      <c r="K64" s="423">
        <v>227</v>
      </c>
      <c r="L64" s="384"/>
    </row>
    <row r="65" spans="1:12" ht="26.4">
      <c r="A65" s="418">
        <v>58</v>
      </c>
      <c r="B65" s="575" t="s">
        <v>1564</v>
      </c>
      <c r="C65" s="373" t="s">
        <v>1565</v>
      </c>
      <c r="D65" s="586" t="s">
        <v>551</v>
      </c>
      <c r="E65" s="589" t="s">
        <v>1302</v>
      </c>
      <c r="F65" s="420" t="s">
        <v>332</v>
      </c>
      <c r="G65" s="575">
        <v>125</v>
      </c>
      <c r="H65" s="471">
        <f t="shared" si="0"/>
        <v>100</v>
      </c>
      <c r="I65" s="471">
        <f t="shared" si="1"/>
        <v>25</v>
      </c>
      <c r="J65" s="384"/>
      <c r="K65" s="423">
        <v>397</v>
      </c>
      <c r="L65" s="384"/>
    </row>
    <row r="66" spans="1:12" ht="26.4">
      <c r="A66" s="418">
        <v>59</v>
      </c>
      <c r="B66" s="575" t="s">
        <v>1566</v>
      </c>
      <c r="C66" s="373" t="s">
        <v>1567</v>
      </c>
      <c r="D66" s="586" t="s">
        <v>863</v>
      </c>
      <c r="E66" s="589" t="s">
        <v>1309</v>
      </c>
      <c r="F66" s="420" t="s">
        <v>332</v>
      </c>
      <c r="G66" s="575">
        <v>437.5</v>
      </c>
      <c r="H66" s="471">
        <f t="shared" si="0"/>
        <v>350</v>
      </c>
      <c r="I66" s="471">
        <f t="shared" si="1"/>
        <v>87.5</v>
      </c>
      <c r="J66" s="384"/>
      <c r="K66" s="423">
        <v>227</v>
      </c>
      <c r="L66" s="384"/>
    </row>
    <row r="67" spans="1:12" ht="16.8">
      <c r="A67" s="418">
        <v>60</v>
      </c>
      <c r="B67" s="575" t="s">
        <v>1568</v>
      </c>
      <c r="C67" s="373" t="s">
        <v>1569</v>
      </c>
      <c r="D67" s="586" t="s">
        <v>864</v>
      </c>
      <c r="E67" s="589" t="s">
        <v>1310</v>
      </c>
      <c r="F67" s="420" t="s">
        <v>332</v>
      </c>
      <c r="G67" s="575">
        <v>375</v>
      </c>
      <c r="H67" s="471">
        <f t="shared" si="0"/>
        <v>300</v>
      </c>
      <c r="I67" s="471">
        <f t="shared" si="1"/>
        <v>75</v>
      </c>
      <c r="J67" s="384"/>
      <c r="K67" s="423">
        <v>453</v>
      </c>
      <c r="L67" s="384"/>
    </row>
    <row r="68" spans="1:12" ht="16.8">
      <c r="A68" s="418">
        <v>61</v>
      </c>
      <c r="B68" s="575" t="s">
        <v>1570</v>
      </c>
      <c r="C68" s="373" t="s">
        <v>1571</v>
      </c>
      <c r="D68" s="586" t="s">
        <v>865</v>
      </c>
      <c r="E68" s="589" t="s">
        <v>1311</v>
      </c>
      <c r="F68" s="420" t="s">
        <v>332</v>
      </c>
      <c r="G68" s="575">
        <v>375</v>
      </c>
      <c r="H68" s="471">
        <f t="shared" si="0"/>
        <v>300</v>
      </c>
      <c r="I68" s="471">
        <f t="shared" si="1"/>
        <v>75</v>
      </c>
      <c r="J68" s="384"/>
      <c r="K68" s="423">
        <v>227</v>
      </c>
      <c r="L68" s="384"/>
    </row>
    <row r="69" spans="1:12" ht="26.4">
      <c r="A69" s="418">
        <v>62</v>
      </c>
      <c r="B69" s="575" t="s">
        <v>1572</v>
      </c>
      <c r="C69" s="373" t="s">
        <v>1573</v>
      </c>
      <c r="D69" s="586" t="s">
        <v>866</v>
      </c>
      <c r="E69" s="589" t="s">
        <v>1312</v>
      </c>
      <c r="F69" s="420" t="s">
        <v>332</v>
      </c>
      <c r="G69" s="575">
        <v>437.5</v>
      </c>
      <c r="H69" s="471">
        <f t="shared" si="0"/>
        <v>350</v>
      </c>
      <c r="I69" s="471">
        <f t="shared" si="1"/>
        <v>87.5</v>
      </c>
      <c r="J69" s="384"/>
      <c r="K69" s="423">
        <v>85</v>
      </c>
      <c r="L69" s="384"/>
    </row>
    <row r="70" spans="1:12" ht="26.4">
      <c r="A70" s="418">
        <v>63</v>
      </c>
      <c r="B70" s="575" t="s">
        <v>1568</v>
      </c>
      <c r="C70" s="373" t="s">
        <v>1574</v>
      </c>
      <c r="D70" s="586" t="s">
        <v>867</v>
      </c>
      <c r="E70" s="589" t="s">
        <v>1313</v>
      </c>
      <c r="F70" s="420" t="s">
        <v>332</v>
      </c>
      <c r="G70" s="575">
        <v>375</v>
      </c>
      <c r="H70" s="471">
        <f t="shared" si="0"/>
        <v>300</v>
      </c>
      <c r="I70" s="471">
        <f t="shared" si="1"/>
        <v>75</v>
      </c>
      <c r="J70" s="384"/>
      <c r="K70" s="423">
        <v>227</v>
      </c>
      <c r="L70" s="384"/>
    </row>
    <row r="71" spans="1:12" ht="16.8">
      <c r="A71" s="418">
        <v>64</v>
      </c>
      <c r="B71" s="575" t="s">
        <v>477</v>
      </c>
      <c r="C71" s="373" t="s">
        <v>1575</v>
      </c>
      <c r="D71" s="586" t="s">
        <v>868</v>
      </c>
      <c r="E71" s="589" t="s">
        <v>1314</v>
      </c>
      <c r="F71" s="420" t="s">
        <v>332</v>
      </c>
      <c r="G71" s="575">
        <v>375</v>
      </c>
      <c r="H71" s="471">
        <f t="shared" si="0"/>
        <v>300</v>
      </c>
      <c r="I71" s="471">
        <f t="shared" si="1"/>
        <v>75</v>
      </c>
      <c r="J71" s="384"/>
      <c r="K71" s="423">
        <v>397</v>
      </c>
      <c r="L71" s="384"/>
    </row>
    <row r="72" spans="1:12" ht="16.8">
      <c r="A72" s="418">
        <v>65</v>
      </c>
      <c r="B72" s="575" t="s">
        <v>1576</v>
      </c>
      <c r="C72" s="373" t="s">
        <v>1577</v>
      </c>
      <c r="D72" s="586" t="s">
        <v>869</v>
      </c>
      <c r="E72" s="589" t="s">
        <v>1315</v>
      </c>
      <c r="F72" s="420" t="s">
        <v>332</v>
      </c>
      <c r="G72" s="575">
        <v>375</v>
      </c>
      <c r="H72" s="471">
        <f t="shared" si="0"/>
        <v>300</v>
      </c>
      <c r="I72" s="471">
        <f t="shared" si="1"/>
        <v>75</v>
      </c>
      <c r="J72" s="384"/>
      <c r="K72" s="423">
        <v>85</v>
      </c>
      <c r="L72" s="384"/>
    </row>
    <row r="73" spans="1:12" ht="26.4">
      <c r="A73" s="418">
        <v>66</v>
      </c>
      <c r="B73" s="575" t="s">
        <v>1578</v>
      </c>
      <c r="C73" s="373" t="s">
        <v>1579</v>
      </c>
      <c r="D73" s="586" t="s">
        <v>870</v>
      </c>
      <c r="E73" s="589" t="s">
        <v>1316</v>
      </c>
      <c r="F73" s="420" t="s">
        <v>332</v>
      </c>
      <c r="G73" s="575">
        <v>375</v>
      </c>
      <c r="H73" s="471">
        <f t="shared" ref="H73:H136" si="2">G73-I73</f>
        <v>300</v>
      </c>
      <c r="I73" s="471">
        <f t="shared" ref="I73:I136" si="3">G73*20/100</f>
        <v>75</v>
      </c>
      <c r="J73" s="384"/>
      <c r="K73" s="423">
        <v>453</v>
      </c>
      <c r="L73" s="384"/>
    </row>
    <row r="74" spans="1:12" ht="26.4">
      <c r="A74" s="418">
        <v>67</v>
      </c>
      <c r="B74" s="575" t="s">
        <v>1576</v>
      </c>
      <c r="C74" s="373" t="s">
        <v>1580</v>
      </c>
      <c r="D74" s="586" t="s">
        <v>871</v>
      </c>
      <c r="E74" s="589" t="s">
        <v>1317</v>
      </c>
      <c r="F74" s="420" t="s">
        <v>332</v>
      </c>
      <c r="G74" s="575">
        <v>375</v>
      </c>
      <c r="H74" s="471">
        <f t="shared" si="2"/>
        <v>300</v>
      </c>
      <c r="I74" s="471">
        <f t="shared" si="3"/>
        <v>75</v>
      </c>
      <c r="J74" s="384"/>
      <c r="K74" s="423">
        <v>227</v>
      </c>
      <c r="L74" s="384"/>
    </row>
    <row r="75" spans="1:12" ht="26.4">
      <c r="A75" s="418">
        <v>68</v>
      </c>
      <c r="B75" s="575" t="s">
        <v>1581</v>
      </c>
      <c r="C75" s="373" t="s">
        <v>1487</v>
      </c>
      <c r="D75" s="586" t="s">
        <v>872</v>
      </c>
      <c r="E75" s="589" t="s">
        <v>1302</v>
      </c>
      <c r="F75" s="420" t="s">
        <v>332</v>
      </c>
      <c r="G75" s="575">
        <v>125</v>
      </c>
      <c r="H75" s="471">
        <f t="shared" si="2"/>
        <v>100</v>
      </c>
      <c r="I75" s="471">
        <f t="shared" si="3"/>
        <v>25</v>
      </c>
      <c r="J75" s="384"/>
      <c r="K75" s="423">
        <v>293</v>
      </c>
      <c r="L75" s="384"/>
    </row>
    <row r="76" spans="1:12" ht="16.8">
      <c r="A76" s="418">
        <v>69</v>
      </c>
      <c r="B76" s="575" t="s">
        <v>1582</v>
      </c>
      <c r="C76" s="373" t="s">
        <v>1583</v>
      </c>
      <c r="D76" s="586" t="s">
        <v>873</v>
      </c>
      <c r="E76" s="589" t="s">
        <v>1318</v>
      </c>
      <c r="F76" s="420" t="s">
        <v>332</v>
      </c>
      <c r="G76" s="575">
        <v>375</v>
      </c>
      <c r="H76" s="471">
        <f t="shared" si="2"/>
        <v>300</v>
      </c>
      <c r="I76" s="471">
        <f t="shared" si="3"/>
        <v>75</v>
      </c>
      <c r="J76" s="384"/>
      <c r="K76" s="423">
        <v>85</v>
      </c>
      <c r="L76" s="384"/>
    </row>
    <row r="77" spans="1:12" ht="16.8">
      <c r="A77" s="418">
        <v>70</v>
      </c>
      <c r="B77" s="575" t="s">
        <v>1584</v>
      </c>
      <c r="C77" s="373" t="s">
        <v>1585</v>
      </c>
      <c r="D77" s="586" t="s">
        <v>874</v>
      </c>
      <c r="E77" s="589" t="s">
        <v>1315</v>
      </c>
      <c r="F77" s="420" t="s">
        <v>332</v>
      </c>
      <c r="G77" s="575">
        <v>375</v>
      </c>
      <c r="H77" s="471">
        <f t="shared" si="2"/>
        <v>300</v>
      </c>
      <c r="I77" s="471">
        <f t="shared" si="3"/>
        <v>75</v>
      </c>
      <c r="J77" s="384"/>
      <c r="K77" s="424"/>
      <c r="L77" s="384"/>
    </row>
    <row r="78" spans="1:12" ht="16.8">
      <c r="A78" s="418">
        <v>71</v>
      </c>
      <c r="B78" s="575" t="s">
        <v>1586</v>
      </c>
      <c r="C78" s="373" t="s">
        <v>1587</v>
      </c>
      <c r="D78" s="586" t="s">
        <v>875</v>
      </c>
      <c r="E78" s="589" t="s">
        <v>1315</v>
      </c>
      <c r="F78" s="420" t="s">
        <v>332</v>
      </c>
      <c r="G78" s="575">
        <v>375</v>
      </c>
      <c r="H78" s="471">
        <f t="shared" si="2"/>
        <v>300</v>
      </c>
      <c r="I78" s="471">
        <f t="shared" si="3"/>
        <v>75</v>
      </c>
      <c r="J78" s="384"/>
      <c r="K78" s="424"/>
      <c r="L78" s="384"/>
    </row>
    <row r="79" spans="1:12" ht="26.4">
      <c r="A79" s="418">
        <v>72</v>
      </c>
      <c r="B79" s="575" t="s">
        <v>1568</v>
      </c>
      <c r="C79" s="373" t="s">
        <v>1588</v>
      </c>
      <c r="D79" s="586" t="s">
        <v>876</v>
      </c>
      <c r="E79" s="589" t="s">
        <v>1313</v>
      </c>
      <c r="F79" s="420" t="s">
        <v>332</v>
      </c>
      <c r="G79" s="575">
        <v>375</v>
      </c>
      <c r="H79" s="471">
        <f t="shared" si="2"/>
        <v>300</v>
      </c>
      <c r="I79" s="471">
        <f t="shared" si="3"/>
        <v>75</v>
      </c>
      <c r="J79" s="384"/>
      <c r="K79" s="424"/>
      <c r="L79" s="384"/>
    </row>
    <row r="80" spans="1:12" ht="25.8" customHeight="1">
      <c r="A80" s="418">
        <v>73</v>
      </c>
      <c r="B80" s="575" t="s">
        <v>1589</v>
      </c>
      <c r="C80" s="373" t="s">
        <v>1590</v>
      </c>
      <c r="D80" s="586" t="s">
        <v>877</v>
      </c>
      <c r="E80" s="589" t="s">
        <v>1319</v>
      </c>
      <c r="F80" s="420" t="s">
        <v>332</v>
      </c>
      <c r="G80" s="575">
        <v>312.5</v>
      </c>
      <c r="H80" s="471">
        <f t="shared" si="2"/>
        <v>250</v>
      </c>
      <c r="I80" s="471">
        <f t="shared" si="3"/>
        <v>62.5</v>
      </c>
    </row>
    <row r="81" spans="1:13" s="461" customFormat="1" ht="27.6" customHeight="1">
      <c r="A81" s="418">
        <v>74</v>
      </c>
      <c r="B81" s="575" t="s">
        <v>1568</v>
      </c>
      <c r="C81" s="462" t="s">
        <v>1539</v>
      </c>
      <c r="D81" s="586" t="s">
        <v>878</v>
      </c>
      <c r="E81" s="589" t="s">
        <v>1320</v>
      </c>
      <c r="F81" s="420" t="s">
        <v>332</v>
      </c>
      <c r="G81" s="575">
        <v>312.5</v>
      </c>
      <c r="H81" s="471">
        <f t="shared" si="2"/>
        <v>250</v>
      </c>
      <c r="I81" s="471">
        <f t="shared" si="3"/>
        <v>62.5</v>
      </c>
      <c r="J81" s="459"/>
      <c r="K81" s="459"/>
      <c r="L81" s="459"/>
      <c r="M81" s="460">
        <v>10000</v>
      </c>
    </row>
    <row r="82" spans="1:13" s="461" customFormat="1" ht="27.6" customHeight="1">
      <c r="A82" s="418">
        <v>75</v>
      </c>
      <c r="B82" s="575" t="s">
        <v>1591</v>
      </c>
      <c r="C82" s="462" t="s">
        <v>1592</v>
      </c>
      <c r="D82" s="586" t="s">
        <v>879</v>
      </c>
      <c r="E82" s="589" t="s">
        <v>1321</v>
      </c>
      <c r="F82" s="420" t="s">
        <v>332</v>
      </c>
      <c r="G82" s="575">
        <v>437.5</v>
      </c>
      <c r="H82" s="471">
        <f t="shared" si="2"/>
        <v>350</v>
      </c>
      <c r="I82" s="471">
        <f t="shared" si="3"/>
        <v>87.5</v>
      </c>
      <c r="J82" s="459"/>
      <c r="K82" s="459"/>
      <c r="L82" s="459"/>
      <c r="M82" s="460">
        <v>3000</v>
      </c>
    </row>
    <row r="83" spans="1:13" s="461" customFormat="1" ht="27.6" customHeight="1">
      <c r="A83" s="418">
        <v>76</v>
      </c>
      <c r="B83" s="575" t="s">
        <v>1593</v>
      </c>
      <c r="C83" s="462" t="s">
        <v>1594</v>
      </c>
      <c r="D83" s="586" t="s">
        <v>880</v>
      </c>
      <c r="E83" s="589" t="s">
        <v>1322</v>
      </c>
      <c r="F83" s="420" t="s">
        <v>332</v>
      </c>
      <c r="G83" s="575">
        <v>312.5</v>
      </c>
      <c r="H83" s="471">
        <f t="shared" si="2"/>
        <v>250</v>
      </c>
      <c r="I83" s="471">
        <f t="shared" si="3"/>
        <v>62.5</v>
      </c>
      <c r="J83" s="459"/>
      <c r="K83" s="459"/>
      <c r="L83" s="459"/>
      <c r="M83" s="460">
        <v>5000</v>
      </c>
    </row>
    <row r="84" spans="1:13" s="461" customFormat="1" ht="27.6" customHeight="1">
      <c r="A84" s="418">
        <v>77</v>
      </c>
      <c r="B84" s="575" t="s">
        <v>1595</v>
      </c>
      <c r="C84" s="462" t="s">
        <v>1596</v>
      </c>
      <c r="D84" s="586" t="s">
        <v>881</v>
      </c>
      <c r="E84" s="589" t="s">
        <v>1323</v>
      </c>
      <c r="F84" s="420" t="s">
        <v>332</v>
      </c>
      <c r="G84" s="575">
        <v>437.5</v>
      </c>
      <c r="H84" s="471">
        <f t="shared" si="2"/>
        <v>350</v>
      </c>
      <c r="I84" s="471">
        <f t="shared" si="3"/>
        <v>87.5</v>
      </c>
      <c r="J84" s="459"/>
      <c r="K84" s="459"/>
      <c r="L84" s="459"/>
      <c r="M84" s="460">
        <v>10000</v>
      </c>
    </row>
    <row r="85" spans="1:13" s="461" customFormat="1" ht="27.6" customHeight="1">
      <c r="A85" s="418">
        <v>78</v>
      </c>
      <c r="B85" s="575" t="s">
        <v>1597</v>
      </c>
      <c r="C85" s="462" t="s">
        <v>1598</v>
      </c>
      <c r="D85" s="586" t="s">
        <v>882</v>
      </c>
      <c r="E85" s="589" t="s">
        <v>1324</v>
      </c>
      <c r="F85" s="420" t="s">
        <v>332</v>
      </c>
      <c r="G85" s="575">
        <v>312.5</v>
      </c>
      <c r="H85" s="471">
        <f t="shared" si="2"/>
        <v>250</v>
      </c>
      <c r="I85" s="471">
        <f t="shared" si="3"/>
        <v>62.5</v>
      </c>
      <c r="J85" s="459"/>
      <c r="K85" s="459"/>
      <c r="L85" s="459"/>
      <c r="M85" s="460">
        <v>4000</v>
      </c>
    </row>
    <row r="86" spans="1:13" s="461" customFormat="1" ht="27.6" customHeight="1">
      <c r="A86" s="418">
        <v>79</v>
      </c>
      <c r="B86" s="575" t="s">
        <v>1599</v>
      </c>
      <c r="C86" s="462" t="s">
        <v>1600</v>
      </c>
      <c r="D86" s="586" t="s">
        <v>883</v>
      </c>
      <c r="E86" s="589" t="s">
        <v>1325</v>
      </c>
      <c r="F86" s="420" t="s">
        <v>332</v>
      </c>
      <c r="G86" s="575">
        <v>312.5</v>
      </c>
      <c r="H86" s="471">
        <f t="shared" si="2"/>
        <v>250</v>
      </c>
      <c r="I86" s="471">
        <f t="shared" si="3"/>
        <v>62.5</v>
      </c>
      <c r="J86" s="459"/>
      <c r="K86" s="459"/>
      <c r="L86" s="459"/>
      <c r="M86" s="460">
        <v>10000</v>
      </c>
    </row>
    <row r="87" spans="1:13" s="461" customFormat="1" ht="27.6" customHeight="1">
      <c r="A87" s="418">
        <v>80</v>
      </c>
      <c r="B87" s="575" t="s">
        <v>1601</v>
      </c>
      <c r="C87" s="462" t="s">
        <v>1602</v>
      </c>
      <c r="D87" s="586" t="s">
        <v>884</v>
      </c>
      <c r="E87" s="589" t="s">
        <v>1326</v>
      </c>
      <c r="F87" s="420" t="s">
        <v>332</v>
      </c>
      <c r="G87" s="575">
        <v>312.5</v>
      </c>
      <c r="H87" s="471">
        <f t="shared" si="2"/>
        <v>250</v>
      </c>
      <c r="I87" s="471">
        <f t="shared" si="3"/>
        <v>62.5</v>
      </c>
      <c r="J87" s="459"/>
      <c r="K87" s="459"/>
      <c r="L87" s="459"/>
      <c r="M87" s="460">
        <v>2000</v>
      </c>
    </row>
    <row r="88" spans="1:13" s="461" customFormat="1" ht="27.6" customHeight="1">
      <c r="A88" s="418">
        <v>81</v>
      </c>
      <c r="B88" s="575" t="s">
        <v>1603</v>
      </c>
      <c r="C88" s="462" t="s">
        <v>1604</v>
      </c>
      <c r="D88" s="586" t="s">
        <v>885</v>
      </c>
      <c r="E88" s="589" t="s">
        <v>1327</v>
      </c>
      <c r="F88" s="420" t="s">
        <v>332</v>
      </c>
      <c r="G88" s="575">
        <v>312.5</v>
      </c>
      <c r="H88" s="471">
        <f t="shared" si="2"/>
        <v>250</v>
      </c>
      <c r="I88" s="471">
        <f t="shared" si="3"/>
        <v>62.5</v>
      </c>
      <c r="J88" s="459"/>
      <c r="K88" s="459"/>
      <c r="L88" s="459"/>
      <c r="M88" s="460">
        <v>7000</v>
      </c>
    </row>
    <row r="89" spans="1:13" s="461" customFormat="1" ht="27.6" customHeight="1">
      <c r="A89" s="418">
        <v>82</v>
      </c>
      <c r="B89" s="575" t="s">
        <v>1605</v>
      </c>
      <c r="C89" s="462" t="s">
        <v>1606</v>
      </c>
      <c r="D89" s="586" t="s">
        <v>886</v>
      </c>
      <c r="E89" s="589" t="s">
        <v>1328</v>
      </c>
      <c r="F89" s="420" t="s">
        <v>332</v>
      </c>
      <c r="G89" s="575">
        <v>312.5</v>
      </c>
      <c r="H89" s="471">
        <f t="shared" si="2"/>
        <v>250</v>
      </c>
      <c r="I89" s="471">
        <f t="shared" si="3"/>
        <v>62.5</v>
      </c>
      <c r="J89" s="459"/>
      <c r="K89" s="459"/>
      <c r="L89" s="459"/>
      <c r="M89" s="460">
        <v>5000</v>
      </c>
    </row>
    <row r="90" spans="1:13" s="461" customFormat="1" ht="27.6" customHeight="1">
      <c r="A90" s="418">
        <v>83</v>
      </c>
      <c r="B90" s="575" t="s">
        <v>1607</v>
      </c>
      <c r="C90" s="462" t="s">
        <v>1608</v>
      </c>
      <c r="D90" s="586" t="s">
        <v>887</v>
      </c>
      <c r="E90" s="589" t="s">
        <v>1329</v>
      </c>
      <c r="F90" s="420" t="s">
        <v>332</v>
      </c>
      <c r="G90" s="575">
        <v>312.5</v>
      </c>
      <c r="H90" s="471">
        <f t="shared" si="2"/>
        <v>250</v>
      </c>
      <c r="I90" s="471">
        <f t="shared" si="3"/>
        <v>62.5</v>
      </c>
      <c r="J90" s="459"/>
      <c r="K90" s="459"/>
      <c r="L90" s="459"/>
      <c r="M90" s="460">
        <v>6000</v>
      </c>
    </row>
    <row r="91" spans="1:13" s="461" customFormat="1" ht="27.6" customHeight="1">
      <c r="A91" s="418">
        <v>84</v>
      </c>
      <c r="B91" s="575" t="s">
        <v>1609</v>
      </c>
      <c r="C91" s="462" t="s">
        <v>1610</v>
      </c>
      <c r="D91" s="586" t="s">
        <v>888</v>
      </c>
      <c r="E91" s="589" t="s">
        <v>1330</v>
      </c>
      <c r="F91" s="420" t="s">
        <v>332</v>
      </c>
      <c r="G91" s="575">
        <v>312.5</v>
      </c>
      <c r="H91" s="471">
        <f t="shared" si="2"/>
        <v>250</v>
      </c>
      <c r="I91" s="471">
        <f t="shared" si="3"/>
        <v>62.5</v>
      </c>
      <c r="J91" s="459"/>
      <c r="K91" s="459"/>
      <c r="L91" s="459"/>
      <c r="M91" s="460">
        <v>600</v>
      </c>
    </row>
    <row r="92" spans="1:13" s="461" customFormat="1" ht="27.6" customHeight="1">
      <c r="A92" s="418">
        <v>85</v>
      </c>
      <c r="B92" s="575" t="s">
        <v>1547</v>
      </c>
      <c r="C92" s="462" t="s">
        <v>1611</v>
      </c>
      <c r="D92" s="586" t="s">
        <v>889</v>
      </c>
      <c r="E92" s="589" t="s">
        <v>1331</v>
      </c>
      <c r="F92" s="420" t="s">
        <v>332</v>
      </c>
      <c r="G92" s="575">
        <v>312.5</v>
      </c>
      <c r="H92" s="471">
        <f t="shared" si="2"/>
        <v>250</v>
      </c>
      <c r="I92" s="471">
        <f t="shared" si="3"/>
        <v>62.5</v>
      </c>
      <c r="J92" s="459"/>
      <c r="K92" s="459"/>
      <c r="L92" s="459"/>
      <c r="M92" s="460">
        <v>600</v>
      </c>
    </row>
    <row r="93" spans="1:13" s="461" customFormat="1" ht="27.6" customHeight="1">
      <c r="A93" s="418">
        <v>86</v>
      </c>
      <c r="B93" s="575" t="s">
        <v>1612</v>
      </c>
      <c r="C93" s="462" t="s">
        <v>1613</v>
      </c>
      <c r="D93" s="586" t="s">
        <v>890</v>
      </c>
      <c r="E93" s="589" t="s">
        <v>1332</v>
      </c>
      <c r="F93" s="420" t="s">
        <v>332</v>
      </c>
      <c r="G93" s="575">
        <v>312.5</v>
      </c>
      <c r="H93" s="471">
        <f t="shared" si="2"/>
        <v>250</v>
      </c>
      <c r="I93" s="471">
        <f t="shared" si="3"/>
        <v>62.5</v>
      </c>
      <c r="J93" s="459"/>
      <c r="K93" s="459"/>
      <c r="L93" s="459"/>
      <c r="M93" s="460">
        <v>3000</v>
      </c>
    </row>
    <row r="94" spans="1:13" s="461" customFormat="1" ht="27.6" customHeight="1">
      <c r="A94" s="418">
        <v>87</v>
      </c>
      <c r="B94" s="575" t="s">
        <v>1614</v>
      </c>
      <c r="C94" s="462" t="s">
        <v>1615</v>
      </c>
      <c r="D94" s="586" t="s">
        <v>891</v>
      </c>
      <c r="E94" s="589" t="s">
        <v>1333</v>
      </c>
      <c r="F94" s="420" t="s">
        <v>332</v>
      </c>
      <c r="G94" s="575">
        <v>312.5</v>
      </c>
      <c r="H94" s="471">
        <f t="shared" si="2"/>
        <v>250</v>
      </c>
      <c r="I94" s="471">
        <f t="shared" si="3"/>
        <v>62.5</v>
      </c>
      <c r="J94" s="459"/>
      <c r="K94" s="459"/>
      <c r="L94" s="459"/>
      <c r="M94" s="460">
        <v>4000</v>
      </c>
    </row>
    <row r="95" spans="1:13" s="461" customFormat="1" ht="27.6" customHeight="1">
      <c r="A95" s="418">
        <v>88</v>
      </c>
      <c r="B95" s="575" t="s">
        <v>1616</v>
      </c>
      <c r="C95" s="462" t="s">
        <v>1617</v>
      </c>
      <c r="D95" s="586" t="s">
        <v>892</v>
      </c>
      <c r="E95" s="589" t="s">
        <v>1334</v>
      </c>
      <c r="F95" s="420" t="s">
        <v>332</v>
      </c>
      <c r="G95" s="575">
        <v>312.5</v>
      </c>
      <c r="H95" s="471">
        <f t="shared" si="2"/>
        <v>250</v>
      </c>
      <c r="I95" s="471">
        <f t="shared" si="3"/>
        <v>62.5</v>
      </c>
      <c r="J95" s="459"/>
      <c r="K95" s="459"/>
      <c r="L95" s="459"/>
      <c r="M95" s="460">
        <v>5000</v>
      </c>
    </row>
    <row r="96" spans="1:13" ht="26.4">
      <c r="A96" s="418">
        <v>89</v>
      </c>
      <c r="B96" s="575" t="s">
        <v>1618</v>
      </c>
      <c r="C96" s="462" t="s">
        <v>1619</v>
      </c>
      <c r="D96" s="586" t="s">
        <v>893</v>
      </c>
      <c r="E96" s="589" t="s">
        <v>1335</v>
      </c>
      <c r="F96" s="420" t="s">
        <v>332</v>
      </c>
      <c r="G96" s="575">
        <v>312.5</v>
      </c>
      <c r="H96" s="471">
        <f t="shared" si="2"/>
        <v>250</v>
      </c>
      <c r="I96" s="471">
        <f t="shared" si="3"/>
        <v>62.5</v>
      </c>
      <c r="J96" s="385"/>
      <c r="K96" s="385"/>
      <c r="L96" s="385"/>
    </row>
    <row r="97" spans="1:13" s="484" customFormat="1" ht="26.4">
      <c r="A97" s="418">
        <v>90</v>
      </c>
      <c r="B97" s="575" t="s">
        <v>1582</v>
      </c>
      <c r="C97" s="482" t="s">
        <v>1620</v>
      </c>
      <c r="D97" s="586" t="s">
        <v>894</v>
      </c>
      <c r="E97" s="589" t="s">
        <v>1336</v>
      </c>
      <c r="F97" s="420" t="s">
        <v>332</v>
      </c>
      <c r="G97" s="575">
        <v>312.5</v>
      </c>
      <c r="H97" s="471">
        <f t="shared" si="2"/>
        <v>250</v>
      </c>
      <c r="I97" s="471">
        <f t="shared" si="3"/>
        <v>62.5</v>
      </c>
      <c r="J97" s="483"/>
      <c r="K97" s="483"/>
      <c r="L97" s="483"/>
    </row>
    <row r="98" spans="1:13" ht="26.4">
      <c r="A98" s="418">
        <v>91</v>
      </c>
      <c r="B98" s="575" t="s">
        <v>478</v>
      </c>
      <c r="C98" s="462" t="s">
        <v>1621</v>
      </c>
      <c r="D98" s="586" t="s">
        <v>895</v>
      </c>
      <c r="E98" s="589" t="s">
        <v>1337</v>
      </c>
      <c r="F98" s="420" t="s">
        <v>332</v>
      </c>
      <c r="G98" s="575">
        <v>312.5</v>
      </c>
      <c r="H98" s="471">
        <f t="shared" si="2"/>
        <v>250</v>
      </c>
      <c r="I98" s="471">
        <f t="shared" si="3"/>
        <v>62.5</v>
      </c>
      <c r="J98" s="385"/>
      <c r="K98" s="385"/>
      <c r="L98" s="385"/>
      <c r="M98" s="412"/>
    </row>
    <row r="99" spans="1:13" ht="27.6">
      <c r="A99" s="418">
        <v>92</v>
      </c>
      <c r="B99" s="575" t="s">
        <v>1622</v>
      </c>
      <c r="C99" s="463" t="s">
        <v>1623</v>
      </c>
      <c r="D99" s="586" t="s">
        <v>896</v>
      </c>
      <c r="E99" s="589" t="s">
        <v>1338</v>
      </c>
      <c r="F99" s="420" t="s">
        <v>332</v>
      </c>
      <c r="G99" s="575">
        <v>312.5</v>
      </c>
      <c r="H99" s="471">
        <f t="shared" si="2"/>
        <v>250</v>
      </c>
      <c r="I99" s="471">
        <f t="shared" si="3"/>
        <v>62.5</v>
      </c>
      <c r="J99" s="385"/>
      <c r="K99" s="385"/>
      <c r="L99" s="385"/>
      <c r="M99" s="412"/>
    </row>
    <row r="100" spans="1:13" ht="27.6">
      <c r="A100" s="418">
        <v>93</v>
      </c>
      <c r="B100" s="575" t="s">
        <v>477</v>
      </c>
      <c r="C100" s="463" t="s">
        <v>1624</v>
      </c>
      <c r="D100" s="586" t="s">
        <v>897</v>
      </c>
      <c r="E100" s="589" t="s">
        <v>1339</v>
      </c>
      <c r="F100" s="420" t="s">
        <v>332</v>
      </c>
      <c r="G100" s="575">
        <v>312.5</v>
      </c>
      <c r="H100" s="471">
        <f t="shared" si="2"/>
        <v>250</v>
      </c>
      <c r="I100" s="471">
        <f t="shared" si="3"/>
        <v>62.5</v>
      </c>
      <c r="J100" s="385"/>
      <c r="K100" s="385"/>
      <c r="L100" s="385"/>
      <c r="M100" s="412"/>
    </row>
    <row r="101" spans="1:13" ht="27.6">
      <c r="A101" s="418">
        <v>94</v>
      </c>
      <c r="B101" s="575" t="s">
        <v>1625</v>
      </c>
      <c r="C101" s="463" t="s">
        <v>1626</v>
      </c>
      <c r="D101" s="586" t="s">
        <v>898</v>
      </c>
      <c r="E101" s="589" t="s">
        <v>1340</v>
      </c>
      <c r="F101" s="420" t="s">
        <v>332</v>
      </c>
      <c r="G101" s="575">
        <v>312.5</v>
      </c>
      <c r="H101" s="471">
        <f t="shared" si="2"/>
        <v>250</v>
      </c>
      <c r="I101" s="471">
        <f t="shared" si="3"/>
        <v>62.5</v>
      </c>
      <c r="J101" s="385"/>
      <c r="K101" s="385"/>
      <c r="L101" s="385"/>
      <c r="M101" s="412"/>
    </row>
    <row r="102" spans="1:13" ht="16.2">
      <c r="A102" s="418">
        <v>95</v>
      </c>
      <c r="B102" s="575" t="s">
        <v>1627</v>
      </c>
      <c r="C102" s="463" t="s">
        <v>1628</v>
      </c>
      <c r="D102" s="586" t="s">
        <v>899</v>
      </c>
      <c r="E102" s="589" t="s">
        <v>1341</v>
      </c>
      <c r="F102" s="420" t="s">
        <v>332</v>
      </c>
      <c r="G102" s="575">
        <v>312.5</v>
      </c>
      <c r="H102" s="471">
        <f t="shared" si="2"/>
        <v>250</v>
      </c>
      <c r="I102" s="471">
        <f t="shared" si="3"/>
        <v>62.5</v>
      </c>
      <c r="J102" s="385"/>
      <c r="K102" s="385"/>
      <c r="L102" s="385"/>
      <c r="M102" s="412"/>
    </row>
    <row r="103" spans="1:13" ht="27.6">
      <c r="A103" s="418">
        <v>96</v>
      </c>
      <c r="B103" s="575" t="s">
        <v>1629</v>
      </c>
      <c r="C103" s="463" t="s">
        <v>1630</v>
      </c>
      <c r="D103" s="586" t="s">
        <v>1170</v>
      </c>
      <c r="E103" s="589" t="s">
        <v>1342</v>
      </c>
      <c r="F103" s="420" t="s">
        <v>332</v>
      </c>
      <c r="G103" s="575">
        <v>875</v>
      </c>
      <c r="H103" s="471">
        <f t="shared" si="2"/>
        <v>700</v>
      </c>
      <c r="I103" s="471">
        <f t="shared" si="3"/>
        <v>175</v>
      </c>
      <c r="J103" s="385"/>
      <c r="K103" s="385"/>
      <c r="L103" s="385"/>
      <c r="M103" s="412"/>
    </row>
    <row r="104" spans="1:13" ht="16.2">
      <c r="A104" s="418">
        <v>97</v>
      </c>
      <c r="B104" s="575" t="s">
        <v>1631</v>
      </c>
      <c r="C104" s="463" t="s">
        <v>1632</v>
      </c>
      <c r="D104" s="586" t="s">
        <v>1171</v>
      </c>
      <c r="E104" s="589" t="s">
        <v>1343</v>
      </c>
      <c r="F104" s="420" t="s">
        <v>332</v>
      </c>
      <c r="G104" s="575">
        <v>1000</v>
      </c>
      <c r="H104" s="471">
        <f t="shared" si="2"/>
        <v>800</v>
      </c>
      <c r="I104" s="471">
        <f t="shared" si="3"/>
        <v>200</v>
      </c>
      <c r="J104" s="385"/>
      <c r="K104" s="385"/>
      <c r="L104" s="385"/>
      <c r="M104" s="412"/>
    </row>
    <row r="105" spans="1:13" ht="27.6">
      <c r="A105" s="418">
        <v>98</v>
      </c>
      <c r="B105" s="575" t="s">
        <v>1633</v>
      </c>
      <c r="C105" s="463" t="s">
        <v>1634</v>
      </c>
      <c r="D105" s="586" t="s">
        <v>1172</v>
      </c>
      <c r="E105" s="589" t="s">
        <v>1344</v>
      </c>
      <c r="F105" s="420" t="s">
        <v>332</v>
      </c>
      <c r="G105" s="575">
        <v>1000</v>
      </c>
      <c r="H105" s="471">
        <f t="shared" si="2"/>
        <v>800</v>
      </c>
      <c r="I105" s="471">
        <f t="shared" si="3"/>
        <v>200</v>
      </c>
      <c r="J105" s="385"/>
      <c r="K105" s="385"/>
      <c r="L105" s="385"/>
      <c r="M105" s="412"/>
    </row>
    <row r="106" spans="1:13" ht="27.6">
      <c r="A106" s="418">
        <v>99</v>
      </c>
      <c r="B106" s="575" t="s">
        <v>1635</v>
      </c>
      <c r="C106" s="463" t="s">
        <v>1636</v>
      </c>
      <c r="D106" s="586" t="s">
        <v>488</v>
      </c>
      <c r="E106" s="589" t="s">
        <v>1345</v>
      </c>
      <c r="F106" s="420" t="s">
        <v>332</v>
      </c>
      <c r="G106" s="575">
        <v>1000</v>
      </c>
      <c r="H106" s="471">
        <f t="shared" si="2"/>
        <v>800</v>
      </c>
      <c r="I106" s="471">
        <f t="shared" si="3"/>
        <v>200</v>
      </c>
      <c r="J106" s="385"/>
      <c r="K106" s="385"/>
      <c r="L106" s="385"/>
      <c r="M106" s="412"/>
    </row>
    <row r="107" spans="1:13" ht="27.6">
      <c r="A107" s="418">
        <v>100</v>
      </c>
      <c r="B107" s="575" t="s">
        <v>1637</v>
      </c>
      <c r="C107" s="463" t="s">
        <v>1638</v>
      </c>
      <c r="D107" s="586" t="s">
        <v>1173</v>
      </c>
      <c r="E107" s="589" t="s">
        <v>1346</v>
      </c>
      <c r="F107" s="420" t="s">
        <v>332</v>
      </c>
      <c r="G107" s="575">
        <v>875</v>
      </c>
      <c r="H107" s="471">
        <f t="shared" si="2"/>
        <v>700</v>
      </c>
      <c r="I107" s="471">
        <f t="shared" si="3"/>
        <v>175</v>
      </c>
      <c r="J107" s="385"/>
      <c r="K107" s="385"/>
      <c r="L107" s="385"/>
      <c r="M107" s="412"/>
    </row>
    <row r="108" spans="1:13" ht="27.6">
      <c r="A108" s="418">
        <v>101</v>
      </c>
      <c r="B108" s="575" t="s">
        <v>1625</v>
      </c>
      <c r="C108" s="463" t="s">
        <v>1639</v>
      </c>
      <c r="D108" s="586" t="s">
        <v>489</v>
      </c>
      <c r="E108" s="589" t="s">
        <v>1347</v>
      </c>
      <c r="F108" s="420" t="s">
        <v>332</v>
      </c>
      <c r="G108" s="575">
        <v>1000</v>
      </c>
      <c r="H108" s="471">
        <f t="shared" si="2"/>
        <v>800</v>
      </c>
      <c r="I108" s="471">
        <f t="shared" si="3"/>
        <v>200</v>
      </c>
      <c r="J108" s="385"/>
      <c r="K108" s="385"/>
      <c r="L108" s="385"/>
      <c r="M108" s="412"/>
    </row>
    <row r="109" spans="1:13" ht="27.6">
      <c r="A109" s="418">
        <v>102</v>
      </c>
      <c r="B109" s="575" t="s">
        <v>1640</v>
      </c>
      <c r="C109" s="463" t="s">
        <v>1641</v>
      </c>
      <c r="D109" s="586" t="s">
        <v>1174</v>
      </c>
      <c r="E109" s="589" t="s">
        <v>1348</v>
      </c>
      <c r="F109" s="420" t="s">
        <v>332</v>
      </c>
      <c r="G109" s="575">
        <v>875</v>
      </c>
      <c r="H109" s="471">
        <f t="shared" si="2"/>
        <v>700</v>
      </c>
      <c r="I109" s="471">
        <f t="shared" si="3"/>
        <v>175</v>
      </c>
      <c r="J109" s="385"/>
      <c r="K109" s="385"/>
      <c r="L109" s="385"/>
      <c r="M109" s="412"/>
    </row>
    <row r="110" spans="1:13" ht="27.6">
      <c r="A110" s="418">
        <v>103</v>
      </c>
      <c r="B110" s="575" t="s">
        <v>1640</v>
      </c>
      <c r="C110" s="463" t="s">
        <v>1642</v>
      </c>
      <c r="D110" s="586" t="s">
        <v>1175</v>
      </c>
      <c r="E110" s="589" t="s">
        <v>1349</v>
      </c>
      <c r="F110" s="420" t="s">
        <v>332</v>
      </c>
      <c r="G110" s="575">
        <v>875</v>
      </c>
      <c r="H110" s="471">
        <f t="shared" si="2"/>
        <v>700</v>
      </c>
      <c r="I110" s="471">
        <f t="shared" si="3"/>
        <v>175</v>
      </c>
      <c r="J110" s="385"/>
      <c r="K110" s="385"/>
      <c r="L110" s="385"/>
      <c r="M110" s="412"/>
    </row>
    <row r="111" spans="1:13" ht="16.2">
      <c r="A111" s="418">
        <v>104</v>
      </c>
      <c r="B111" s="575" t="s">
        <v>1643</v>
      </c>
      <c r="C111" s="463" t="s">
        <v>1608</v>
      </c>
      <c r="D111" s="586" t="s">
        <v>1176</v>
      </c>
      <c r="E111" s="589" t="s">
        <v>1350</v>
      </c>
      <c r="F111" s="420" t="s">
        <v>332</v>
      </c>
      <c r="G111" s="575">
        <v>875</v>
      </c>
      <c r="H111" s="471">
        <f t="shared" si="2"/>
        <v>700</v>
      </c>
      <c r="I111" s="471">
        <f t="shared" si="3"/>
        <v>175</v>
      </c>
      <c r="J111" s="385"/>
      <c r="K111" s="385"/>
      <c r="L111" s="385"/>
      <c r="M111" s="412"/>
    </row>
    <row r="112" spans="1:13" ht="16.2">
      <c r="A112" s="418">
        <v>105</v>
      </c>
      <c r="B112" s="575" t="s">
        <v>1644</v>
      </c>
      <c r="C112" s="463" t="s">
        <v>1645</v>
      </c>
      <c r="D112" s="586" t="s">
        <v>1177</v>
      </c>
      <c r="E112" s="589" t="s">
        <v>1351</v>
      </c>
      <c r="F112" s="420" t="s">
        <v>332</v>
      </c>
      <c r="G112" s="575">
        <v>500</v>
      </c>
      <c r="H112" s="471">
        <f t="shared" si="2"/>
        <v>400</v>
      </c>
      <c r="I112" s="471">
        <f t="shared" si="3"/>
        <v>100</v>
      </c>
      <c r="J112" s="385"/>
      <c r="K112" s="385"/>
      <c r="L112" s="385"/>
      <c r="M112" s="412"/>
    </row>
    <row r="113" spans="1:13" ht="27.6">
      <c r="A113" s="418">
        <v>106</v>
      </c>
      <c r="B113" s="575" t="s">
        <v>1646</v>
      </c>
      <c r="C113" s="463" t="s">
        <v>1647</v>
      </c>
      <c r="D113" s="586" t="s">
        <v>1178</v>
      </c>
      <c r="E113" s="589" t="s">
        <v>1352</v>
      </c>
      <c r="F113" s="420" t="s">
        <v>332</v>
      </c>
      <c r="G113" s="575">
        <v>875</v>
      </c>
      <c r="H113" s="471">
        <f t="shared" si="2"/>
        <v>700</v>
      </c>
      <c r="I113" s="471">
        <f t="shared" si="3"/>
        <v>175</v>
      </c>
      <c r="J113" s="385"/>
      <c r="K113" s="385"/>
      <c r="L113" s="385"/>
      <c r="M113" s="412"/>
    </row>
    <row r="114" spans="1:13" ht="16.2">
      <c r="A114" s="418">
        <v>107</v>
      </c>
      <c r="B114" s="575" t="s">
        <v>1648</v>
      </c>
      <c r="C114" s="463" t="s">
        <v>1649</v>
      </c>
      <c r="D114" s="586" t="s">
        <v>1179</v>
      </c>
      <c r="E114" s="589" t="s">
        <v>1353</v>
      </c>
      <c r="F114" s="420" t="s">
        <v>332</v>
      </c>
      <c r="G114" s="575">
        <v>1000</v>
      </c>
      <c r="H114" s="471">
        <f t="shared" si="2"/>
        <v>800</v>
      </c>
      <c r="I114" s="471">
        <f t="shared" si="3"/>
        <v>200</v>
      </c>
      <c r="J114" s="385"/>
      <c r="K114" s="385"/>
      <c r="L114" s="385"/>
      <c r="M114" s="412"/>
    </row>
    <row r="115" spans="1:13" ht="16.2">
      <c r="A115" s="418">
        <v>108</v>
      </c>
      <c r="B115" s="575" t="s">
        <v>1650</v>
      </c>
      <c r="C115" s="463" t="s">
        <v>1651</v>
      </c>
      <c r="D115" s="586" t="s">
        <v>1180</v>
      </c>
      <c r="E115" s="589" t="s">
        <v>1354</v>
      </c>
      <c r="F115" s="420" t="s">
        <v>332</v>
      </c>
      <c r="G115" s="575">
        <v>150</v>
      </c>
      <c r="H115" s="471">
        <f t="shared" si="2"/>
        <v>120</v>
      </c>
      <c r="I115" s="471">
        <f t="shared" si="3"/>
        <v>30</v>
      </c>
      <c r="J115" s="385"/>
      <c r="K115" s="385"/>
      <c r="L115" s="385"/>
      <c r="M115" s="412"/>
    </row>
    <row r="116" spans="1:13" ht="27.6">
      <c r="A116" s="418">
        <v>109</v>
      </c>
      <c r="B116" s="575" t="s">
        <v>1652</v>
      </c>
      <c r="C116" s="463" t="s">
        <v>1653</v>
      </c>
      <c r="D116" s="586" t="s">
        <v>1181</v>
      </c>
      <c r="E116" s="589" t="s">
        <v>1355</v>
      </c>
      <c r="F116" s="420" t="s">
        <v>332</v>
      </c>
      <c r="G116" s="575">
        <v>150</v>
      </c>
      <c r="H116" s="471">
        <f t="shared" si="2"/>
        <v>120</v>
      </c>
      <c r="I116" s="471">
        <f t="shared" si="3"/>
        <v>30</v>
      </c>
      <c r="J116" s="385"/>
      <c r="K116" s="385"/>
      <c r="L116" s="385"/>
      <c r="M116" s="412"/>
    </row>
    <row r="117" spans="1:13" ht="16.2">
      <c r="A117" s="418">
        <v>110</v>
      </c>
      <c r="B117" s="575" t="s">
        <v>1654</v>
      </c>
      <c r="C117" s="463" t="s">
        <v>1655</v>
      </c>
      <c r="D117" s="586" t="s">
        <v>1182</v>
      </c>
      <c r="E117" s="589" t="s">
        <v>1356</v>
      </c>
      <c r="F117" s="420" t="s">
        <v>332</v>
      </c>
      <c r="G117" s="575">
        <v>500</v>
      </c>
      <c r="H117" s="471">
        <f t="shared" si="2"/>
        <v>400</v>
      </c>
      <c r="I117" s="471">
        <f t="shared" si="3"/>
        <v>100</v>
      </c>
      <c r="J117" s="385"/>
      <c r="K117" s="385"/>
      <c r="L117" s="385"/>
      <c r="M117" s="412"/>
    </row>
    <row r="118" spans="1:13" ht="27.6">
      <c r="A118" s="418">
        <v>111</v>
      </c>
      <c r="B118" s="575" t="s">
        <v>818</v>
      </c>
      <c r="C118" s="463" t="s">
        <v>1656</v>
      </c>
      <c r="D118" s="586" t="s">
        <v>1183</v>
      </c>
      <c r="E118" s="589" t="s">
        <v>1357</v>
      </c>
      <c r="F118" s="420" t="s">
        <v>332</v>
      </c>
      <c r="G118" s="575">
        <v>1000</v>
      </c>
      <c r="H118" s="471">
        <f t="shared" si="2"/>
        <v>800</v>
      </c>
      <c r="I118" s="471">
        <f t="shared" si="3"/>
        <v>200</v>
      </c>
      <c r="J118" s="385"/>
      <c r="K118" s="385"/>
      <c r="L118" s="385"/>
      <c r="M118" s="412"/>
    </row>
    <row r="119" spans="1:13" ht="16.2">
      <c r="A119" s="418">
        <v>112</v>
      </c>
      <c r="B119" s="575" t="s">
        <v>1657</v>
      </c>
      <c r="C119" s="463" t="s">
        <v>1658</v>
      </c>
      <c r="D119" s="586" t="s">
        <v>1184</v>
      </c>
      <c r="E119" s="589" t="s">
        <v>1358</v>
      </c>
      <c r="F119" s="420" t="s">
        <v>332</v>
      </c>
      <c r="G119" s="575">
        <v>1000</v>
      </c>
      <c r="H119" s="471">
        <f t="shared" si="2"/>
        <v>800</v>
      </c>
      <c r="I119" s="471">
        <f t="shared" si="3"/>
        <v>200</v>
      </c>
      <c r="J119" s="385"/>
      <c r="K119" s="385"/>
      <c r="L119" s="385"/>
      <c r="M119" s="412"/>
    </row>
    <row r="120" spans="1:13" ht="27.6">
      <c r="A120" s="418">
        <v>113</v>
      </c>
      <c r="B120" s="575" t="s">
        <v>1633</v>
      </c>
      <c r="C120" s="463" t="s">
        <v>1659</v>
      </c>
      <c r="D120" s="586" t="s">
        <v>1185</v>
      </c>
      <c r="E120" s="589" t="s">
        <v>1359</v>
      </c>
      <c r="F120" s="420" t="s">
        <v>332</v>
      </c>
      <c r="G120" s="575">
        <v>875</v>
      </c>
      <c r="H120" s="471">
        <f t="shared" si="2"/>
        <v>700</v>
      </c>
      <c r="I120" s="471">
        <f t="shared" si="3"/>
        <v>175</v>
      </c>
      <c r="J120" s="385"/>
      <c r="K120" s="385"/>
      <c r="L120" s="385"/>
      <c r="M120" s="412"/>
    </row>
    <row r="121" spans="1:13" ht="16.2">
      <c r="A121" s="418">
        <v>114</v>
      </c>
      <c r="B121" s="575" t="s">
        <v>1660</v>
      </c>
      <c r="C121" s="463" t="s">
        <v>1661</v>
      </c>
      <c r="D121" s="586" t="s">
        <v>1186</v>
      </c>
      <c r="E121" s="589" t="s">
        <v>1360</v>
      </c>
      <c r="F121" s="420" t="s">
        <v>332</v>
      </c>
      <c r="G121" s="575">
        <v>500</v>
      </c>
      <c r="H121" s="471">
        <f t="shared" si="2"/>
        <v>400</v>
      </c>
      <c r="I121" s="471">
        <f t="shared" si="3"/>
        <v>100</v>
      </c>
      <c r="J121" s="385"/>
      <c r="K121" s="385"/>
      <c r="L121" s="385"/>
      <c r="M121" s="412"/>
    </row>
    <row r="122" spans="1:13" ht="27.6">
      <c r="A122" s="418">
        <v>115</v>
      </c>
      <c r="B122" s="575" t="s">
        <v>1662</v>
      </c>
      <c r="C122" s="463" t="s">
        <v>1663</v>
      </c>
      <c r="D122" s="586" t="s">
        <v>1187</v>
      </c>
      <c r="E122" s="589" t="s">
        <v>1361</v>
      </c>
      <c r="F122" s="420" t="s">
        <v>332</v>
      </c>
      <c r="G122" s="575">
        <v>187.5</v>
      </c>
      <c r="H122" s="471">
        <f t="shared" si="2"/>
        <v>150</v>
      </c>
      <c r="I122" s="471">
        <f t="shared" si="3"/>
        <v>37.5</v>
      </c>
      <c r="J122" s="385"/>
      <c r="K122" s="385"/>
      <c r="L122" s="385"/>
      <c r="M122" s="412"/>
    </row>
    <row r="123" spans="1:13" ht="27.6">
      <c r="A123" s="418">
        <v>116</v>
      </c>
      <c r="B123" s="575" t="s">
        <v>1494</v>
      </c>
      <c r="C123" s="463" t="s">
        <v>1664</v>
      </c>
      <c r="D123" s="586" t="s">
        <v>1188</v>
      </c>
      <c r="E123" s="589" t="s">
        <v>1362</v>
      </c>
      <c r="F123" s="420" t="s">
        <v>332</v>
      </c>
      <c r="G123" s="575">
        <v>875</v>
      </c>
      <c r="H123" s="471">
        <f t="shared" si="2"/>
        <v>700</v>
      </c>
      <c r="I123" s="471">
        <f t="shared" si="3"/>
        <v>175</v>
      </c>
      <c r="J123" s="385"/>
      <c r="K123" s="385"/>
      <c r="L123" s="385"/>
      <c r="M123" s="412"/>
    </row>
    <row r="124" spans="1:13" ht="16.2">
      <c r="A124" s="418">
        <v>117</v>
      </c>
      <c r="B124" s="575" t="s">
        <v>1665</v>
      </c>
      <c r="C124" s="463" t="s">
        <v>1666</v>
      </c>
      <c r="D124" s="586" t="s">
        <v>490</v>
      </c>
      <c r="E124" s="589" t="s">
        <v>1363</v>
      </c>
      <c r="F124" s="420" t="s">
        <v>332</v>
      </c>
      <c r="G124" s="575">
        <v>1000</v>
      </c>
      <c r="H124" s="471">
        <f t="shared" si="2"/>
        <v>800</v>
      </c>
      <c r="I124" s="471">
        <f t="shared" si="3"/>
        <v>200</v>
      </c>
      <c r="J124" s="385"/>
      <c r="K124" s="385"/>
      <c r="L124" s="385"/>
      <c r="M124" s="412"/>
    </row>
    <row r="125" spans="1:13" ht="16.2">
      <c r="A125" s="418">
        <v>118</v>
      </c>
      <c r="B125" s="575" t="s">
        <v>1667</v>
      </c>
      <c r="C125" s="463" t="s">
        <v>1668</v>
      </c>
      <c r="D125" s="586" t="s">
        <v>1189</v>
      </c>
      <c r="E125" s="589" t="s">
        <v>1364</v>
      </c>
      <c r="F125" s="420" t="s">
        <v>332</v>
      </c>
      <c r="G125" s="575">
        <v>500</v>
      </c>
      <c r="H125" s="471">
        <f t="shared" si="2"/>
        <v>400</v>
      </c>
      <c r="I125" s="471">
        <f t="shared" si="3"/>
        <v>100</v>
      </c>
      <c r="J125" s="385"/>
      <c r="K125" s="385"/>
      <c r="L125" s="385"/>
      <c r="M125" s="412"/>
    </row>
    <row r="126" spans="1:13" ht="27.6">
      <c r="A126" s="418">
        <v>119</v>
      </c>
      <c r="B126" s="575" t="s">
        <v>1568</v>
      </c>
      <c r="C126" s="463" t="s">
        <v>1669</v>
      </c>
      <c r="D126" s="586" t="s">
        <v>1190</v>
      </c>
      <c r="E126" s="589" t="s">
        <v>1365</v>
      </c>
      <c r="F126" s="420" t="s">
        <v>332</v>
      </c>
      <c r="G126" s="575">
        <v>875</v>
      </c>
      <c r="H126" s="471">
        <f t="shared" si="2"/>
        <v>700</v>
      </c>
      <c r="I126" s="471">
        <f t="shared" si="3"/>
        <v>175</v>
      </c>
      <c r="J126" s="385"/>
      <c r="K126" s="385"/>
      <c r="L126" s="385"/>
      <c r="M126" s="412"/>
    </row>
    <row r="127" spans="1:13" ht="27.6">
      <c r="A127" s="418">
        <v>120</v>
      </c>
      <c r="B127" s="575" t="s">
        <v>1670</v>
      </c>
      <c r="C127" s="463" t="s">
        <v>599</v>
      </c>
      <c r="D127" s="586" t="s">
        <v>900</v>
      </c>
      <c r="E127" s="589" t="s">
        <v>1366</v>
      </c>
      <c r="F127" s="420" t="s">
        <v>332</v>
      </c>
      <c r="G127" s="575">
        <v>312.5</v>
      </c>
      <c r="H127" s="471">
        <f t="shared" si="2"/>
        <v>250</v>
      </c>
      <c r="I127" s="471">
        <f t="shared" si="3"/>
        <v>62.5</v>
      </c>
      <c r="J127" s="385"/>
      <c r="K127" s="385"/>
      <c r="L127" s="385"/>
      <c r="M127" s="412"/>
    </row>
    <row r="128" spans="1:13" ht="16.2">
      <c r="A128" s="418">
        <v>121</v>
      </c>
      <c r="B128" s="575" t="s">
        <v>1671</v>
      </c>
      <c r="C128" s="463" t="s">
        <v>1672</v>
      </c>
      <c r="D128" s="586" t="s">
        <v>1191</v>
      </c>
      <c r="E128" s="589" t="s">
        <v>1367</v>
      </c>
      <c r="F128" s="420" t="s">
        <v>332</v>
      </c>
      <c r="G128" s="575">
        <v>500</v>
      </c>
      <c r="H128" s="471">
        <f t="shared" si="2"/>
        <v>400</v>
      </c>
      <c r="I128" s="471">
        <f t="shared" si="3"/>
        <v>100</v>
      </c>
      <c r="J128" s="385"/>
      <c r="K128" s="385"/>
      <c r="L128" s="385"/>
      <c r="M128" s="412"/>
    </row>
    <row r="129" spans="1:13" ht="16.2">
      <c r="A129" s="418">
        <v>122</v>
      </c>
      <c r="B129" s="575" t="s">
        <v>611</v>
      </c>
      <c r="C129" s="463" t="s">
        <v>1673</v>
      </c>
      <c r="D129" s="586" t="s">
        <v>610</v>
      </c>
      <c r="E129" s="589" t="s">
        <v>1368</v>
      </c>
      <c r="F129" s="420" t="s">
        <v>332</v>
      </c>
      <c r="G129" s="575">
        <v>187.5</v>
      </c>
      <c r="H129" s="471">
        <f t="shared" si="2"/>
        <v>150</v>
      </c>
      <c r="I129" s="471">
        <f t="shared" si="3"/>
        <v>37.5</v>
      </c>
      <c r="J129" s="385"/>
      <c r="K129" s="385"/>
      <c r="L129" s="385"/>
      <c r="M129" s="412"/>
    </row>
    <row r="130" spans="1:13" ht="16.2">
      <c r="A130" s="418">
        <v>123</v>
      </c>
      <c r="B130" s="575" t="s">
        <v>1674</v>
      </c>
      <c r="C130" s="463" t="s">
        <v>1675</v>
      </c>
      <c r="D130" s="586" t="s">
        <v>1192</v>
      </c>
      <c r="E130" s="589" t="s">
        <v>1369</v>
      </c>
      <c r="F130" s="420" t="s">
        <v>332</v>
      </c>
      <c r="G130" s="575">
        <v>875</v>
      </c>
      <c r="H130" s="471">
        <f t="shared" si="2"/>
        <v>700</v>
      </c>
      <c r="I130" s="471">
        <f t="shared" si="3"/>
        <v>175</v>
      </c>
      <c r="J130" s="385"/>
      <c r="K130" s="385"/>
      <c r="L130" s="385"/>
      <c r="M130" s="412"/>
    </row>
    <row r="131" spans="1:13" ht="16.2">
      <c r="A131" s="418">
        <v>124</v>
      </c>
      <c r="B131" s="575" t="s">
        <v>1676</v>
      </c>
      <c r="C131" s="463" t="s">
        <v>1677</v>
      </c>
      <c r="D131" s="586" t="s">
        <v>1193</v>
      </c>
      <c r="E131" s="589" t="s">
        <v>1370</v>
      </c>
      <c r="F131" s="420" t="s">
        <v>332</v>
      </c>
      <c r="G131" s="575">
        <v>500</v>
      </c>
      <c r="H131" s="471">
        <f t="shared" si="2"/>
        <v>400</v>
      </c>
      <c r="I131" s="471">
        <f t="shared" si="3"/>
        <v>100</v>
      </c>
      <c r="J131" s="385"/>
      <c r="K131" s="385"/>
      <c r="L131" s="385"/>
      <c r="M131" s="412"/>
    </row>
    <row r="132" spans="1:13" ht="16.2">
      <c r="A132" s="418">
        <v>125</v>
      </c>
      <c r="B132" s="575" t="s">
        <v>1678</v>
      </c>
      <c r="C132" s="463" t="s">
        <v>1679</v>
      </c>
      <c r="D132" s="586" t="s">
        <v>1194</v>
      </c>
      <c r="E132" s="589" t="s">
        <v>1260</v>
      </c>
      <c r="F132" s="420" t="s">
        <v>332</v>
      </c>
      <c r="G132" s="575">
        <v>500</v>
      </c>
      <c r="H132" s="471">
        <f t="shared" si="2"/>
        <v>400</v>
      </c>
      <c r="I132" s="471">
        <f t="shared" si="3"/>
        <v>100</v>
      </c>
      <c r="J132" s="385"/>
      <c r="K132" s="385"/>
      <c r="L132" s="385"/>
      <c r="M132" s="412"/>
    </row>
    <row r="133" spans="1:13" ht="16.2">
      <c r="A133" s="418">
        <v>126</v>
      </c>
      <c r="B133" s="575" t="s">
        <v>1680</v>
      </c>
      <c r="C133" s="463" t="s">
        <v>1681</v>
      </c>
      <c r="D133" s="586" t="s">
        <v>1195</v>
      </c>
      <c r="E133" s="589" t="s">
        <v>1371</v>
      </c>
      <c r="F133" s="420" t="s">
        <v>332</v>
      </c>
      <c r="G133" s="575">
        <v>875</v>
      </c>
      <c r="H133" s="471">
        <f t="shared" si="2"/>
        <v>700</v>
      </c>
      <c r="I133" s="471">
        <f t="shared" si="3"/>
        <v>175</v>
      </c>
      <c r="J133" s="385"/>
      <c r="K133" s="385"/>
      <c r="L133" s="385"/>
      <c r="M133" s="412"/>
    </row>
    <row r="134" spans="1:13" ht="16.2">
      <c r="A134" s="418">
        <v>127</v>
      </c>
      <c r="B134" s="575" t="s">
        <v>1682</v>
      </c>
      <c r="C134" s="463" t="s">
        <v>1683</v>
      </c>
      <c r="D134" s="586" t="s">
        <v>1196</v>
      </c>
      <c r="E134" s="589" t="s">
        <v>1372</v>
      </c>
      <c r="F134" s="420" t="s">
        <v>332</v>
      </c>
      <c r="G134" s="575">
        <v>500</v>
      </c>
      <c r="H134" s="471">
        <f t="shared" si="2"/>
        <v>400</v>
      </c>
      <c r="I134" s="471">
        <f t="shared" si="3"/>
        <v>100</v>
      </c>
      <c r="J134" s="385"/>
      <c r="K134" s="385"/>
      <c r="L134" s="385"/>
      <c r="M134" s="412"/>
    </row>
    <row r="135" spans="1:13" ht="16.2">
      <c r="A135" s="418">
        <v>128</v>
      </c>
      <c r="B135" s="575" t="s">
        <v>1684</v>
      </c>
      <c r="C135" s="463" t="s">
        <v>1685</v>
      </c>
      <c r="D135" s="586" t="s">
        <v>1045</v>
      </c>
      <c r="E135" s="589" t="s">
        <v>1373</v>
      </c>
      <c r="F135" s="420" t="s">
        <v>332</v>
      </c>
      <c r="G135" s="575">
        <v>875</v>
      </c>
      <c r="H135" s="471">
        <f t="shared" si="2"/>
        <v>700</v>
      </c>
      <c r="I135" s="471">
        <f t="shared" si="3"/>
        <v>175</v>
      </c>
      <c r="J135" s="385"/>
      <c r="K135" s="385"/>
      <c r="L135" s="385"/>
      <c r="M135" s="412"/>
    </row>
    <row r="136" spans="1:13" ht="16.2">
      <c r="A136" s="418">
        <v>129</v>
      </c>
      <c r="B136" s="575" t="s">
        <v>1686</v>
      </c>
      <c r="C136" s="463" t="s">
        <v>1687</v>
      </c>
      <c r="D136" s="586" t="s">
        <v>1197</v>
      </c>
      <c r="E136" s="589" t="s">
        <v>1374</v>
      </c>
      <c r="F136" s="420" t="s">
        <v>332</v>
      </c>
      <c r="G136" s="575">
        <v>1000</v>
      </c>
      <c r="H136" s="471">
        <f t="shared" si="2"/>
        <v>800</v>
      </c>
      <c r="I136" s="471">
        <f t="shared" si="3"/>
        <v>200</v>
      </c>
      <c r="J136" s="385"/>
      <c r="K136" s="385"/>
      <c r="L136" s="385"/>
      <c r="M136" s="412"/>
    </row>
    <row r="137" spans="1:13" ht="16.2">
      <c r="A137" s="418">
        <v>130</v>
      </c>
      <c r="B137" s="575" t="s">
        <v>1688</v>
      </c>
      <c r="C137" s="463" t="s">
        <v>1689</v>
      </c>
      <c r="D137" s="586" t="s">
        <v>1198</v>
      </c>
      <c r="E137" s="589" t="s">
        <v>1375</v>
      </c>
      <c r="F137" s="420" t="s">
        <v>332</v>
      </c>
      <c r="G137" s="575">
        <v>1000</v>
      </c>
      <c r="H137" s="471">
        <f t="shared" ref="H137:H200" si="4">G137-I137</f>
        <v>800</v>
      </c>
      <c r="I137" s="471">
        <f t="shared" ref="I137:I200" si="5">G137*20/100</f>
        <v>200</v>
      </c>
      <c r="J137" s="385"/>
      <c r="K137" s="385"/>
      <c r="L137" s="385"/>
      <c r="M137" s="412"/>
    </row>
    <row r="138" spans="1:13" ht="16.2">
      <c r="A138" s="418">
        <v>131</v>
      </c>
      <c r="B138" s="575" t="s">
        <v>801</v>
      </c>
      <c r="C138" s="463" t="s">
        <v>1690</v>
      </c>
      <c r="D138" s="586" t="s">
        <v>1199</v>
      </c>
      <c r="E138" s="589" t="s">
        <v>1376</v>
      </c>
      <c r="F138" s="420" t="s">
        <v>332</v>
      </c>
      <c r="G138" s="575">
        <v>500</v>
      </c>
      <c r="H138" s="471">
        <f t="shared" si="4"/>
        <v>400</v>
      </c>
      <c r="I138" s="471">
        <f t="shared" si="5"/>
        <v>100</v>
      </c>
      <c r="J138" s="385"/>
      <c r="K138" s="385"/>
      <c r="L138" s="385"/>
      <c r="M138" s="412"/>
    </row>
    <row r="139" spans="1:13" ht="27.6">
      <c r="A139" s="418">
        <v>132</v>
      </c>
      <c r="B139" s="575" t="s">
        <v>1691</v>
      </c>
      <c r="C139" s="463" t="s">
        <v>1692</v>
      </c>
      <c r="D139" s="586" t="s">
        <v>1200</v>
      </c>
      <c r="E139" s="589" t="s">
        <v>1377</v>
      </c>
      <c r="F139" s="420" t="s">
        <v>332</v>
      </c>
      <c r="G139" s="575">
        <v>875</v>
      </c>
      <c r="H139" s="471">
        <f t="shared" si="4"/>
        <v>700</v>
      </c>
      <c r="I139" s="471">
        <f t="shared" si="5"/>
        <v>175</v>
      </c>
      <c r="J139" s="385"/>
      <c r="K139" s="385"/>
      <c r="L139" s="385"/>
      <c r="M139" s="412"/>
    </row>
    <row r="140" spans="1:13" ht="16.2">
      <c r="A140" s="418">
        <v>133</v>
      </c>
      <c r="B140" s="575" t="s">
        <v>757</v>
      </c>
      <c r="C140" s="385" t="s">
        <v>1693</v>
      </c>
      <c r="D140" s="586" t="s">
        <v>1201</v>
      </c>
      <c r="E140" s="589" t="s">
        <v>1378</v>
      </c>
      <c r="F140" s="420" t="s">
        <v>332</v>
      </c>
      <c r="G140" s="575">
        <v>1000</v>
      </c>
      <c r="H140" s="471">
        <f t="shared" si="4"/>
        <v>800</v>
      </c>
      <c r="I140" s="471">
        <f t="shared" si="5"/>
        <v>200</v>
      </c>
      <c r="J140" s="385"/>
      <c r="K140" s="385"/>
      <c r="L140" s="385"/>
      <c r="M140" s="412"/>
    </row>
    <row r="141" spans="1:13" ht="26.4">
      <c r="A141" s="418">
        <v>134</v>
      </c>
      <c r="B141" s="575" t="s">
        <v>1694</v>
      </c>
      <c r="C141" s="385" t="s">
        <v>1695</v>
      </c>
      <c r="D141" s="586" t="s">
        <v>1202</v>
      </c>
      <c r="E141" s="589" t="s">
        <v>1379</v>
      </c>
      <c r="F141" s="420" t="s">
        <v>332</v>
      </c>
      <c r="G141" s="575">
        <v>187.5</v>
      </c>
      <c r="H141" s="471">
        <f t="shared" si="4"/>
        <v>150</v>
      </c>
      <c r="I141" s="471">
        <f t="shared" si="5"/>
        <v>37.5</v>
      </c>
      <c r="J141" s="385"/>
      <c r="K141" s="385"/>
      <c r="L141" s="385"/>
      <c r="M141" s="412"/>
    </row>
    <row r="142" spans="1:13" ht="16.2">
      <c r="A142" s="418">
        <v>135</v>
      </c>
      <c r="B142" s="575" t="s">
        <v>1696</v>
      </c>
      <c r="C142" s="385" t="s">
        <v>1697</v>
      </c>
      <c r="D142" s="586" t="s">
        <v>491</v>
      </c>
      <c r="E142" s="589" t="s">
        <v>1380</v>
      </c>
      <c r="F142" s="420" t="s">
        <v>332</v>
      </c>
      <c r="G142" s="575">
        <v>187.5</v>
      </c>
      <c r="H142" s="471">
        <f t="shared" si="4"/>
        <v>150</v>
      </c>
      <c r="I142" s="471">
        <f t="shared" si="5"/>
        <v>37.5</v>
      </c>
      <c r="J142" s="385"/>
      <c r="K142" s="385"/>
      <c r="L142" s="385"/>
      <c r="M142" s="412"/>
    </row>
    <row r="143" spans="1:13" ht="16.2">
      <c r="A143" s="418">
        <v>136</v>
      </c>
      <c r="B143" s="575" t="s">
        <v>1698</v>
      </c>
      <c r="C143" s="385" t="s">
        <v>1541</v>
      </c>
      <c r="D143" s="586" t="s">
        <v>1203</v>
      </c>
      <c r="E143" s="589" t="s">
        <v>1381</v>
      </c>
      <c r="F143" s="420" t="s">
        <v>332</v>
      </c>
      <c r="G143" s="575">
        <v>500</v>
      </c>
      <c r="H143" s="471">
        <f t="shared" si="4"/>
        <v>400</v>
      </c>
      <c r="I143" s="471">
        <f t="shared" si="5"/>
        <v>100</v>
      </c>
      <c r="J143" s="385"/>
      <c r="K143" s="385"/>
      <c r="L143" s="385"/>
    </row>
    <row r="144" spans="1:13" ht="16.2">
      <c r="A144" s="418">
        <v>137</v>
      </c>
      <c r="B144" s="575" t="s">
        <v>1699</v>
      </c>
      <c r="C144" s="385" t="s">
        <v>1700</v>
      </c>
      <c r="D144" s="586" t="s">
        <v>1204</v>
      </c>
      <c r="E144" s="589" t="s">
        <v>1382</v>
      </c>
      <c r="F144" s="420" t="s">
        <v>332</v>
      </c>
      <c r="G144" s="575">
        <v>500</v>
      </c>
      <c r="H144" s="471">
        <f t="shared" si="4"/>
        <v>400</v>
      </c>
      <c r="I144" s="471">
        <f t="shared" si="5"/>
        <v>100</v>
      </c>
      <c r="J144" s="385"/>
      <c r="K144" s="385"/>
      <c r="L144" s="385"/>
    </row>
    <row r="145" spans="1:12" ht="26.4">
      <c r="A145" s="418">
        <v>138</v>
      </c>
      <c r="B145" s="575" t="s">
        <v>1701</v>
      </c>
      <c r="C145" s="385" t="s">
        <v>1702</v>
      </c>
      <c r="D145" s="586" t="s">
        <v>1205</v>
      </c>
      <c r="E145" s="589" t="s">
        <v>1383</v>
      </c>
      <c r="F145" s="420" t="s">
        <v>332</v>
      </c>
      <c r="G145" s="575">
        <v>1000</v>
      </c>
      <c r="H145" s="471">
        <f t="shared" si="4"/>
        <v>800</v>
      </c>
      <c r="I145" s="471">
        <f t="shared" si="5"/>
        <v>200</v>
      </c>
      <c r="J145" s="385"/>
      <c r="K145" s="385"/>
      <c r="L145" s="385"/>
    </row>
    <row r="146" spans="1:12" ht="26.4">
      <c r="A146" s="418">
        <v>139</v>
      </c>
      <c r="B146" s="575" t="s">
        <v>1612</v>
      </c>
      <c r="C146" s="385" t="s">
        <v>1703</v>
      </c>
      <c r="D146" s="586" t="s">
        <v>1206</v>
      </c>
      <c r="E146" s="589" t="s">
        <v>1384</v>
      </c>
      <c r="F146" s="420" t="s">
        <v>332</v>
      </c>
      <c r="G146" s="575">
        <v>875</v>
      </c>
      <c r="H146" s="471">
        <f t="shared" si="4"/>
        <v>700</v>
      </c>
      <c r="I146" s="471">
        <f t="shared" si="5"/>
        <v>175</v>
      </c>
      <c r="J146" s="385"/>
      <c r="K146" s="385"/>
      <c r="L146" s="385"/>
    </row>
    <row r="147" spans="1:12" ht="26.4">
      <c r="A147" s="418">
        <v>140</v>
      </c>
      <c r="B147" s="575" t="s">
        <v>1704</v>
      </c>
      <c r="C147" s="385" t="s">
        <v>1705</v>
      </c>
      <c r="D147" s="586" t="s">
        <v>1207</v>
      </c>
      <c r="E147" s="589" t="s">
        <v>1385</v>
      </c>
      <c r="F147" s="420" t="s">
        <v>332</v>
      </c>
      <c r="G147" s="575">
        <v>875</v>
      </c>
      <c r="H147" s="471">
        <f t="shared" si="4"/>
        <v>700</v>
      </c>
      <c r="I147" s="471">
        <f t="shared" si="5"/>
        <v>175</v>
      </c>
      <c r="J147" s="385"/>
      <c r="K147" s="385"/>
      <c r="L147" s="385"/>
    </row>
    <row r="148" spans="1:12" ht="16.2">
      <c r="A148" s="418">
        <v>141</v>
      </c>
      <c r="B148" s="575" t="s">
        <v>1706</v>
      </c>
      <c r="C148" s="385" t="s">
        <v>1707</v>
      </c>
      <c r="D148" s="586" t="s">
        <v>1208</v>
      </c>
      <c r="E148" s="589" t="s">
        <v>1386</v>
      </c>
      <c r="F148" s="420" t="s">
        <v>332</v>
      </c>
      <c r="G148" s="575">
        <v>875</v>
      </c>
      <c r="H148" s="471">
        <f t="shared" si="4"/>
        <v>700</v>
      </c>
      <c r="I148" s="471">
        <f t="shared" si="5"/>
        <v>175</v>
      </c>
      <c r="J148" s="385"/>
      <c r="K148" s="385"/>
      <c r="L148" s="385"/>
    </row>
    <row r="149" spans="1:12" ht="16.2">
      <c r="A149" s="418">
        <v>142</v>
      </c>
      <c r="B149" s="575" t="s">
        <v>1708</v>
      </c>
      <c r="C149" s="385" t="s">
        <v>1709</v>
      </c>
      <c r="D149" s="586" t="s">
        <v>1209</v>
      </c>
      <c r="E149" s="589" t="s">
        <v>1387</v>
      </c>
      <c r="F149" s="420" t="s">
        <v>332</v>
      </c>
      <c r="G149" s="575">
        <v>500</v>
      </c>
      <c r="H149" s="471">
        <f t="shared" si="4"/>
        <v>400</v>
      </c>
      <c r="I149" s="471">
        <f t="shared" si="5"/>
        <v>100</v>
      </c>
      <c r="J149" s="385"/>
      <c r="K149" s="385"/>
      <c r="L149" s="385"/>
    </row>
    <row r="150" spans="1:12" ht="26.4">
      <c r="A150" s="418">
        <v>143</v>
      </c>
      <c r="B150" s="575" t="s">
        <v>1710</v>
      </c>
      <c r="C150" s="385" t="s">
        <v>1711</v>
      </c>
      <c r="D150" s="586" t="s">
        <v>901</v>
      </c>
      <c r="E150" s="589" t="s">
        <v>1388</v>
      </c>
      <c r="F150" s="420" t="s">
        <v>332</v>
      </c>
      <c r="G150" s="575">
        <v>375</v>
      </c>
      <c r="H150" s="471">
        <f t="shared" si="4"/>
        <v>300</v>
      </c>
      <c r="I150" s="471">
        <f t="shared" si="5"/>
        <v>75</v>
      </c>
      <c r="J150" s="385"/>
      <c r="K150" s="385"/>
      <c r="L150" s="385"/>
    </row>
    <row r="151" spans="1:12" ht="26.4">
      <c r="A151" s="418">
        <v>144</v>
      </c>
      <c r="B151" s="575" t="s">
        <v>1712</v>
      </c>
      <c r="C151" s="385" t="s">
        <v>1713</v>
      </c>
      <c r="D151" s="586" t="s">
        <v>902</v>
      </c>
      <c r="E151" s="589" t="s">
        <v>1389</v>
      </c>
      <c r="F151" s="420" t="s">
        <v>332</v>
      </c>
      <c r="G151" s="575">
        <v>312.5</v>
      </c>
      <c r="H151" s="471">
        <f t="shared" si="4"/>
        <v>250</v>
      </c>
      <c r="I151" s="471">
        <f t="shared" si="5"/>
        <v>62.5</v>
      </c>
      <c r="J151" s="385"/>
      <c r="K151" s="385"/>
      <c r="L151" s="385"/>
    </row>
    <row r="152" spans="1:12" ht="26.4">
      <c r="A152" s="418">
        <v>145</v>
      </c>
      <c r="B152" s="575" t="s">
        <v>1712</v>
      </c>
      <c r="C152" s="385" t="s">
        <v>1714</v>
      </c>
      <c r="D152" s="586" t="s">
        <v>903</v>
      </c>
      <c r="E152" s="589" t="s">
        <v>1390</v>
      </c>
      <c r="F152" s="420" t="s">
        <v>332</v>
      </c>
      <c r="G152" s="575">
        <v>375</v>
      </c>
      <c r="H152" s="471">
        <f t="shared" si="4"/>
        <v>300</v>
      </c>
      <c r="I152" s="471">
        <f t="shared" si="5"/>
        <v>75</v>
      </c>
      <c r="J152" s="385"/>
      <c r="K152" s="385"/>
      <c r="L152" s="385"/>
    </row>
    <row r="153" spans="1:12" ht="16.2">
      <c r="A153" s="418">
        <v>146</v>
      </c>
      <c r="B153" s="575" t="s">
        <v>1715</v>
      </c>
      <c r="C153" s="385" t="s">
        <v>1716</v>
      </c>
      <c r="D153" s="586" t="s">
        <v>1210</v>
      </c>
      <c r="E153" s="589" t="s">
        <v>1391</v>
      </c>
      <c r="F153" s="420" t="s">
        <v>332</v>
      </c>
      <c r="G153" s="575">
        <v>312.5</v>
      </c>
      <c r="H153" s="471">
        <f t="shared" si="4"/>
        <v>250</v>
      </c>
      <c r="I153" s="471">
        <f t="shared" si="5"/>
        <v>62.5</v>
      </c>
      <c r="J153" s="385"/>
      <c r="K153" s="385"/>
      <c r="L153" s="385"/>
    </row>
    <row r="154" spans="1:12" ht="26.4">
      <c r="A154" s="418">
        <v>147</v>
      </c>
      <c r="B154" s="575" t="s">
        <v>1717</v>
      </c>
      <c r="C154" s="385" t="s">
        <v>1718</v>
      </c>
      <c r="D154" s="586" t="s">
        <v>904</v>
      </c>
      <c r="E154" s="589" t="s">
        <v>1392</v>
      </c>
      <c r="F154" s="420" t="s">
        <v>332</v>
      </c>
      <c r="G154" s="575">
        <v>375</v>
      </c>
      <c r="H154" s="471">
        <f t="shared" si="4"/>
        <v>300</v>
      </c>
      <c r="I154" s="471">
        <f t="shared" si="5"/>
        <v>75</v>
      </c>
      <c r="J154" s="385"/>
      <c r="K154" s="385"/>
      <c r="L154" s="385"/>
    </row>
    <row r="155" spans="1:12" ht="16.2">
      <c r="A155" s="418">
        <v>148</v>
      </c>
      <c r="B155" s="575" t="s">
        <v>476</v>
      </c>
      <c r="C155" s="385" t="s">
        <v>1719</v>
      </c>
      <c r="D155" s="586" t="s">
        <v>497</v>
      </c>
      <c r="E155" s="589" t="s">
        <v>1343</v>
      </c>
      <c r="F155" s="420" t="s">
        <v>332</v>
      </c>
      <c r="G155" s="575">
        <v>1000</v>
      </c>
      <c r="H155" s="471">
        <f t="shared" si="4"/>
        <v>800</v>
      </c>
      <c r="I155" s="471">
        <f t="shared" si="5"/>
        <v>200</v>
      </c>
      <c r="J155" s="385"/>
      <c r="K155" s="385"/>
      <c r="L155" s="385"/>
    </row>
    <row r="156" spans="1:12" ht="16.2">
      <c r="A156" s="418">
        <v>149</v>
      </c>
      <c r="B156" s="575" t="s">
        <v>1720</v>
      </c>
      <c r="C156" s="385" t="s">
        <v>1721</v>
      </c>
      <c r="D156" s="586" t="s">
        <v>499</v>
      </c>
      <c r="E156" s="589" t="s">
        <v>1393</v>
      </c>
      <c r="F156" s="420" t="s">
        <v>332</v>
      </c>
      <c r="G156" s="575">
        <v>500</v>
      </c>
      <c r="H156" s="471">
        <f t="shared" si="4"/>
        <v>400</v>
      </c>
      <c r="I156" s="471">
        <f t="shared" si="5"/>
        <v>100</v>
      </c>
      <c r="J156" s="385"/>
      <c r="K156" s="385"/>
      <c r="L156" s="385"/>
    </row>
    <row r="157" spans="1:12" ht="16.2">
      <c r="A157" s="418">
        <v>150</v>
      </c>
      <c r="B157" s="575" t="s">
        <v>1722</v>
      </c>
      <c r="C157" s="385" t="s">
        <v>1723</v>
      </c>
      <c r="D157" s="586" t="s">
        <v>506</v>
      </c>
      <c r="E157" s="589" t="s">
        <v>1394</v>
      </c>
      <c r="F157" s="420" t="s">
        <v>332</v>
      </c>
      <c r="G157" s="575">
        <v>500</v>
      </c>
      <c r="H157" s="471">
        <f t="shared" si="4"/>
        <v>400</v>
      </c>
      <c r="I157" s="471">
        <f t="shared" si="5"/>
        <v>100</v>
      </c>
      <c r="J157" s="385"/>
      <c r="K157" s="385"/>
      <c r="L157" s="385"/>
    </row>
    <row r="158" spans="1:12" ht="16.2">
      <c r="A158" s="418">
        <v>151</v>
      </c>
      <c r="B158" s="575" t="s">
        <v>1724</v>
      </c>
      <c r="C158" s="385" t="s">
        <v>1725</v>
      </c>
      <c r="D158" s="586" t="s">
        <v>501</v>
      </c>
      <c r="E158" s="589" t="s">
        <v>1395</v>
      </c>
      <c r="F158" s="420" t="s">
        <v>332</v>
      </c>
      <c r="G158" s="575">
        <v>500</v>
      </c>
      <c r="H158" s="471">
        <f t="shared" si="4"/>
        <v>400</v>
      </c>
      <c r="I158" s="471">
        <f t="shared" si="5"/>
        <v>100</v>
      </c>
      <c r="J158" s="385"/>
      <c r="K158" s="385"/>
      <c r="L158" s="385"/>
    </row>
    <row r="159" spans="1:12" ht="16.2">
      <c r="A159" s="418">
        <v>152</v>
      </c>
      <c r="B159" s="575" t="s">
        <v>1726</v>
      </c>
      <c r="C159" s="385" t="s">
        <v>1727</v>
      </c>
      <c r="D159" s="586" t="s">
        <v>502</v>
      </c>
      <c r="E159" s="589" t="s">
        <v>505</v>
      </c>
      <c r="F159" s="420" t="s">
        <v>332</v>
      </c>
      <c r="G159" s="575">
        <v>187.5</v>
      </c>
      <c r="H159" s="471">
        <f t="shared" si="4"/>
        <v>150</v>
      </c>
      <c r="I159" s="471">
        <f t="shared" si="5"/>
        <v>37.5</v>
      </c>
      <c r="J159" s="385"/>
      <c r="K159" s="385"/>
      <c r="L159" s="385"/>
    </row>
    <row r="160" spans="1:12" ht="16.2">
      <c r="A160" s="418">
        <v>153</v>
      </c>
      <c r="B160" s="575" t="s">
        <v>1728</v>
      </c>
      <c r="C160" s="385" t="s">
        <v>1729</v>
      </c>
      <c r="D160" s="586" t="s">
        <v>1211</v>
      </c>
      <c r="E160" s="589" t="s">
        <v>1394</v>
      </c>
      <c r="F160" s="420" t="s">
        <v>332</v>
      </c>
      <c r="G160" s="575">
        <v>1000</v>
      </c>
      <c r="H160" s="471">
        <f t="shared" si="4"/>
        <v>800</v>
      </c>
      <c r="I160" s="471">
        <f t="shared" si="5"/>
        <v>200</v>
      </c>
      <c r="J160" s="385"/>
      <c r="K160" s="385"/>
      <c r="L160" s="385"/>
    </row>
    <row r="161" spans="1:12" ht="16.2">
      <c r="A161" s="418">
        <v>154</v>
      </c>
      <c r="B161" s="575" t="s">
        <v>1730</v>
      </c>
      <c r="C161" s="385" t="s">
        <v>1731</v>
      </c>
      <c r="D161" s="586" t="s">
        <v>503</v>
      </c>
      <c r="E161" s="589" t="s">
        <v>1396</v>
      </c>
      <c r="F161" s="420" t="s">
        <v>332</v>
      </c>
      <c r="G161" s="575">
        <v>500</v>
      </c>
      <c r="H161" s="471">
        <f t="shared" si="4"/>
        <v>400</v>
      </c>
      <c r="I161" s="471">
        <f t="shared" si="5"/>
        <v>100</v>
      </c>
      <c r="J161" s="385"/>
      <c r="K161" s="385"/>
      <c r="L161" s="385"/>
    </row>
    <row r="162" spans="1:12" ht="16.2">
      <c r="A162" s="418">
        <v>155</v>
      </c>
      <c r="B162" s="575" t="s">
        <v>492</v>
      </c>
      <c r="C162" s="385" t="s">
        <v>1732</v>
      </c>
      <c r="D162" s="586" t="s">
        <v>504</v>
      </c>
      <c r="E162" s="589" t="s">
        <v>1397</v>
      </c>
      <c r="F162" s="420" t="s">
        <v>332</v>
      </c>
      <c r="G162" s="575">
        <v>875</v>
      </c>
      <c r="H162" s="471">
        <f t="shared" si="4"/>
        <v>700</v>
      </c>
      <c r="I162" s="471">
        <f t="shared" si="5"/>
        <v>175</v>
      </c>
      <c r="J162" s="385"/>
      <c r="K162" s="385"/>
      <c r="L162" s="385"/>
    </row>
    <row r="163" spans="1:12" ht="16.2">
      <c r="A163" s="418">
        <v>156</v>
      </c>
      <c r="B163" s="575" t="s">
        <v>1733</v>
      </c>
      <c r="C163" s="385" t="s">
        <v>1734</v>
      </c>
      <c r="D163" s="586" t="s">
        <v>1212</v>
      </c>
      <c r="E163" s="589" t="s">
        <v>1398</v>
      </c>
      <c r="F163" s="420" t="s">
        <v>332</v>
      </c>
      <c r="G163" s="575">
        <v>1000</v>
      </c>
      <c r="H163" s="471">
        <f t="shared" si="4"/>
        <v>800</v>
      </c>
      <c r="I163" s="471">
        <f t="shared" si="5"/>
        <v>200</v>
      </c>
      <c r="J163" s="385"/>
      <c r="K163" s="385"/>
      <c r="L163" s="385"/>
    </row>
    <row r="164" spans="1:12" ht="16.2">
      <c r="A164" s="418">
        <v>157</v>
      </c>
      <c r="B164" s="575" t="s">
        <v>1735</v>
      </c>
      <c r="C164" s="385" t="s">
        <v>1736</v>
      </c>
      <c r="D164" s="586" t="s">
        <v>1213</v>
      </c>
      <c r="E164" s="589" t="s">
        <v>1399</v>
      </c>
      <c r="F164" s="420" t="s">
        <v>332</v>
      </c>
      <c r="G164" s="575">
        <v>875</v>
      </c>
      <c r="H164" s="471">
        <f t="shared" si="4"/>
        <v>700</v>
      </c>
      <c r="I164" s="471">
        <f t="shared" si="5"/>
        <v>175</v>
      </c>
      <c r="J164" s="385"/>
      <c r="K164" s="385"/>
      <c r="L164" s="385"/>
    </row>
    <row r="165" spans="1:12" ht="16.2">
      <c r="A165" s="418">
        <v>158</v>
      </c>
      <c r="B165" s="575" t="s">
        <v>507</v>
      </c>
      <c r="C165" s="385" t="s">
        <v>1737</v>
      </c>
      <c r="D165" s="586" t="s">
        <v>508</v>
      </c>
      <c r="E165" s="589" t="s">
        <v>1400</v>
      </c>
      <c r="F165" s="420" t="s">
        <v>332</v>
      </c>
      <c r="G165" s="575">
        <v>500</v>
      </c>
      <c r="H165" s="471">
        <f t="shared" si="4"/>
        <v>400</v>
      </c>
      <c r="I165" s="471">
        <f t="shared" si="5"/>
        <v>100</v>
      </c>
      <c r="J165" s="385"/>
      <c r="K165" s="385"/>
      <c r="L165" s="385"/>
    </row>
    <row r="166" spans="1:12" ht="16.2">
      <c r="A166" s="418">
        <v>159</v>
      </c>
      <c r="B166" s="575" t="s">
        <v>1738</v>
      </c>
      <c r="C166" s="385" t="s">
        <v>1739</v>
      </c>
      <c r="D166" s="586" t="s">
        <v>1214</v>
      </c>
      <c r="E166" s="589" t="s">
        <v>1401</v>
      </c>
      <c r="F166" s="420" t="s">
        <v>332</v>
      </c>
      <c r="G166" s="575">
        <v>687.5</v>
      </c>
      <c r="H166" s="471">
        <f t="shared" si="4"/>
        <v>550</v>
      </c>
      <c r="I166" s="471">
        <f t="shared" si="5"/>
        <v>137.5</v>
      </c>
      <c r="J166" s="385"/>
      <c r="K166" s="385"/>
      <c r="L166" s="385"/>
    </row>
    <row r="167" spans="1:12" ht="26.4">
      <c r="A167" s="418">
        <v>160</v>
      </c>
      <c r="B167" s="575" t="s">
        <v>1740</v>
      </c>
      <c r="C167" s="385" t="s">
        <v>1741</v>
      </c>
      <c r="D167" s="586" t="s">
        <v>1215</v>
      </c>
      <c r="E167" s="589" t="s">
        <v>1402</v>
      </c>
      <c r="F167" s="420" t="s">
        <v>332</v>
      </c>
      <c r="G167" s="575">
        <v>875</v>
      </c>
      <c r="H167" s="471">
        <f t="shared" si="4"/>
        <v>700</v>
      </c>
      <c r="I167" s="471">
        <f t="shared" si="5"/>
        <v>175</v>
      </c>
      <c r="J167" s="385"/>
      <c r="K167" s="385"/>
      <c r="L167" s="385"/>
    </row>
    <row r="168" spans="1:12" ht="16.2">
      <c r="A168" s="418">
        <v>161</v>
      </c>
      <c r="B168" s="575" t="s">
        <v>1486</v>
      </c>
      <c r="C168" s="385" t="s">
        <v>1742</v>
      </c>
      <c r="D168" s="586" t="s">
        <v>1216</v>
      </c>
      <c r="E168" s="589" t="s">
        <v>1403</v>
      </c>
      <c r="F168" s="420" t="s">
        <v>332</v>
      </c>
      <c r="G168" s="575">
        <v>500</v>
      </c>
      <c r="H168" s="471">
        <f t="shared" si="4"/>
        <v>400</v>
      </c>
      <c r="I168" s="471">
        <f t="shared" si="5"/>
        <v>100</v>
      </c>
      <c r="J168" s="385"/>
      <c r="K168" s="385"/>
      <c r="L168" s="385"/>
    </row>
    <row r="169" spans="1:12" ht="16.2">
      <c r="A169" s="418">
        <v>162</v>
      </c>
      <c r="B169" s="575" t="s">
        <v>1475</v>
      </c>
      <c r="C169" s="385" t="s">
        <v>1743</v>
      </c>
      <c r="D169" s="586" t="s">
        <v>1217</v>
      </c>
      <c r="E169" s="589" t="s">
        <v>1404</v>
      </c>
      <c r="F169" s="420" t="s">
        <v>332</v>
      </c>
      <c r="G169" s="575">
        <v>500</v>
      </c>
      <c r="H169" s="471">
        <f t="shared" si="4"/>
        <v>400</v>
      </c>
      <c r="I169" s="471">
        <f t="shared" si="5"/>
        <v>100</v>
      </c>
      <c r="J169" s="385"/>
      <c r="K169" s="385"/>
      <c r="L169" s="385"/>
    </row>
    <row r="170" spans="1:12" ht="16.2">
      <c r="A170" s="418">
        <v>163</v>
      </c>
      <c r="B170" s="575" t="s">
        <v>1744</v>
      </c>
      <c r="C170" s="385" t="s">
        <v>1546</v>
      </c>
      <c r="D170" s="586" t="s">
        <v>509</v>
      </c>
      <c r="E170" s="589" t="s">
        <v>1405</v>
      </c>
      <c r="F170" s="420" t="s">
        <v>332</v>
      </c>
      <c r="G170" s="575">
        <v>812.5</v>
      </c>
      <c r="H170" s="471">
        <f t="shared" si="4"/>
        <v>650</v>
      </c>
      <c r="I170" s="471">
        <f t="shared" si="5"/>
        <v>162.5</v>
      </c>
      <c r="J170" s="385"/>
      <c r="K170" s="385"/>
      <c r="L170" s="385"/>
    </row>
    <row r="171" spans="1:12" ht="16.2">
      <c r="A171" s="418">
        <v>164</v>
      </c>
      <c r="B171" s="575" t="s">
        <v>1745</v>
      </c>
      <c r="C171" s="385" t="s">
        <v>1746</v>
      </c>
      <c r="D171" s="586" t="s">
        <v>510</v>
      </c>
      <c r="E171" s="589" t="s">
        <v>1406</v>
      </c>
      <c r="F171" s="420" t="s">
        <v>332</v>
      </c>
      <c r="G171" s="575">
        <v>412.5</v>
      </c>
      <c r="H171" s="471">
        <f t="shared" si="4"/>
        <v>330</v>
      </c>
      <c r="I171" s="471">
        <f t="shared" si="5"/>
        <v>82.5</v>
      </c>
      <c r="J171" s="385"/>
      <c r="K171" s="385"/>
      <c r="L171" s="385"/>
    </row>
    <row r="172" spans="1:12" ht="16.2">
      <c r="A172" s="418">
        <v>165</v>
      </c>
      <c r="B172" s="575" t="s">
        <v>1717</v>
      </c>
      <c r="C172" s="385" t="s">
        <v>1747</v>
      </c>
      <c r="D172" s="586" t="s">
        <v>905</v>
      </c>
      <c r="E172" s="589" t="s">
        <v>1407</v>
      </c>
      <c r="F172" s="420" t="s">
        <v>332</v>
      </c>
      <c r="G172" s="575">
        <v>312.5</v>
      </c>
      <c r="H172" s="471">
        <f t="shared" si="4"/>
        <v>250</v>
      </c>
      <c r="I172" s="471">
        <f t="shared" si="5"/>
        <v>62.5</v>
      </c>
      <c r="J172" s="385"/>
      <c r="K172" s="385"/>
      <c r="L172" s="385"/>
    </row>
    <row r="173" spans="1:12" ht="16.2">
      <c r="A173" s="418">
        <v>166</v>
      </c>
      <c r="B173" s="575" t="s">
        <v>1748</v>
      </c>
      <c r="C173" s="385" t="s">
        <v>1749</v>
      </c>
      <c r="D173" s="586" t="s">
        <v>906</v>
      </c>
      <c r="E173" s="589" t="s">
        <v>1358</v>
      </c>
      <c r="F173" s="420" t="s">
        <v>332</v>
      </c>
      <c r="G173" s="575">
        <v>312.5</v>
      </c>
      <c r="H173" s="471">
        <f t="shared" si="4"/>
        <v>250</v>
      </c>
      <c r="I173" s="471">
        <f t="shared" si="5"/>
        <v>62.5</v>
      </c>
      <c r="J173" s="385"/>
      <c r="K173" s="385"/>
      <c r="L173" s="385"/>
    </row>
    <row r="174" spans="1:12" ht="39.6">
      <c r="A174" s="418">
        <v>167</v>
      </c>
      <c r="B174" s="575" t="s">
        <v>1750</v>
      </c>
      <c r="C174" s="385" t="s">
        <v>1751</v>
      </c>
      <c r="D174" s="586" t="s">
        <v>907</v>
      </c>
      <c r="E174" s="589" t="s">
        <v>1408</v>
      </c>
      <c r="F174" s="420" t="s">
        <v>332</v>
      </c>
      <c r="G174" s="575">
        <v>437.5</v>
      </c>
      <c r="H174" s="471">
        <f t="shared" si="4"/>
        <v>350</v>
      </c>
      <c r="I174" s="471">
        <f t="shared" si="5"/>
        <v>87.5</v>
      </c>
      <c r="J174" s="385"/>
      <c r="K174" s="385"/>
      <c r="L174" s="385"/>
    </row>
    <row r="175" spans="1:12" ht="26.4">
      <c r="A175" s="418">
        <v>168</v>
      </c>
      <c r="B175" s="575" t="s">
        <v>1752</v>
      </c>
      <c r="C175" s="385" t="s">
        <v>1567</v>
      </c>
      <c r="D175" s="586" t="s">
        <v>908</v>
      </c>
      <c r="E175" s="589" t="s">
        <v>1409</v>
      </c>
      <c r="F175" s="420" t="s">
        <v>332</v>
      </c>
      <c r="G175" s="575">
        <v>312.5</v>
      </c>
      <c r="H175" s="471">
        <f t="shared" si="4"/>
        <v>250</v>
      </c>
      <c r="I175" s="471">
        <f t="shared" si="5"/>
        <v>62.5</v>
      </c>
      <c r="J175" s="385"/>
      <c r="K175" s="385"/>
      <c r="L175" s="385"/>
    </row>
    <row r="176" spans="1:12" ht="26.4">
      <c r="A176" s="418">
        <v>169</v>
      </c>
      <c r="B176" s="575" t="s">
        <v>1753</v>
      </c>
      <c r="C176" s="385" t="s">
        <v>1754</v>
      </c>
      <c r="D176" s="586" t="s">
        <v>909</v>
      </c>
      <c r="E176" s="589" t="s">
        <v>1410</v>
      </c>
      <c r="F176" s="420" t="s">
        <v>332</v>
      </c>
      <c r="G176" s="575">
        <v>437.5</v>
      </c>
      <c r="H176" s="471">
        <f t="shared" si="4"/>
        <v>350</v>
      </c>
      <c r="I176" s="471">
        <f t="shared" si="5"/>
        <v>87.5</v>
      </c>
      <c r="J176" s="385"/>
      <c r="K176" s="385"/>
      <c r="L176" s="385"/>
    </row>
    <row r="177" spans="1:12" ht="26.4">
      <c r="A177" s="418">
        <v>170</v>
      </c>
      <c r="B177" s="575" t="s">
        <v>1755</v>
      </c>
      <c r="C177" s="385" t="s">
        <v>1756</v>
      </c>
      <c r="D177" s="586" t="s">
        <v>910</v>
      </c>
      <c r="E177" s="589" t="s">
        <v>1411</v>
      </c>
      <c r="F177" s="420" t="s">
        <v>332</v>
      </c>
      <c r="G177" s="575">
        <v>312.5</v>
      </c>
      <c r="H177" s="471">
        <f t="shared" si="4"/>
        <v>250</v>
      </c>
      <c r="I177" s="471">
        <f t="shared" si="5"/>
        <v>62.5</v>
      </c>
      <c r="J177" s="385"/>
      <c r="K177" s="385"/>
      <c r="L177" s="385"/>
    </row>
    <row r="178" spans="1:12" ht="26.4">
      <c r="A178" s="418">
        <v>171</v>
      </c>
      <c r="B178" s="575" t="s">
        <v>1757</v>
      </c>
      <c r="C178" s="385" t="s">
        <v>1758</v>
      </c>
      <c r="D178" s="586" t="s">
        <v>911</v>
      </c>
      <c r="E178" s="589" t="s">
        <v>1412</v>
      </c>
      <c r="F178" s="420" t="s">
        <v>332</v>
      </c>
      <c r="G178" s="575">
        <v>312.5</v>
      </c>
      <c r="H178" s="471">
        <f t="shared" si="4"/>
        <v>250</v>
      </c>
      <c r="I178" s="471">
        <f t="shared" si="5"/>
        <v>62.5</v>
      </c>
      <c r="J178" s="385"/>
      <c r="K178" s="385"/>
      <c r="L178" s="385"/>
    </row>
    <row r="179" spans="1:12" ht="26.4">
      <c r="A179" s="418">
        <v>172</v>
      </c>
      <c r="B179" s="575" t="s">
        <v>1759</v>
      </c>
      <c r="C179" s="385" t="s">
        <v>1760</v>
      </c>
      <c r="D179" s="586" t="s">
        <v>912</v>
      </c>
      <c r="E179" s="589" t="s">
        <v>1413</v>
      </c>
      <c r="F179" s="420" t="s">
        <v>332</v>
      </c>
      <c r="G179" s="575">
        <v>437.5</v>
      </c>
      <c r="H179" s="471">
        <f t="shared" si="4"/>
        <v>350</v>
      </c>
      <c r="I179" s="471">
        <f t="shared" si="5"/>
        <v>87.5</v>
      </c>
      <c r="J179" s="385"/>
      <c r="K179" s="385"/>
      <c r="L179" s="385"/>
    </row>
    <row r="180" spans="1:12" ht="26.4">
      <c r="A180" s="418">
        <v>173</v>
      </c>
      <c r="B180" s="575" t="s">
        <v>1761</v>
      </c>
      <c r="C180" s="385" t="s">
        <v>1762</v>
      </c>
      <c r="D180" s="586" t="s">
        <v>913</v>
      </c>
      <c r="E180" s="589" t="s">
        <v>1302</v>
      </c>
      <c r="F180" s="420" t="s">
        <v>332</v>
      </c>
      <c r="G180" s="575">
        <v>125</v>
      </c>
      <c r="H180" s="471">
        <f t="shared" si="4"/>
        <v>100</v>
      </c>
      <c r="I180" s="471">
        <f t="shared" si="5"/>
        <v>25</v>
      </c>
      <c r="J180" s="385"/>
      <c r="K180" s="385"/>
      <c r="L180" s="385"/>
    </row>
    <row r="181" spans="1:12" ht="26.4">
      <c r="A181" s="418">
        <v>174</v>
      </c>
      <c r="B181" s="575" t="s">
        <v>1763</v>
      </c>
      <c r="C181" s="385" t="s">
        <v>1764</v>
      </c>
      <c r="D181" s="586" t="s">
        <v>914</v>
      </c>
      <c r="E181" s="589" t="s">
        <v>1302</v>
      </c>
      <c r="F181" s="420" t="s">
        <v>332</v>
      </c>
      <c r="G181" s="575">
        <v>125</v>
      </c>
      <c r="H181" s="471">
        <f t="shared" si="4"/>
        <v>100</v>
      </c>
      <c r="I181" s="471">
        <f t="shared" si="5"/>
        <v>25</v>
      </c>
      <c r="J181" s="385"/>
      <c r="K181" s="385"/>
      <c r="L181" s="385"/>
    </row>
    <row r="182" spans="1:12" ht="26.4">
      <c r="A182" s="418">
        <v>175</v>
      </c>
      <c r="B182" s="575" t="s">
        <v>1765</v>
      </c>
      <c r="C182" s="385" t="s">
        <v>1766</v>
      </c>
      <c r="D182" s="586" t="s">
        <v>915</v>
      </c>
      <c r="E182" s="589" t="s">
        <v>1414</v>
      </c>
      <c r="F182" s="420" t="s">
        <v>332</v>
      </c>
      <c r="G182" s="575">
        <v>437.5</v>
      </c>
      <c r="H182" s="471">
        <f t="shared" si="4"/>
        <v>350</v>
      </c>
      <c r="I182" s="471">
        <f t="shared" si="5"/>
        <v>87.5</v>
      </c>
      <c r="J182" s="385"/>
      <c r="K182" s="385"/>
      <c r="L182" s="385"/>
    </row>
    <row r="183" spans="1:12" ht="26.4">
      <c r="A183" s="418">
        <v>176</v>
      </c>
      <c r="B183" s="575" t="s">
        <v>1767</v>
      </c>
      <c r="C183" s="385" t="s">
        <v>1768</v>
      </c>
      <c r="D183" s="586" t="s">
        <v>548</v>
      </c>
      <c r="E183" s="589" t="s">
        <v>1302</v>
      </c>
      <c r="F183" s="420" t="s">
        <v>332</v>
      </c>
      <c r="G183" s="575">
        <v>125</v>
      </c>
      <c r="H183" s="471">
        <f t="shared" si="4"/>
        <v>100</v>
      </c>
      <c r="I183" s="471">
        <f t="shared" si="5"/>
        <v>25</v>
      </c>
      <c r="J183" s="385"/>
      <c r="K183" s="385"/>
      <c r="L183" s="385"/>
    </row>
    <row r="184" spans="1:12" ht="26.4">
      <c r="A184" s="418">
        <v>177</v>
      </c>
      <c r="B184" s="575" t="s">
        <v>1769</v>
      </c>
      <c r="C184" s="385" t="s">
        <v>1741</v>
      </c>
      <c r="D184" s="586" t="s">
        <v>916</v>
      </c>
      <c r="E184" s="589" t="s">
        <v>1415</v>
      </c>
      <c r="F184" s="420" t="s">
        <v>332</v>
      </c>
      <c r="G184" s="575">
        <v>625</v>
      </c>
      <c r="H184" s="471">
        <f t="shared" si="4"/>
        <v>500</v>
      </c>
      <c r="I184" s="471">
        <f t="shared" si="5"/>
        <v>125</v>
      </c>
      <c r="J184" s="385"/>
      <c r="K184" s="385"/>
      <c r="L184" s="385"/>
    </row>
    <row r="185" spans="1:12" ht="16.2">
      <c r="A185" s="418">
        <v>178</v>
      </c>
      <c r="B185" s="575" t="s">
        <v>1770</v>
      </c>
      <c r="C185" s="385" t="s">
        <v>1771</v>
      </c>
      <c r="D185" s="586" t="s">
        <v>1218</v>
      </c>
      <c r="E185" s="589" t="s">
        <v>1416</v>
      </c>
      <c r="F185" s="420" t="s">
        <v>332</v>
      </c>
      <c r="G185" s="575">
        <v>187.5</v>
      </c>
      <c r="H185" s="471">
        <f t="shared" si="4"/>
        <v>150</v>
      </c>
      <c r="I185" s="471">
        <f t="shared" si="5"/>
        <v>37.5</v>
      </c>
      <c r="J185" s="385"/>
      <c r="K185" s="385"/>
      <c r="L185" s="385"/>
    </row>
    <row r="186" spans="1:12" ht="26.4">
      <c r="A186" s="418">
        <v>179</v>
      </c>
      <c r="B186" s="575" t="s">
        <v>1772</v>
      </c>
      <c r="C186" s="385" t="s">
        <v>1773</v>
      </c>
      <c r="D186" s="586" t="s">
        <v>917</v>
      </c>
      <c r="E186" s="589" t="s">
        <v>1417</v>
      </c>
      <c r="F186" s="420" t="s">
        <v>332</v>
      </c>
      <c r="G186" s="575">
        <v>312.5</v>
      </c>
      <c r="H186" s="471">
        <f t="shared" si="4"/>
        <v>250</v>
      </c>
      <c r="I186" s="471">
        <f t="shared" si="5"/>
        <v>62.5</v>
      </c>
      <c r="J186" s="385"/>
      <c r="K186" s="385"/>
      <c r="L186" s="385"/>
    </row>
    <row r="187" spans="1:12" ht="39.6">
      <c r="A187" s="418">
        <v>180</v>
      </c>
      <c r="B187" s="575" t="s">
        <v>1507</v>
      </c>
      <c r="C187" s="385" t="s">
        <v>1774</v>
      </c>
      <c r="D187" s="586" t="s">
        <v>918</v>
      </c>
      <c r="E187" s="589" t="s">
        <v>1418</v>
      </c>
      <c r="F187" s="420" t="s">
        <v>332</v>
      </c>
      <c r="G187" s="575">
        <v>437.5</v>
      </c>
      <c r="H187" s="471">
        <f t="shared" si="4"/>
        <v>350</v>
      </c>
      <c r="I187" s="471">
        <f t="shared" si="5"/>
        <v>87.5</v>
      </c>
      <c r="J187" s="385"/>
      <c r="K187" s="385"/>
      <c r="L187" s="385"/>
    </row>
    <row r="188" spans="1:12" ht="16.2">
      <c r="A188" s="418">
        <v>181</v>
      </c>
      <c r="B188" s="575" t="s">
        <v>1775</v>
      </c>
      <c r="C188" s="385" t="s">
        <v>1672</v>
      </c>
      <c r="D188" s="586" t="s">
        <v>1219</v>
      </c>
      <c r="E188" s="589" t="s">
        <v>1419</v>
      </c>
      <c r="F188" s="420" t="s">
        <v>332</v>
      </c>
      <c r="G188" s="575">
        <v>875</v>
      </c>
      <c r="H188" s="471">
        <f t="shared" si="4"/>
        <v>700</v>
      </c>
      <c r="I188" s="471">
        <f t="shared" si="5"/>
        <v>175</v>
      </c>
      <c r="J188" s="385"/>
      <c r="K188" s="385"/>
      <c r="L188" s="385"/>
    </row>
    <row r="189" spans="1:12" ht="16.2">
      <c r="A189" s="418">
        <v>182</v>
      </c>
      <c r="B189" s="575" t="s">
        <v>1776</v>
      </c>
      <c r="C189" s="385" t="s">
        <v>1777</v>
      </c>
      <c r="D189" s="586" t="s">
        <v>1220</v>
      </c>
      <c r="E189" s="589" t="s">
        <v>1420</v>
      </c>
      <c r="F189" s="420" t="s">
        <v>332</v>
      </c>
      <c r="G189" s="575">
        <v>1000</v>
      </c>
      <c r="H189" s="471">
        <f t="shared" si="4"/>
        <v>800</v>
      </c>
      <c r="I189" s="471">
        <f t="shared" si="5"/>
        <v>200</v>
      </c>
      <c r="J189" s="385"/>
      <c r="K189" s="385"/>
      <c r="L189" s="385"/>
    </row>
    <row r="190" spans="1:12" ht="26.4">
      <c r="A190" s="418">
        <v>183</v>
      </c>
      <c r="B190" s="575" t="s">
        <v>1778</v>
      </c>
      <c r="C190" s="385" t="s">
        <v>1779</v>
      </c>
      <c r="D190" s="586" t="s">
        <v>919</v>
      </c>
      <c r="E190" s="589" t="s">
        <v>1421</v>
      </c>
      <c r="F190" s="420" t="s">
        <v>332</v>
      </c>
      <c r="G190" s="575">
        <v>312.5</v>
      </c>
      <c r="H190" s="471">
        <f t="shared" si="4"/>
        <v>250</v>
      </c>
      <c r="I190" s="471">
        <f t="shared" si="5"/>
        <v>62.5</v>
      </c>
      <c r="J190" s="385"/>
      <c r="K190" s="385"/>
      <c r="L190" s="385"/>
    </row>
    <row r="191" spans="1:12" ht="16.2">
      <c r="A191" s="418">
        <v>184</v>
      </c>
      <c r="B191" s="575" t="s">
        <v>1780</v>
      </c>
      <c r="C191" s="385" t="s">
        <v>1781</v>
      </c>
      <c r="D191" s="586" t="s">
        <v>920</v>
      </c>
      <c r="E191" s="589" t="s">
        <v>1422</v>
      </c>
      <c r="F191" s="420" t="s">
        <v>332</v>
      </c>
      <c r="G191" s="575">
        <v>312.5</v>
      </c>
      <c r="H191" s="471">
        <f t="shared" si="4"/>
        <v>250</v>
      </c>
      <c r="I191" s="471">
        <f t="shared" si="5"/>
        <v>62.5</v>
      </c>
      <c r="J191" s="385"/>
      <c r="K191" s="385"/>
      <c r="L191" s="385"/>
    </row>
    <row r="192" spans="1:12" ht="26.4">
      <c r="A192" s="418">
        <v>185</v>
      </c>
      <c r="B192" s="575" t="s">
        <v>1759</v>
      </c>
      <c r="C192" s="385" t="s">
        <v>1782</v>
      </c>
      <c r="D192" s="586" t="s">
        <v>921</v>
      </c>
      <c r="E192" s="589" t="s">
        <v>1423</v>
      </c>
      <c r="F192" s="420" t="s">
        <v>332</v>
      </c>
      <c r="G192" s="575">
        <v>312.5</v>
      </c>
      <c r="H192" s="471">
        <f t="shared" si="4"/>
        <v>250</v>
      </c>
      <c r="I192" s="471">
        <f t="shared" si="5"/>
        <v>62.5</v>
      </c>
      <c r="J192" s="385"/>
      <c r="K192" s="385"/>
      <c r="L192" s="385"/>
    </row>
    <row r="193" spans="1:12" ht="26.4">
      <c r="A193" s="418">
        <v>186</v>
      </c>
      <c r="B193" s="575" t="s">
        <v>1783</v>
      </c>
      <c r="C193" s="385" t="s">
        <v>1784</v>
      </c>
      <c r="D193" s="586" t="s">
        <v>922</v>
      </c>
      <c r="E193" s="589" t="s">
        <v>1288</v>
      </c>
      <c r="F193" s="420" t="s">
        <v>332</v>
      </c>
      <c r="G193" s="575">
        <v>218.75</v>
      </c>
      <c r="H193" s="471">
        <f t="shared" si="4"/>
        <v>175</v>
      </c>
      <c r="I193" s="471">
        <f t="shared" si="5"/>
        <v>43.75</v>
      </c>
      <c r="J193" s="385"/>
      <c r="K193" s="385"/>
      <c r="L193" s="385"/>
    </row>
    <row r="194" spans="1:12" ht="16.2">
      <c r="A194" s="418">
        <v>187</v>
      </c>
      <c r="B194" s="575" t="s">
        <v>1785</v>
      </c>
      <c r="C194" s="385" t="s">
        <v>1786</v>
      </c>
      <c r="D194" s="586" t="s">
        <v>923</v>
      </c>
      <c r="E194" s="589" t="s">
        <v>1424</v>
      </c>
      <c r="F194" s="420" t="s">
        <v>332</v>
      </c>
      <c r="G194" s="575">
        <v>312.5</v>
      </c>
      <c r="H194" s="471">
        <f t="shared" si="4"/>
        <v>250</v>
      </c>
      <c r="I194" s="471">
        <f t="shared" si="5"/>
        <v>62.5</v>
      </c>
      <c r="J194" s="385"/>
      <c r="K194" s="385"/>
      <c r="L194" s="385"/>
    </row>
    <row r="195" spans="1:12" ht="16.2">
      <c r="A195" s="418">
        <v>188</v>
      </c>
      <c r="B195" s="575" t="s">
        <v>1783</v>
      </c>
      <c r="C195" s="385" t="s">
        <v>1787</v>
      </c>
      <c r="D195" s="586" t="s">
        <v>924</v>
      </c>
      <c r="E195" s="589" t="s">
        <v>1425</v>
      </c>
      <c r="F195" s="420" t="s">
        <v>332</v>
      </c>
      <c r="G195" s="575">
        <v>312.5</v>
      </c>
      <c r="H195" s="471">
        <f t="shared" si="4"/>
        <v>250</v>
      </c>
      <c r="I195" s="471">
        <f t="shared" si="5"/>
        <v>62.5</v>
      </c>
      <c r="J195" s="385"/>
      <c r="K195" s="385"/>
      <c r="L195" s="385"/>
    </row>
    <row r="196" spans="1:12" ht="16.2">
      <c r="A196" s="418">
        <v>189</v>
      </c>
      <c r="B196" s="575" t="s">
        <v>1788</v>
      </c>
      <c r="C196" s="385" t="s">
        <v>1777</v>
      </c>
      <c r="D196" s="586" t="s">
        <v>1221</v>
      </c>
      <c r="E196" s="589" t="s">
        <v>1426</v>
      </c>
      <c r="F196" s="420" t="s">
        <v>332</v>
      </c>
      <c r="G196" s="575">
        <v>500</v>
      </c>
      <c r="H196" s="471">
        <f t="shared" si="4"/>
        <v>400</v>
      </c>
      <c r="I196" s="471">
        <f t="shared" si="5"/>
        <v>100</v>
      </c>
      <c r="J196" s="385"/>
      <c r="K196" s="385"/>
      <c r="L196" s="385"/>
    </row>
    <row r="197" spans="1:12" ht="26.4">
      <c r="A197" s="418">
        <v>190</v>
      </c>
      <c r="B197" s="575" t="s">
        <v>1789</v>
      </c>
      <c r="C197" s="385" t="s">
        <v>1790</v>
      </c>
      <c r="D197" s="586" t="s">
        <v>1222</v>
      </c>
      <c r="E197" s="589" t="s">
        <v>1427</v>
      </c>
      <c r="F197" s="420" t="s">
        <v>332</v>
      </c>
      <c r="G197" s="575">
        <v>187.5</v>
      </c>
      <c r="H197" s="471">
        <f t="shared" si="4"/>
        <v>150</v>
      </c>
      <c r="I197" s="471">
        <f t="shared" si="5"/>
        <v>37.5</v>
      </c>
      <c r="J197" s="385"/>
      <c r="K197" s="385"/>
      <c r="L197" s="385"/>
    </row>
    <row r="198" spans="1:12" ht="16.2">
      <c r="A198" s="418">
        <v>191</v>
      </c>
      <c r="B198" s="575" t="s">
        <v>1791</v>
      </c>
      <c r="C198" s="385" t="s">
        <v>1792</v>
      </c>
      <c r="D198" s="586" t="s">
        <v>1223</v>
      </c>
      <c r="E198" s="589" t="s">
        <v>1428</v>
      </c>
      <c r="F198" s="420" t="s">
        <v>332</v>
      </c>
      <c r="G198" s="575">
        <v>500</v>
      </c>
      <c r="H198" s="471">
        <f t="shared" si="4"/>
        <v>400</v>
      </c>
      <c r="I198" s="471">
        <f t="shared" si="5"/>
        <v>100</v>
      </c>
      <c r="J198" s="385"/>
      <c r="K198" s="385"/>
      <c r="L198" s="385"/>
    </row>
    <row r="199" spans="1:12" ht="16.2">
      <c r="A199" s="418">
        <v>192</v>
      </c>
      <c r="B199" s="575" t="s">
        <v>1793</v>
      </c>
      <c r="C199" s="385" t="s">
        <v>1794</v>
      </c>
      <c r="D199" s="586" t="s">
        <v>1224</v>
      </c>
      <c r="E199" s="589" t="s">
        <v>1429</v>
      </c>
      <c r="F199" s="420" t="s">
        <v>332</v>
      </c>
      <c r="G199" s="575">
        <v>875</v>
      </c>
      <c r="H199" s="471">
        <f t="shared" si="4"/>
        <v>700</v>
      </c>
      <c r="I199" s="471">
        <f t="shared" si="5"/>
        <v>175</v>
      </c>
      <c r="J199" s="385"/>
      <c r="K199" s="385"/>
      <c r="L199" s="385"/>
    </row>
    <row r="200" spans="1:12" ht="16.2">
      <c r="A200" s="418">
        <v>193</v>
      </c>
      <c r="B200" s="575" t="s">
        <v>1769</v>
      </c>
      <c r="C200" s="385" t="s">
        <v>1795</v>
      </c>
      <c r="D200" s="586" t="s">
        <v>1225</v>
      </c>
      <c r="E200" s="589" t="s">
        <v>1430</v>
      </c>
      <c r="F200" s="420" t="s">
        <v>332</v>
      </c>
      <c r="G200" s="575">
        <v>1000</v>
      </c>
      <c r="H200" s="471">
        <f t="shared" si="4"/>
        <v>800</v>
      </c>
      <c r="I200" s="471">
        <f t="shared" si="5"/>
        <v>200</v>
      </c>
      <c r="J200" s="385"/>
      <c r="K200" s="385"/>
      <c r="L200" s="385"/>
    </row>
    <row r="201" spans="1:12" ht="16.2">
      <c r="A201" s="418">
        <v>194</v>
      </c>
      <c r="B201" s="575" t="s">
        <v>1796</v>
      </c>
      <c r="C201" s="385" t="s">
        <v>1797</v>
      </c>
      <c r="D201" s="586" t="s">
        <v>1226</v>
      </c>
      <c r="E201" s="589" t="s">
        <v>1431</v>
      </c>
      <c r="F201" s="420" t="s">
        <v>332</v>
      </c>
      <c r="G201" s="575">
        <v>1000</v>
      </c>
      <c r="H201" s="471">
        <f t="shared" ref="H201:H234" si="6">G201-I201</f>
        <v>800</v>
      </c>
      <c r="I201" s="471">
        <f t="shared" ref="I201:I234" si="7">G201*20/100</f>
        <v>200</v>
      </c>
      <c r="J201" s="385"/>
      <c r="K201" s="385"/>
      <c r="L201" s="385"/>
    </row>
    <row r="202" spans="1:12" ht="26.4">
      <c r="A202" s="418">
        <v>195</v>
      </c>
      <c r="B202" s="575" t="s">
        <v>1798</v>
      </c>
      <c r="C202" s="385" t="s">
        <v>1799</v>
      </c>
      <c r="D202" s="586" t="s">
        <v>1227</v>
      </c>
      <c r="E202" s="589" t="s">
        <v>1432</v>
      </c>
      <c r="F202" s="420" t="s">
        <v>332</v>
      </c>
      <c r="G202" s="575">
        <v>875</v>
      </c>
      <c r="H202" s="471">
        <f t="shared" si="6"/>
        <v>700</v>
      </c>
      <c r="I202" s="471">
        <f t="shared" si="7"/>
        <v>175</v>
      </c>
      <c r="J202" s="385"/>
      <c r="K202" s="385"/>
      <c r="L202" s="385"/>
    </row>
    <row r="203" spans="1:12" ht="16.2">
      <c r="A203" s="418">
        <v>196</v>
      </c>
      <c r="B203" s="575" t="s">
        <v>1800</v>
      </c>
      <c r="C203" s="385" t="s">
        <v>1801</v>
      </c>
      <c r="D203" s="586" t="s">
        <v>1228</v>
      </c>
      <c r="E203" s="589" t="s">
        <v>1433</v>
      </c>
      <c r="F203" s="420" t="s">
        <v>332</v>
      </c>
      <c r="G203" s="575">
        <v>500</v>
      </c>
      <c r="H203" s="471">
        <f t="shared" si="6"/>
        <v>400</v>
      </c>
      <c r="I203" s="471">
        <f t="shared" si="7"/>
        <v>100</v>
      </c>
      <c r="J203" s="385"/>
      <c r="K203" s="385"/>
      <c r="L203" s="385"/>
    </row>
    <row r="204" spans="1:12" ht="16.2">
      <c r="A204" s="418">
        <v>197</v>
      </c>
      <c r="B204" s="575" t="s">
        <v>1802</v>
      </c>
      <c r="C204" s="385" t="s">
        <v>1742</v>
      </c>
      <c r="D204" s="586" t="s">
        <v>1229</v>
      </c>
      <c r="E204" s="589" t="s">
        <v>1272</v>
      </c>
      <c r="F204" s="420" t="s">
        <v>332</v>
      </c>
      <c r="G204" s="575">
        <v>500</v>
      </c>
      <c r="H204" s="471">
        <f t="shared" si="6"/>
        <v>400</v>
      </c>
      <c r="I204" s="471">
        <f t="shared" si="7"/>
        <v>100</v>
      </c>
      <c r="J204" s="385"/>
      <c r="K204" s="385"/>
      <c r="L204" s="385"/>
    </row>
    <row r="205" spans="1:12" ht="16.2">
      <c r="A205" s="418">
        <v>198</v>
      </c>
      <c r="B205" s="575" t="s">
        <v>1738</v>
      </c>
      <c r="C205" s="385" t="s">
        <v>1803</v>
      </c>
      <c r="D205" s="586" t="s">
        <v>1230</v>
      </c>
      <c r="E205" s="589" t="s">
        <v>1434</v>
      </c>
      <c r="F205" s="420" t="s">
        <v>332</v>
      </c>
      <c r="G205" s="575">
        <v>187.5</v>
      </c>
      <c r="H205" s="471">
        <f t="shared" si="6"/>
        <v>150</v>
      </c>
      <c r="I205" s="471">
        <f t="shared" si="7"/>
        <v>37.5</v>
      </c>
      <c r="J205" s="385"/>
      <c r="K205" s="385"/>
      <c r="L205" s="385"/>
    </row>
    <row r="206" spans="1:12" ht="26.4">
      <c r="A206" s="418">
        <v>199</v>
      </c>
      <c r="B206" s="575" t="s">
        <v>1804</v>
      </c>
      <c r="C206" s="385" t="s">
        <v>1805</v>
      </c>
      <c r="D206" s="586" t="s">
        <v>1231</v>
      </c>
      <c r="E206" s="589" t="s">
        <v>1435</v>
      </c>
      <c r="F206" s="420" t="s">
        <v>332</v>
      </c>
      <c r="G206" s="575">
        <v>875</v>
      </c>
      <c r="H206" s="471">
        <f t="shared" si="6"/>
        <v>700</v>
      </c>
      <c r="I206" s="471">
        <f t="shared" si="7"/>
        <v>175</v>
      </c>
      <c r="J206" s="385"/>
      <c r="K206" s="385"/>
      <c r="L206" s="385"/>
    </row>
    <row r="207" spans="1:12" ht="26.4">
      <c r="A207" s="418">
        <v>200</v>
      </c>
      <c r="B207" s="575" t="s">
        <v>1538</v>
      </c>
      <c r="C207" s="385" t="s">
        <v>1806</v>
      </c>
      <c r="D207" s="586" t="s">
        <v>1232</v>
      </c>
      <c r="E207" s="589" t="s">
        <v>1436</v>
      </c>
      <c r="F207" s="420" t="s">
        <v>332</v>
      </c>
      <c r="G207" s="575">
        <v>875</v>
      </c>
      <c r="H207" s="471">
        <f t="shared" si="6"/>
        <v>700</v>
      </c>
      <c r="I207" s="471">
        <f t="shared" si="7"/>
        <v>175</v>
      </c>
      <c r="J207" s="385"/>
      <c r="K207" s="385"/>
      <c r="L207" s="385"/>
    </row>
    <row r="208" spans="1:12" ht="16.2">
      <c r="A208" s="418">
        <v>201</v>
      </c>
      <c r="B208" s="575" t="s">
        <v>1473</v>
      </c>
      <c r="C208" s="385" t="s">
        <v>1807</v>
      </c>
      <c r="D208" s="586" t="s">
        <v>1233</v>
      </c>
      <c r="E208" s="589" t="s">
        <v>1437</v>
      </c>
      <c r="F208" s="420" t="s">
        <v>332</v>
      </c>
      <c r="G208" s="575">
        <v>500</v>
      </c>
      <c r="H208" s="471">
        <f t="shared" si="6"/>
        <v>400</v>
      </c>
      <c r="I208" s="471">
        <f t="shared" si="7"/>
        <v>100</v>
      </c>
      <c r="J208" s="385"/>
      <c r="K208" s="385"/>
      <c r="L208" s="385"/>
    </row>
    <row r="209" spans="1:12" ht="26.4">
      <c r="A209" s="418">
        <v>202</v>
      </c>
      <c r="B209" s="575" t="s">
        <v>549</v>
      </c>
      <c r="C209" s="385" t="s">
        <v>1808</v>
      </c>
      <c r="D209" s="586" t="s">
        <v>1234</v>
      </c>
      <c r="E209" s="589" t="s">
        <v>1438</v>
      </c>
      <c r="F209" s="420" t="s">
        <v>332</v>
      </c>
      <c r="G209" s="575">
        <v>187.5</v>
      </c>
      <c r="H209" s="471">
        <f t="shared" si="6"/>
        <v>150</v>
      </c>
      <c r="I209" s="471">
        <f t="shared" si="7"/>
        <v>37.5</v>
      </c>
      <c r="J209" s="385"/>
      <c r="K209" s="385"/>
      <c r="L209" s="385"/>
    </row>
    <row r="210" spans="1:12" ht="26.4">
      <c r="A210" s="418">
        <v>203</v>
      </c>
      <c r="B210" s="575" t="s">
        <v>1772</v>
      </c>
      <c r="C210" s="385" t="s">
        <v>1809</v>
      </c>
      <c r="D210" s="586" t="s">
        <v>1003</v>
      </c>
      <c r="E210" s="589" t="s">
        <v>1439</v>
      </c>
      <c r="F210" s="420" t="s">
        <v>332</v>
      </c>
      <c r="G210" s="575">
        <v>625</v>
      </c>
      <c r="H210" s="471">
        <f t="shared" si="6"/>
        <v>500</v>
      </c>
      <c r="I210" s="471">
        <f t="shared" si="7"/>
        <v>125</v>
      </c>
      <c r="J210" s="385"/>
      <c r="K210" s="385"/>
      <c r="L210" s="385"/>
    </row>
    <row r="211" spans="1:12" ht="16.2">
      <c r="A211" s="418">
        <v>204</v>
      </c>
      <c r="B211" s="575" t="s">
        <v>1810</v>
      </c>
      <c r="C211" s="385" t="s">
        <v>1811</v>
      </c>
      <c r="D211" s="586" t="s">
        <v>1235</v>
      </c>
      <c r="E211" s="589" t="s">
        <v>1440</v>
      </c>
      <c r="F211" s="420" t="s">
        <v>332</v>
      </c>
      <c r="G211" s="575">
        <v>875</v>
      </c>
      <c r="H211" s="471">
        <f t="shared" si="6"/>
        <v>700</v>
      </c>
      <c r="I211" s="471">
        <f t="shared" si="7"/>
        <v>175</v>
      </c>
      <c r="J211" s="385"/>
      <c r="K211" s="385"/>
      <c r="L211" s="385"/>
    </row>
    <row r="212" spans="1:12" ht="16.2">
      <c r="A212" s="418">
        <v>205</v>
      </c>
      <c r="B212" s="575" t="s">
        <v>1712</v>
      </c>
      <c r="C212" s="385" t="s">
        <v>1812</v>
      </c>
      <c r="D212" s="586" t="s">
        <v>1236</v>
      </c>
      <c r="E212" s="589" t="s">
        <v>1441</v>
      </c>
      <c r="F212" s="420" t="s">
        <v>332</v>
      </c>
      <c r="G212" s="575">
        <v>875</v>
      </c>
      <c r="H212" s="471">
        <f t="shared" si="6"/>
        <v>700</v>
      </c>
      <c r="I212" s="471">
        <f t="shared" si="7"/>
        <v>175</v>
      </c>
      <c r="J212" s="385"/>
      <c r="K212" s="385"/>
      <c r="L212" s="385"/>
    </row>
    <row r="213" spans="1:12" ht="16.2">
      <c r="A213" s="418">
        <v>206</v>
      </c>
      <c r="B213" s="575" t="s">
        <v>1813</v>
      </c>
      <c r="C213" s="385" t="s">
        <v>1814</v>
      </c>
      <c r="D213" s="586" t="s">
        <v>1237</v>
      </c>
      <c r="E213" s="589" t="s">
        <v>1442</v>
      </c>
      <c r="F213" s="420" t="s">
        <v>332</v>
      </c>
      <c r="G213" s="575">
        <v>500</v>
      </c>
      <c r="H213" s="471">
        <f t="shared" si="6"/>
        <v>400</v>
      </c>
      <c r="I213" s="471">
        <f t="shared" si="7"/>
        <v>100</v>
      </c>
      <c r="J213" s="385"/>
      <c r="K213" s="385"/>
      <c r="L213" s="385"/>
    </row>
    <row r="214" spans="1:12" ht="16.2">
      <c r="A214" s="418">
        <v>207</v>
      </c>
      <c r="B214" s="575" t="s">
        <v>496</v>
      </c>
      <c r="C214" s="385" t="s">
        <v>1815</v>
      </c>
      <c r="D214" s="586" t="s">
        <v>1238</v>
      </c>
      <c r="E214" s="589" t="s">
        <v>1443</v>
      </c>
      <c r="F214" s="420" t="s">
        <v>332</v>
      </c>
      <c r="G214" s="575">
        <v>187.5</v>
      </c>
      <c r="H214" s="471">
        <f t="shared" si="6"/>
        <v>150</v>
      </c>
      <c r="I214" s="471">
        <f t="shared" si="7"/>
        <v>37.5</v>
      </c>
      <c r="J214" s="385"/>
      <c r="K214" s="385"/>
      <c r="L214" s="385"/>
    </row>
    <row r="215" spans="1:12" ht="26.4">
      <c r="A215" s="418">
        <v>208</v>
      </c>
      <c r="B215" s="575" t="s">
        <v>1816</v>
      </c>
      <c r="C215" s="385" t="s">
        <v>1817</v>
      </c>
      <c r="D215" s="586" t="s">
        <v>1239</v>
      </c>
      <c r="E215" s="589" t="s">
        <v>1444</v>
      </c>
      <c r="F215" s="420" t="s">
        <v>332</v>
      </c>
      <c r="G215" s="575">
        <v>1250</v>
      </c>
      <c r="H215" s="471">
        <f t="shared" si="6"/>
        <v>1000</v>
      </c>
      <c r="I215" s="471">
        <f t="shared" si="7"/>
        <v>250</v>
      </c>
      <c r="J215" s="385"/>
      <c r="K215" s="385"/>
      <c r="L215" s="385"/>
    </row>
    <row r="216" spans="1:12" ht="26.4">
      <c r="A216" s="418">
        <v>209</v>
      </c>
      <c r="B216" s="575" t="s">
        <v>1818</v>
      </c>
      <c r="C216" s="385" t="s">
        <v>1782</v>
      </c>
      <c r="D216" s="586" t="s">
        <v>925</v>
      </c>
      <c r="E216" s="589" t="s">
        <v>1445</v>
      </c>
      <c r="F216" s="420" t="s">
        <v>332</v>
      </c>
      <c r="G216" s="575">
        <v>312.5</v>
      </c>
      <c r="H216" s="471">
        <f t="shared" si="6"/>
        <v>250</v>
      </c>
      <c r="I216" s="471">
        <f t="shared" si="7"/>
        <v>62.5</v>
      </c>
      <c r="J216" s="385"/>
      <c r="K216" s="385"/>
      <c r="L216" s="385"/>
    </row>
    <row r="217" spans="1:12" ht="26.4">
      <c r="A217" s="418">
        <v>210</v>
      </c>
      <c r="B217" s="575" t="s">
        <v>1755</v>
      </c>
      <c r="C217" s="385" t="s">
        <v>1817</v>
      </c>
      <c r="D217" s="586" t="s">
        <v>926</v>
      </c>
      <c r="E217" s="589" t="s">
        <v>1446</v>
      </c>
      <c r="F217" s="420" t="s">
        <v>332</v>
      </c>
      <c r="G217" s="575">
        <v>312.5</v>
      </c>
      <c r="H217" s="471">
        <f t="shared" si="6"/>
        <v>250</v>
      </c>
      <c r="I217" s="471">
        <f t="shared" si="7"/>
        <v>62.5</v>
      </c>
      <c r="J217" s="385"/>
      <c r="K217" s="385"/>
      <c r="L217" s="385"/>
    </row>
    <row r="218" spans="1:12" ht="26.4">
      <c r="A218" s="418">
        <v>211</v>
      </c>
      <c r="B218" s="575" t="s">
        <v>1819</v>
      </c>
      <c r="C218" s="385" t="s">
        <v>1820</v>
      </c>
      <c r="D218" s="586" t="s">
        <v>1240</v>
      </c>
      <c r="E218" s="589" t="s">
        <v>1447</v>
      </c>
      <c r="F218" s="420" t="s">
        <v>332</v>
      </c>
      <c r="G218" s="575">
        <v>187.5</v>
      </c>
      <c r="H218" s="471">
        <f t="shared" si="6"/>
        <v>150</v>
      </c>
      <c r="I218" s="471">
        <f t="shared" si="7"/>
        <v>37.5</v>
      </c>
      <c r="J218" s="385"/>
      <c r="K218" s="385"/>
      <c r="L218" s="385"/>
    </row>
    <row r="219" spans="1:12" ht="26.4">
      <c r="A219" s="418">
        <v>212</v>
      </c>
      <c r="B219" s="575" t="s">
        <v>1821</v>
      </c>
      <c r="C219" s="385" t="s">
        <v>1822</v>
      </c>
      <c r="D219" s="586" t="s">
        <v>1241</v>
      </c>
      <c r="E219" s="589" t="s">
        <v>1448</v>
      </c>
      <c r="F219" s="420" t="s">
        <v>332</v>
      </c>
      <c r="G219" s="575">
        <v>187.5</v>
      </c>
      <c r="H219" s="471">
        <f t="shared" si="6"/>
        <v>150</v>
      </c>
      <c r="I219" s="471">
        <f t="shared" si="7"/>
        <v>37.5</v>
      </c>
      <c r="J219" s="385"/>
      <c r="K219" s="385"/>
      <c r="L219" s="385"/>
    </row>
    <row r="220" spans="1:12" ht="26.4">
      <c r="A220" s="418">
        <v>213</v>
      </c>
      <c r="B220" s="575" t="s">
        <v>1823</v>
      </c>
      <c r="C220" s="385" t="s">
        <v>1824</v>
      </c>
      <c r="D220" s="586" t="s">
        <v>1242</v>
      </c>
      <c r="E220" s="589" t="s">
        <v>1449</v>
      </c>
      <c r="F220" s="420" t="s">
        <v>332</v>
      </c>
      <c r="G220" s="575">
        <v>187.5</v>
      </c>
      <c r="H220" s="471">
        <f t="shared" si="6"/>
        <v>150</v>
      </c>
      <c r="I220" s="471">
        <f t="shared" si="7"/>
        <v>37.5</v>
      </c>
      <c r="J220" s="385"/>
      <c r="K220" s="385"/>
      <c r="L220" s="385"/>
    </row>
    <row r="221" spans="1:12" ht="16.2">
      <c r="A221" s="418">
        <v>214</v>
      </c>
      <c r="B221" s="575" t="s">
        <v>1825</v>
      </c>
      <c r="C221" s="385" t="s">
        <v>1826</v>
      </c>
      <c r="D221" s="586" t="s">
        <v>1243</v>
      </c>
      <c r="E221" s="589" t="s">
        <v>1450</v>
      </c>
      <c r="F221" s="420" t="s">
        <v>332</v>
      </c>
      <c r="G221" s="575">
        <v>500</v>
      </c>
      <c r="H221" s="471">
        <f t="shared" si="6"/>
        <v>400</v>
      </c>
      <c r="I221" s="471">
        <f t="shared" si="7"/>
        <v>100</v>
      </c>
      <c r="J221" s="385"/>
      <c r="K221" s="385"/>
      <c r="L221" s="385"/>
    </row>
    <row r="222" spans="1:12" ht="16.2">
      <c r="A222" s="418">
        <v>215</v>
      </c>
      <c r="B222" s="575" t="s">
        <v>507</v>
      </c>
      <c r="C222" s="385" t="s">
        <v>728</v>
      </c>
      <c r="D222" s="586" t="s">
        <v>1244</v>
      </c>
      <c r="E222" s="589" t="s">
        <v>1451</v>
      </c>
      <c r="F222" s="420" t="s">
        <v>332</v>
      </c>
      <c r="G222" s="575">
        <v>500</v>
      </c>
      <c r="H222" s="471">
        <f t="shared" si="6"/>
        <v>400</v>
      </c>
      <c r="I222" s="471">
        <f t="shared" si="7"/>
        <v>100</v>
      </c>
      <c r="J222" s="385"/>
      <c r="K222" s="385"/>
      <c r="L222" s="385"/>
    </row>
    <row r="223" spans="1:12" ht="26.4">
      <c r="A223" s="418">
        <v>216</v>
      </c>
      <c r="B223" s="575" t="s">
        <v>1783</v>
      </c>
      <c r="C223" s="385" t="s">
        <v>1827</v>
      </c>
      <c r="D223" s="586" t="s">
        <v>550</v>
      </c>
      <c r="E223" s="589" t="s">
        <v>1452</v>
      </c>
      <c r="F223" s="420" t="s">
        <v>332</v>
      </c>
      <c r="G223" s="575">
        <v>312.5</v>
      </c>
      <c r="H223" s="471">
        <f t="shared" si="6"/>
        <v>250</v>
      </c>
      <c r="I223" s="471">
        <f t="shared" si="7"/>
        <v>62.5</v>
      </c>
      <c r="J223" s="186"/>
      <c r="K223" s="186"/>
      <c r="L223" s="186"/>
    </row>
    <row r="224" spans="1:12" ht="16.2">
      <c r="A224" s="418">
        <v>217</v>
      </c>
      <c r="B224" s="575" t="s">
        <v>1823</v>
      </c>
      <c r="C224" s="385" t="s">
        <v>1828</v>
      </c>
      <c r="D224" s="586" t="s">
        <v>1245</v>
      </c>
      <c r="E224" s="589" t="s">
        <v>1453</v>
      </c>
      <c r="F224" s="420" t="s">
        <v>332</v>
      </c>
      <c r="G224" s="575">
        <v>187.5</v>
      </c>
      <c r="H224" s="471">
        <f t="shared" si="6"/>
        <v>150</v>
      </c>
      <c r="I224" s="471">
        <f t="shared" si="7"/>
        <v>37.5</v>
      </c>
      <c r="J224" s="186"/>
      <c r="K224" s="186"/>
      <c r="L224" s="186"/>
    </row>
    <row r="225" spans="1:12" ht="26.4">
      <c r="A225" s="418">
        <v>218</v>
      </c>
      <c r="B225" s="575" t="s">
        <v>1829</v>
      </c>
      <c r="C225" s="385" t="s">
        <v>1830</v>
      </c>
      <c r="D225" s="586" t="s">
        <v>927</v>
      </c>
      <c r="E225" s="589" t="s">
        <v>1454</v>
      </c>
      <c r="F225" s="420" t="s">
        <v>332</v>
      </c>
      <c r="G225" s="575">
        <v>1500</v>
      </c>
      <c r="H225" s="471">
        <f t="shared" si="6"/>
        <v>1200</v>
      </c>
      <c r="I225" s="471">
        <f t="shared" si="7"/>
        <v>300</v>
      </c>
      <c r="J225" s="186"/>
      <c r="K225" s="186"/>
      <c r="L225" s="186"/>
    </row>
    <row r="226" spans="1:12" ht="16.2">
      <c r="A226" s="418">
        <v>219</v>
      </c>
      <c r="B226" s="575" t="s">
        <v>1831</v>
      </c>
      <c r="C226" s="385" t="s">
        <v>1832</v>
      </c>
      <c r="D226" s="586" t="s">
        <v>1246</v>
      </c>
      <c r="E226" s="589" t="s">
        <v>1455</v>
      </c>
      <c r="F226" s="420" t="s">
        <v>332</v>
      </c>
      <c r="G226" s="575">
        <v>187.5</v>
      </c>
      <c r="H226" s="471">
        <f t="shared" si="6"/>
        <v>150</v>
      </c>
      <c r="I226" s="471">
        <f t="shared" si="7"/>
        <v>37.5</v>
      </c>
      <c r="J226" s="186"/>
      <c r="K226" s="186"/>
      <c r="L226" s="186"/>
    </row>
    <row r="227" spans="1:12" ht="16.2">
      <c r="A227" s="418">
        <v>220</v>
      </c>
      <c r="B227" s="575" t="s">
        <v>1833</v>
      </c>
      <c r="C227" s="385" t="s">
        <v>1592</v>
      </c>
      <c r="D227" s="586" t="s">
        <v>1010</v>
      </c>
      <c r="E227" s="589" t="s">
        <v>1456</v>
      </c>
      <c r="F227" s="420" t="s">
        <v>332</v>
      </c>
      <c r="G227" s="575">
        <v>875</v>
      </c>
      <c r="H227" s="471">
        <f t="shared" si="6"/>
        <v>700</v>
      </c>
      <c r="I227" s="471">
        <f t="shared" si="7"/>
        <v>175</v>
      </c>
      <c r="J227" s="186"/>
      <c r="K227" s="186"/>
      <c r="L227" s="186"/>
    </row>
    <row r="228" spans="1:12" ht="16.2">
      <c r="A228" s="418">
        <v>221</v>
      </c>
      <c r="B228" s="575" t="s">
        <v>484</v>
      </c>
      <c r="C228" s="385" t="s">
        <v>1729</v>
      </c>
      <c r="D228" s="586" t="s">
        <v>1247</v>
      </c>
      <c r="E228" s="589" t="s">
        <v>1399</v>
      </c>
      <c r="F228" s="420" t="s">
        <v>332</v>
      </c>
      <c r="G228" s="575">
        <v>800</v>
      </c>
      <c r="H228" s="471">
        <f t="shared" si="6"/>
        <v>640</v>
      </c>
      <c r="I228" s="471">
        <f t="shared" si="7"/>
        <v>160</v>
      </c>
      <c r="J228" s="186"/>
      <c r="K228" s="186"/>
      <c r="L228" s="186"/>
    </row>
    <row r="229" spans="1:12" ht="16.2">
      <c r="A229" s="418">
        <v>222</v>
      </c>
      <c r="B229" s="575" t="s">
        <v>1778</v>
      </c>
      <c r="C229" s="385" t="s">
        <v>1834</v>
      </c>
      <c r="D229" s="586" t="s">
        <v>1248</v>
      </c>
      <c r="E229" s="589" t="s">
        <v>1457</v>
      </c>
      <c r="F229" s="420" t="s">
        <v>332</v>
      </c>
      <c r="G229" s="575">
        <v>800</v>
      </c>
      <c r="H229" s="471">
        <f t="shared" si="6"/>
        <v>640</v>
      </c>
      <c r="I229" s="471">
        <f t="shared" si="7"/>
        <v>160</v>
      </c>
      <c r="J229" s="186"/>
      <c r="K229" s="186"/>
      <c r="L229" s="186"/>
    </row>
    <row r="230" spans="1:12" ht="16.2">
      <c r="A230" s="418">
        <v>223</v>
      </c>
      <c r="B230" s="575" t="s">
        <v>1835</v>
      </c>
      <c r="C230" s="385" t="s">
        <v>1836</v>
      </c>
      <c r="D230" s="586" t="s">
        <v>1249</v>
      </c>
      <c r="E230" s="589" t="s">
        <v>505</v>
      </c>
      <c r="F230" s="420" t="s">
        <v>332</v>
      </c>
      <c r="G230" s="575">
        <v>187.5</v>
      </c>
      <c r="H230" s="471">
        <f t="shared" si="6"/>
        <v>150</v>
      </c>
      <c r="I230" s="471">
        <f t="shared" si="7"/>
        <v>37.5</v>
      </c>
      <c r="J230" s="186"/>
      <c r="K230" s="186"/>
      <c r="L230" s="186"/>
    </row>
    <row r="231" spans="1:12" ht="16.2">
      <c r="A231" s="418">
        <v>224</v>
      </c>
      <c r="B231" s="575" t="s">
        <v>1837</v>
      </c>
      <c r="C231" s="385" t="s">
        <v>1838</v>
      </c>
      <c r="D231" s="586" t="s">
        <v>1250</v>
      </c>
      <c r="E231" s="589" t="s">
        <v>1396</v>
      </c>
      <c r="F231" s="420" t="s">
        <v>332</v>
      </c>
      <c r="G231" s="575">
        <v>500</v>
      </c>
      <c r="H231" s="471">
        <f t="shared" si="6"/>
        <v>400</v>
      </c>
      <c r="I231" s="471">
        <f t="shared" si="7"/>
        <v>100</v>
      </c>
      <c r="J231" s="186"/>
      <c r="K231" s="186"/>
      <c r="L231" s="186"/>
    </row>
    <row r="232" spans="1:12" ht="16.2">
      <c r="A232" s="418">
        <v>225</v>
      </c>
      <c r="B232" s="575" t="s">
        <v>495</v>
      </c>
      <c r="C232" s="385" t="s">
        <v>1839</v>
      </c>
      <c r="D232" s="586" t="s">
        <v>1251</v>
      </c>
      <c r="E232" s="589" t="s">
        <v>1456</v>
      </c>
      <c r="F232" s="420" t="s">
        <v>332</v>
      </c>
      <c r="G232" s="575">
        <v>875</v>
      </c>
      <c r="H232" s="471">
        <f t="shared" si="6"/>
        <v>700</v>
      </c>
      <c r="I232" s="471">
        <f t="shared" si="7"/>
        <v>175</v>
      </c>
      <c r="J232" s="186"/>
      <c r="K232" s="186"/>
      <c r="L232" s="186"/>
    </row>
    <row r="233" spans="1:12" ht="16.2">
      <c r="A233" s="418">
        <v>226</v>
      </c>
      <c r="B233" s="575" t="s">
        <v>1840</v>
      </c>
      <c r="C233" s="385" t="s">
        <v>1841</v>
      </c>
      <c r="D233" s="586" t="s">
        <v>1252</v>
      </c>
      <c r="E233" s="589" t="s">
        <v>1343</v>
      </c>
      <c r="F233" s="420" t="s">
        <v>332</v>
      </c>
      <c r="G233" s="575">
        <v>1000</v>
      </c>
      <c r="H233" s="471">
        <f t="shared" si="6"/>
        <v>800</v>
      </c>
      <c r="I233" s="471">
        <f t="shared" si="7"/>
        <v>200</v>
      </c>
      <c r="J233" s="186"/>
      <c r="K233" s="186"/>
      <c r="L233" s="186"/>
    </row>
    <row r="234" spans="1:12" ht="16.2">
      <c r="A234" s="418">
        <v>227</v>
      </c>
      <c r="B234" s="575" t="s">
        <v>1511</v>
      </c>
      <c r="C234" s="385" t="s">
        <v>1842</v>
      </c>
      <c r="D234" s="586" t="s">
        <v>1253</v>
      </c>
      <c r="E234" s="589" t="s">
        <v>1458</v>
      </c>
      <c r="F234" s="420" t="s">
        <v>332</v>
      </c>
      <c r="G234" s="575">
        <v>875</v>
      </c>
      <c r="H234" s="471">
        <f t="shared" si="6"/>
        <v>700</v>
      </c>
      <c r="I234" s="471">
        <f t="shared" si="7"/>
        <v>175</v>
      </c>
      <c r="J234" s="186"/>
      <c r="K234" s="186"/>
      <c r="L234" s="186"/>
    </row>
    <row r="235" spans="1:12" ht="16.2">
      <c r="A235" s="587"/>
      <c r="B235" s="71"/>
      <c r="C235" s="186"/>
      <c r="D235" s="590"/>
      <c r="E235" s="591"/>
      <c r="F235" s="592"/>
      <c r="G235" s="594">
        <f>SUM(G8:G234)</f>
        <v>127175</v>
      </c>
      <c r="H235" s="595">
        <f>SUM(H8:H234)</f>
        <v>101740</v>
      </c>
      <c r="I235" s="595">
        <f>SUM(I8:I234)</f>
        <v>25435</v>
      </c>
      <c r="J235" s="186"/>
      <c r="K235" s="186"/>
      <c r="L235" s="186"/>
    </row>
    <row r="236" spans="1:12" ht="16.2">
      <c r="A236" s="587"/>
      <c r="B236" s="71"/>
      <c r="C236" s="186"/>
      <c r="D236" s="590"/>
      <c r="E236" s="591"/>
      <c r="F236" s="592"/>
      <c r="G236" s="71"/>
      <c r="H236" s="593"/>
      <c r="I236" s="593"/>
      <c r="J236" s="186"/>
      <c r="K236" s="186"/>
      <c r="L236" s="186"/>
    </row>
    <row r="237" spans="1:12" ht="16.2">
      <c r="A237" s="587"/>
      <c r="B237" s="71"/>
      <c r="C237" s="186"/>
      <c r="D237" s="590"/>
      <c r="E237" s="591"/>
      <c r="F237" s="592"/>
      <c r="G237" s="71"/>
      <c r="H237" s="593"/>
      <c r="I237" s="593"/>
      <c r="J237" s="186"/>
      <c r="K237" s="186"/>
      <c r="L237" s="186"/>
    </row>
    <row r="238" spans="1:12" ht="16.2">
      <c r="A238" s="587"/>
      <c r="B238" s="71"/>
      <c r="C238" s="186"/>
      <c r="D238" s="590"/>
      <c r="E238" s="591"/>
      <c r="F238" s="592"/>
      <c r="G238" s="71"/>
      <c r="H238" s="593"/>
      <c r="I238" s="593"/>
      <c r="J238" s="186"/>
      <c r="K238" s="186"/>
      <c r="L238" s="186"/>
    </row>
    <row r="239" spans="1:12" ht="16.2">
      <c r="A239" s="587"/>
      <c r="B239" s="71"/>
      <c r="C239" s="186"/>
      <c r="D239" s="590"/>
      <c r="E239" s="591"/>
      <c r="F239" s="592"/>
      <c r="G239" s="71"/>
      <c r="H239" s="593"/>
      <c r="I239" s="593"/>
      <c r="J239" s="186"/>
      <c r="K239" s="186"/>
      <c r="L239" s="186"/>
    </row>
    <row r="240" spans="1:12" ht="16.2">
      <c r="A240" s="587"/>
      <c r="B240" s="71"/>
      <c r="C240" s="186"/>
      <c r="D240" s="590"/>
      <c r="E240" s="591"/>
      <c r="F240" s="592"/>
      <c r="G240" s="71"/>
      <c r="H240" s="593"/>
      <c r="I240" s="593"/>
      <c r="J240" s="186"/>
      <c r="K240" s="186"/>
      <c r="L240" s="186"/>
    </row>
    <row r="241" spans="1:9">
      <c r="G241" s="485"/>
      <c r="H241" s="486"/>
      <c r="I241" s="486"/>
    </row>
    <row r="242" spans="1:9">
      <c r="G242" s="487"/>
      <c r="H242" s="487"/>
      <c r="I242" s="487"/>
    </row>
    <row r="243" spans="1:9" ht="16.2">
      <c r="A243" s="375"/>
      <c r="B243" s="375"/>
      <c r="C243" s="376"/>
      <c r="D243" s="375"/>
      <c r="E243" s="375"/>
      <c r="F243" s="375"/>
      <c r="G243" s="472"/>
      <c r="H243" s="473"/>
      <c r="I243" s="473"/>
    </row>
    <row r="244" spans="1:9" ht="16.2">
      <c r="A244" s="376" t="s">
        <v>441</v>
      </c>
      <c r="B244" s="376"/>
      <c r="C244" s="376"/>
      <c r="D244" s="375"/>
      <c r="E244" s="375"/>
      <c r="F244" s="375"/>
      <c r="G244" s="472"/>
      <c r="H244" s="474"/>
      <c r="I244" s="474"/>
    </row>
    <row r="245" spans="1:9" ht="16.2">
      <c r="A245" s="376"/>
      <c r="B245" s="376"/>
      <c r="C245" s="376"/>
      <c r="D245" s="375"/>
      <c r="E245" s="375"/>
      <c r="F245" s="375"/>
      <c r="G245" s="472"/>
      <c r="H245" s="474"/>
      <c r="I245" s="474"/>
    </row>
    <row r="246" spans="1:9" ht="16.2">
      <c r="A246" s="376"/>
      <c r="B246" s="376"/>
      <c r="C246" s="376"/>
      <c r="D246" s="377"/>
      <c r="E246" s="377"/>
      <c r="F246" s="377"/>
      <c r="G246" s="475"/>
      <c r="H246" s="474"/>
      <c r="I246" s="474"/>
    </row>
    <row r="247" spans="1:9" ht="16.2">
      <c r="A247" s="376"/>
      <c r="B247" s="376"/>
      <c r="C247" s="376"/>
      <c r="D247" s="377"/>
      <c r="E247" s="377"/>
      <c r="F247" s="377"/>
      <c r="G247" s="475"/>
      <c r="H247" s="474"/>
      <c r="I247" s="474"/>
    </row>
    <row r="248" spans="1:9" ht="15">
      <c r="A248" s="378"/>
      <c r="B248" s="378"/>
      <c r="C248" s="379"/>
      <c r="D248" s="378"/>
      <c r="E248" s="378"/>
      <c r="F248" s="378"/>
      <c r="G248" s="476"/>
      <c r="H248" s="477"/>
      <c r="I248" s="477"/>
    </row>
    <row r="249" spans="1:9" ht="16.2">
      <c r="A249" s="380" t="s">
        <v>96</v>
      </c>
      <c r="B249" s="380"/>
      <c r="C249" s="376"/>
      <c r="D249" s="377"/>
      <c r="E249" s="377"/>
      <c r="F249" s="377"/>
      <c r="G249" s="475"/>
      <c r="H249" s="474"/>
      <c r="I249" s="474"/>
    </row>
    <row r="250" spans="1:9" ht="16.2">
      <c r="A250" s="377"/>
      <c r="B250" s="377"/>
      <c r="C250" s="376"/>
      <c r="D250" s="377"/>
      <c r="E250" s="377"/>
      <c r="F250" s="377"/>
      <c r="G250" s="475"/>
      <c r="H250" s="474"/>
      <c r="I250" s="474"/>
    </row>
    <row r="251" spans="1:9" ht="16.2">
      <c r="A251" s="377"/>
      <c r="B251" s="377"/>
      <c r="C251" s="376"/>
      <c r="D251" s="377"/>
      <c r="E251" s="381"/>
      <c r="F251" s="381"/>
      <c r="G251" s="478"/>
      <c r="H251" s="474"/>
      <c r="I251" s="474"/>
    </row>
    <row r="252" spans="1:9" ht="16.2">
      <c r="A252" s="380"/>
      <c r="B252" s="380"/>
      <c r="C252" s="376" t="s">
        <v>511</v>
      </c>
      <c r="D252" s="380"/>
      <c r="E252" s="380"/>
      <c r="F252" s="380"/>
      <c r="G252" s="472"/>
      <c r="H252" s="474"/>
      <c r="I252" s="474"/>
    </row>
    <row r="253" spans="1:9" ht="16.2">
      <c r="A253" s="377"/>
      <c r="B253" s="377"/>
      <c r="C253" s="376" t="s">
        <v>374</v>
      </c>
      <c r="D253" s="377"/>
      <c r="E253" s="377"/>
      <c r="F253" s="377"/>
      <c r="G253" s="475"/>
      <c r="H253" s="474"/>
      <c r="I253" s="474"/>
    </row>
    <row r="254" spans="1:9" ht="15.6">
      <c r="A254" s="382"/>
      <c r="B254" s="382"/>
      <c r="C254" s="383" t="s">
        <v>127</v>
      </c>
      <c r="D254" s="382"/>
      <c r="E254" s="382"/>
      <c r="F254" s="382"/>
      <c r="G254" s="479"/>
      <c r="H254" s="480"/>
      <c r="I254" s="480"/>
    </row>
    <row r="255" spans="1:9" ht="15">
      <c r="A255" s="384"/>
      <c r="B255" s="384"/>
      <c r="C255" s="383"/>
      <c r="D255" s="384"/>
      <c r="E255" s="384"/>
      <c r="F255" s="384"/>
      <c r="G255" s="481"/>
      <c r="H255" s="480"/>
      <c r="I255" s="480"/>
    </row>
    <row r="256" spans="1:9" ht="15">
      <c r="A256" s="384"/>
      <c r="B256" s="384"/>
      <c r="C256" s="383"/>
      <c r="D256" s="384"/>
      <c r="E256" s="384"/>
      <c r="F256" s="384"/>
      <c r="G256" s="481"/>
      <c r="H256" s="480"/>
      <c r="I256" s="480"/>
    </row>
  </sheetData>
  <autoFilter ref="A7:L241"/>
  <mergeCells count="2">
    <mergeCell ref="I1:J1"/>
    <mergeCell ref="G1:H1"/>
  </mergeCells>
  <printOptions gridLines="1"/>
  <pageMargins left="0.25" right="0.25" top="1.1666666666666667E-2" bottom="4.8666666666666664E-2" header="0.3" footer="0.3"/>
  <pageSetup scale="84" fitToHeight="0" orientation="landscape" r:id="rId1"/>
  <rowBreaks count="1" manualBreakCount="1">
    <brk id="158" max="1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5" zoomScaleNormal="100" zoomScaleSheetLayoutView="85" workbookViewId="0">
      <selection activeCell="H10" sqref="H10"/>
    </sheetView>
  </sheetViews>
  <sheetFormatPr defaultRowHeight="13.2"/>
  <cols>
    <col min="1" max="1" width="4.44140625" customWidth="1"/>
    <col min="2" max="2" width="18.109375" customWidth="1"/>
    <col min="3" max="3" width="23" customWidth="1"/>
    <col min="4" max="4" width="18.5546875" style="404" customWidth="1"/>
    <col min="5" max="5" width="26.5546875" customWidth="1"/>
    <col min="6" max="6" width="18.6640625" customWidth="1"/>
    <col min="7" max="7" width="15" customWidth="1"/>
    <col min="8" max="8" width="12" customWidth="1"/>
  </cols>
  <sheetData>
    <row r="1" spans="1:9" ht="13.8">
      <c r="A1" s="73" t="s">
        <v>442</v>
      </c>
      <c r="B1" s="76"/>
      <c r="C1" s="76"/>
      <c r="D1" s="393"/>
      <c r="E1" s="76"/>
      <c r="F1" s="76"/>
      <c r="G1" s="657" t="s">
        <v>97</v>
      </c>
      <c r="H1" s="657"/>
      <c r="I1" s="370"/>
    </row>
    <row r="2" spans="1:9" ht="13.8">
      <c r="A2" s="75" t="s">
        <v>128</v>
      </c>
      <c r="B2" s="76"/>
      <c r="C2" s="76"/>
      <c r="D2" s="393"/>
      <c r="E2" s="76"/>
      <c r="F2" s="76"/>
      <c r="G2" s="338">
        <v>42613</v>
      </c>
      <c r="H2" s="371">
        <v>42633</v>
      </c>
      <c r="I2" s="75"/>
    </row>
    <row r="3" spans="1:9" ht="13.8">
      <c r="A3" s="75"/>
      <c r="B3" s="75"/>
      <c r="C3" s="75"/>
      <c r="D3" s="394"/>
      <c r="E3" s="75"/>
      <c r="F3" s="75"/>
      <c r="G3" s="370"/>
      <c r="H3" s="370"/>
      <c r="I3" s="370"/>
    </row>
    <row r="4" spans="1:9" ht="13.8">
      <c r="A4" s="76" t="s">
        <v>262</v>
      </c>
      <c r="B4" s="76"/>
      <c r="C4" s="76"/>
      <c r="D4" s="393"/>
      <c r="E4" s="76"/>
      <c r="F4" s="76"/>
      <c r="G4" s="75"/>
      <c r="H4" s="75"/>
      <c r="I4" s="75"/>
    </row>
    <row r="5" spans="1:9" ht="13.8">
      <c r="A5" s="79">
        <f>'[2]ფორმა N1'!D4</f>
        <v>0</v>
      </c>
      <c r="B5" s="79" t="s">
        <v>533</v>
      </c>
      <c r="C5" s="79"/>
      <c r="D5" s="395"/>
      <c r="E5" s="79"/>
      <c r="F5" s="79"/>
      <c r="G5" s="80"/>
      <c r="H5" s="80"/>
      <c r="I5" s="80"/>
    </row>
    <row r="6" spans="1:9" ht="13.8">
      <c r="A6" s="76"/>
      <c r="B6" s="76"/>
      <c r="C6" s="76"/>
      <c r="D6" s="393"/>
      <c r="E6" s="76"/>
      <c r="F6" s="76"/>
      <c r="G6" s="75"/>
      <c r="H6" s="75"/>
      <c r="I6" s="75"/>
    </row>
    <row r="7" spans="1:9" ht="13.8">
      <c r="A7" s="369"/>
      <c r="B7" s="369"/>
      <c r="C7" s="369"/>
      <c r="D7" s="396"/>
      <c r="E7" s="369"/>
      <c r="F7" s="369"/>
      <c r="G7" s="77"/>
      <c r="H7" s="77"/>
      <c r="I7" s="370"/>
    </row>
    <row r="8" spans="1:9" ht="41.4">
      <c r="A8" s="353" t="s">
        <v>64</v>
      </c>
      <c r="B8" s="78" t="s">
        <v>325</v>
      </c>
      <c r="C8" s="89" t="s">
        <v>326</v>
      </c>
      <c r="D8" s="397" t="s">
        <v>215</v>
      </c>
      <c r="E8" s="89" t="s">
        <v>329</v>
      </c>
      <c r="F8" s="89" t="s">
        <v>328</v>
      </c>
      <c r="G8" s="89" t="s">
        <v>370</v>
      </c>
      <c r="H8" s="78" t="s">
        <v>10</v>
      </c>
      <c r="I8" s="78" t="s">
        <v>9</v>
      </c>
    </row>
    <row r="9" spans="1:9" ht="13.8">
      <c r="A9" s="354"/>
      <c r="B9" s="355" t="s">
        <v>476</v>
      </c>
      <c r="C9" s="86" t="s">
        <v>1464</v>
      </c>
      <c r="D9" s="398" t="s">
        <v>1465</v>
      </c>
      <c r="E9" s="86" t="s">
        <v>1466</v>
      </c>
      <c r="F9" s="86" t="s">
        <v>1467</v>
      </c>
      <c r="G9" s="86">
        <v>5</v>
      </c>
      <c r="H9" s="4">
        <v>494.5</v>
      </c>
      <c r="I9" s="4"/>
    </row>
    <row r="10" spans="1:9" ht="13.8">
      <c r="A10" s="354"/>
      <c r="B10" s="355"/>
      <c r="C10" s="86"/>
      <c r="D10" s="398"/>
      <c r="E10" s="86"/>
      <c r="F10" s="86"/>
      <c r="G10" s="86"/>
      <c r="H10" s="4"/>
      <c r="I10" s="4"/>
    </row>
    <row r="11" spans="1:9" ht="13.8">
      <c r="A11" s="354"/>
      <c r="B11" s="355"/>
      <c r="C11" s="86"/>
      <c r="D11" s="398"/>
      <c r="E11" s="86"/>
      <c r="F11" s="86"/>
      <c r="G11" s="86"/>
      <c r="H11" s="4"/>
      <c r="I11" s="4"/>
    </row>
    <row r="12" spans="1:9" ht="13.8">
      <c r="A12" s="354"/>
      <c r="B12" s="355"/>
      <c r="C12" s="86"/>
      <c r="D12" s="398"/>
      <c r="E12" s="86"/>
      <c r="F12" s="86"/>
      <c r="G12" s="86"/>
      <c r="H12" s="4"/>
      <c r="I12" s="4"/>
    </row>
    <row r="13" spans="1:9" ht="13.8">
      <c r="A13" s="354"/>
      <c r="B13" s="355"/>
      <c r="C13" s="86"/>
      <c r="D13" s="398"/>
      <c r="E13" s="86"/>
      <c r="F13" s="86"/>
      <c r="G13" s="86"/>
      <c r="H13" s="4"/>
      <c r="I13" s="4"/>
    </row>
    <row r="14" spans="1:9" ht="13.8">
      <c r="A14" s="354"/>
      <c r="B14" s="355"/>
      <c r="C14" s="86"/>
      <c r="D14" s="398"/>
      <c r="E14" s="86"/>
      <c r="F14" s="86"/>
      <c r="G14" s="86"/>
      <c r="H14" s="4"/>
      <c r="I14" s="4"/>
    </row>
    <row r="15" spans="1:9" ht="13.8">
      <c r="A15" s="354"/>
      <c r="B15" s="355"/>
      <c r="C15" s="86"/>
      <c r="D15" s="398"/>
      <c r="E15" s="86"/>
      <c r="F15" s="86"/>
      <c r="G15" s="86"/>
      <c r="H15" s="4"/>
      <c r="I15" s="4"/>
    </row>
    <row r="16" spans="1:9" ht="13.8">
      <c r="A16" s="354"/>
      <c r="B16" s="355"/>
      <c r="C16" s="86"/>
      <c r="D16" s="398"/>
      <c r="E16" s="86"/>
      <c r="F16" s="86"/>
      <c r="G16" s="86"/>
      <c r="H16" s="4"/>
      <c r="I16" s="4"/>
    </row>
    <row r="17" spans="1:9" ht="13.8">
      <c r="A17" s="354"/>
      <c r="B17" s="355"/>
      <c r="C17" s="86"/>
      <c r="D17" s="398"/>
      <c r="E17" s="86"/>
      <c r="F17" s="86"/>
      <c r="G17" s="86"/>
      <c r="H17" s="4"/>
      <c r="I17" s="4"/>
    </row>
    <row r="18" spans="1:9" ht="13.8">
      <c r="A18" s="354"/>
      <c r="B18" s="355"/>
      <c r="C18" s="86"/>
      <c r="D18" s="398"/>
      <c r="E18" s="86"/>
      <c r="F18" s="86"/>
      <c r="G18" s="86"/>
      <c r="H18" s="4"/>
      <c r="I18" s="4"/>
    </row>
    <row r="19" spans="1:9" ht="13.8">
      <c r="A19" s="354"/>
      <c r="B19" s="355"/>
      <c r="C19" s="86"/>
      <c r="D19" s="398"/>
      <c r="E19" s="86"/>
      <c r="F19" s="86"/>
      <c r="G19" s="86"/>
      <c r="H19" s="4"/>
      <c r="I19" s="4"/>
    </row>
    <row r="20" spans="1:9" ht="13.8">
      <c r="A20" s="354"/>
      <c r="B20" s="355"/>
      <c r="C20" s="86"/>
      <c r="D20" s="398"/>
      <c r="E20" s="86"/>
      <c r="F20" s="86"/>
      <c r="G20" s="86"/>
      <c r="H20" s="4"/>
      <c r="I20" s="4"/>
    </row>
    <row r="21" spans="1:9" ht="13.8">
      <c r="A21" s="354"/>
      <c r="B21" s="355"/>
      <c r="C21" s="86"/>
      <c r="D21" s="398"/>
      <c r="E21" s="86"/>
      <c r="F21" s="86"/>
      <c r="G21" s="86"/>
      <c r="H21" s="4"/>
      <c r="I21" s="4"/>
    </row>
    <row r="22" spans="1:9" ht="13.8">
      <c r="A22" s="354"/>
      <c r="B22" s="355"/>
      <c r="C22" s="86"/>
      <c r="D22" s="398"/>
      <c r="E22" s="86"/>
      <c r="F22" s="86"/>
      <c r="G22" s="86"/>
      <c r="H22" s="4"/>
      <c r="I22" s="4"/>
    </row>
    <row r="23" spans="1:9" ht="13.8">
      <c r="A23" s="354"/>
      <c r="B23" s="355"/>
      <c r="C23" s="86"/>
      <c r="D23" s="398"/>
      <c r="E23" s="86"/>
      <c r="F23" s="86"/>
      <c r="G23" s="86"/>
      <c r="H23" s="4"/>
      <c r="I23" s="4"/>
    </row>
    <row r="24" spans="1:9" ht="13.8">
      <c r="A24" s="354"/>
      <c r="B24" s="355"/>
      <c r="C24" s="86"/>
      <c r="D24" s="398"/>
      <c r="E24" s="86"/>
      <c r="F24" s="86"/>
      <c r="G24" s="86"/>
      <c r="H24" s="4"/>
      <c r="I24" s="4"/>
    </row>
    <row r="25" spans="1:9" ht="13.8">
      <c r="A25" s="354"/>
      <c r="B25" s="355"/>
      <c r="C25" s="86"/>
      <c r="D25" s="398"/>
      <c r="E25" s="86"/>
      <c r="F25" s="86"/>
      <c r="G25" s="86"/>
      <c r="H25" s="4"/>
      <c r="I25" s="4"/>
    </row>
    <row r="26" spans="1:9" ht="13.8">
      <c r="A26" s="354"/>
      <c r="B26" s="355"/>
      <c r="C26" s="86"/>
      <c r="D26" s="398"/>
      <c r="E26" s="86"/>
      <c r="F26" s="86"/>
      <c r="G26" s="86"/>
      <c r="H26" s="4"/>
      <c r="I26" s="4"/>
    </row>
    <row r="27" spans="1:9" ht="13.8">
      <c r="A27" s="354"/>
      <c r="B27" s="356"/>
      <c r="C27" s="98"/>
      <c r="D27" s="399"/>
      <c r="E27" s="98"/>
      <c r="F27" s="98"/>
      <c r="G27" s="98"/>
      <c r="H27" s="85"/>
      <c r="I27" s="85"/>
    </row>
    <row r="28" spans="1:9" ht="13.8">
      <c r="A28" s="42"/>
      <c r="B28" s="42"/>
      <c r="C28" s="42"/>
      <c r="D28" s="400"/>
      <c r="E28" s="42"/>
      <c r="F28" s="42"/>
      <c r="G28" s="2"/>
      <c r="H28" s="2"/>
    </row>
    <row r="29" spans="1:9" ht="13.8">
      <c r="A29" s="212" t="s">
        <v>443</v>
      </c>
      <c r="B29" s="42"/>
      <c r="C29" s="42"/>
      <c r="D29" s="400"/>
      <c r="E29" s="42"/>
      <c r="F29" s="42"/>
      <c r="G29" s="2"/>
      <c r="H29" s="2"/>
    </row>
    <row r="30" spans="1:9" ht="13.8">
      <c r="A30" s="68" t="s">
        <v>96</v>
      </c>
      <c r="B30" s="2"/>
      <c r="C30" s="2"/>
      <c r="D30" s="401"/>
      <c r="E30" s="2"/>
      <c r="F30" s="2"/>
      <c r="G30" s="2"/>
      <c r="H30" s="2"/>
    </row>
    <row r="31" spans="1:9" ht="13.8">
      <c r="A31" s="2"/>
      <c r="B31" s="2"/>
      <c r="C31" s="2"/>
      <c r="D31" s="401"/>
      <c r="E31" s="2"/>
      <c r="F31" s="2"/>
      <c r="G31" s="2"/>
      <c r="H31" s="2"/>
    </row>
    <row r="32" spans="1:9" ht="13.8">
      <c r="A32" s="2"/>
      <c r="B32" s="2"/>
      <c r="C32" s="2"/>
      <c r="D32" s="401"/>
      <c r="E32" s="2"/>
      <c r="F32" s="2"/>
      <c r="G32" s="2"/>
      <c r="H32" s="12"/>
    </row>
    <row r="33" spans="1:8" ht="13.8">
      <c r="A33" s="68"/>
      <c r="B33" s="68" t="s">
        <v>259</v>
      </c>
      <c r="C33" s="68"/>
      <c r="D33" s="402"/>
      <c r="E33" s="68"/>
      <c r="F33" s="68"/>
      <c r="G33" s="2"/>
      <c r="H33" s="12"/>
    </row>
    <row r="34" spans="1:8" ht="13.8">
      <c r="A34" s="2"/>
      <c r="B34" s="2" t="s">
        <v>258</v>
      </c>
      <c r="C34" s="2"/>
      <c r="D34" s="401"/>
      <c r="E34" s="2"/>
      <c r="F34" s="2"/>
      <c r="G34" s="2"/>
      <c r="H34" s="12"/>
    </row>
    <row r="35" spans="1:8">
      <c r="A35" s="64"/>
      <c r="B35" s="64" t="s">
        <v>127</v>
      </c>
      <c r="C35" s="64"/>
      <c r="D35" s="403"/>
      <c r="E35" s="64"/>
      <c r="F35" s="64"/>
    </row>
  </sheetData>
  <autoFilter ref="A8:I27">
    <filterColumn colId="5"/>
  </autoFilter>
  <mergeCells count="1">
    <mergeCell ref="G1:H1"/>
  </mergeCells>
  <printOptions gridLines="1"/>
  <pageMargins left="0.25" right="0.25" top="0.75" bottom="0.75" header="0.3" footer="0.3"/>
  <pageSetup scale="7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8"/>
  <sheetViews>
    <sheetView view="pageBreakPreview" zoomScale="80" zoomScaleSheetLayoutView="80" workbookViewId="0">
      <selection activeCell="D31" sqref="D31"/>
    </sheetView>
  </sheetViews>
  <sheetFormatPr defaultColWidth="9.109375" defaultRowHeight="13.2"/>
  <cols>
    <col min="1" max="1" width="5.44140625" style="182" customWidth="1"/>
    <col min="2" max="2" width="16.109375" style="182" customWidth="1"/>
    <col min="3" max="3" width="23.33203125" style="182" customWidth="1"/>
    <col min="4" max="4" width="18" style="182" customWidth="1"/>
    <col min="5" max="5" width="30.44140625" style="182" customWidth="1"/>
    <col min="6" max="6" width="23.33203125" style="182" customWidth="1"/>
    <col min="7" max="7" width="15.109375" style="182" customWidth="1"/>
    <col min="8" max="8" width="15.5546875" style="182" customWidth="1"/>
    <col min="9" max="9" width="13.44140625" style="182" customWidth="1"/>
    <col min="10" max="10" width="0" style="182" hidden="1" customWidth="1"/>
    <col min="11" max="16384" width="9.109375" style="182"/>
  </cols>
  <sheetData>
    <row r="1" spans="1:10" ht="13.8">
      <c r="A1" s="73" t="s">
        <v>444</v>
      </c>
      <c r="B1" s="73"/>
      <c r="C1" s="76"/>
      <c r="D1" s="76"/>
      <c r="E1" s="76"/>
      <c r="F1" s="76"/>
      <c r="G1" s="657" t="s">
        <v>97</v>
      </c>
      <c r="H1" s="657"/>
    </row>
    <row r="2" spans="1:10" ht="13.8">
      <c r="A2" s="75" t="s">
        <v>128</v>
      </c>
      <c r="B2" s="73"/>
      <c r="C2" s="76"/>
      <c r="D2" s="76"/>
      <c r="E2" s="76"/>
      <c r="F2" s="76"/>
      <c r="G2" s="750" t="s">
        <v>2253</v>
      </c>
      <c r="H2" s="751"/>
    </row>
    <row r="3" spans="1:10" ht="13.8">
      <c r="A3" s="75"/>
      <c r="B3" s="75"/>
      <c r="C3" s="75"/>
      <c r="D3" s="75"/>
      <c r="E3" s="75"/>
      <c r="F3" s="75"/>
      <c r="G3" s="648"/>
      <c r="H3" s="648"/>
    </row>
    <row r="4" spans="1:10" ht="13.8">
      <c r="A4" s="76" t="s">
        <v>262</v>
      </c>
      <c r="B4" s="76"/>
      <c r="C4" s="76"/>
      <c r="D4" s="76"/>
      <c r="E4" s="76"/>
      <c r="F4" s="76"/>
      <c r="G4" s="75"/>
      <c r="H4" s="75"/>
    </row>
    <row r="5" spans="1:10" ht="13.8">
      <c r="A5" s="79" t="str">
        <f>'[5]ფორმა N1'!D4</f>
        <v>საარჩევნო ბლოკი "პაატა ბურჭულაძე -სახელმწიფო ხალხისთვის"</v>
      </c>
      <c r="B5" s="79"/>
      <c r="C5" s="79"/>
      <c r="D5" s="79"/>
      <c r="E5" s="79"/>
      <c r="F5" s="79"/>
      <c r="G5" s="80"/>
      <c r="H5" s="80"/>
    </row>
    <row r="6" spans="1:10" ht="13.8">
      <c r="A6" s="76"/>
      <c r="B6" s="76"/>
      <c r="C6" s="76"/>
      <c r="D6" s="76"/>
      <c r="E6" s="76"/>
      <c r="F6" s="76"/>
      <c r="G6" s="75"/>
      <c r="H6" s="75"/>
    </row>
    <row r="7" spans="1:10" ht="13.8">
      <c r="A7" s="639"/>
      <c r="B7" s="639"/>
      <c r="C7" s="639"/>
      <c r="D7" s="639"/>
      <c r="E7" s="639"/>
      <c r="F7" s="639"/>
      <c r="G7" s="77"/>
      <c r="H7" s="77"/>
    </row>
    <row r="8" spans="1:10" ht="27.6">
      <c r="A8" s="89" t="s">
        <v>64</v>
      </c>
      <c r="B8" s="89" t="s">
        <v>325</v>
      </c>
      <c r="C8" s="89" t="s">
        <v>326</v>
      </c>
      <c r="D8" s="89" t="s">
        <v>215</v>
      </c>
      <c r="E8" s="89" t="s">
        <v>333</v>
      </c>
      <c r="F8" s="89" t="s">
        <v>327</v>
      </c>
      <c r="G8" s="78" t="s">
        <v>10</v>
      </c>
      <c r="H8" s="78" t="s">
        <v>9</v>
      </c>
      <c r="J8" s="222" t="s">
        <v>332</v>
      </c>
    </row>
    <row r="9" spans="1:10" ht="27.6">
      <c r="A9" s="15">
        <v>1</v>
      </c>
      <c r="B9" s="14" t="s">
        <v>2254</v>
      </c>
      <c r="C9" s="14" t="s">
        <v>2255</v>
      </c>
      <c r="D9" s="752" t="s">
        <v>2256</v>
      </c>
      <c r="E9" s="753" t="s">
        <v>2127</v>
      </c>
      <c r="F9" s="753" t="s">
        <v>2257</v>
      </c>
      <c r="G9" s="4">
        <v>4778</v>
      </c>
      <c r="H9" s="4">
        <v>0</v>
      </c>
    </row>
    <row r="10" spans="1:10" ht="13.8">
      <c r="A10" s="15">
        <v>2</v>
      </c>
      <c r="B10" s="14" t="s">
        <v>2258</v>
      </c>
      <c r="C10" s="14" t="s">
        <v>2259</v>
      </c>
      <c r="D10" s="752" t="s">
        <v>2260</v>
      </c>
      <c r="E10" s="753" t="s">
        <v>2261</v>
      </c>
      <c r="F10" s="753" t="s">
        <v>2262</v>
      </c>
      <c r="G10" s="4">
        <v>25</v>
      </c>
      <c r="H10" s="492">
        <v>20</v>
      </c>
    </row>
    <row r="11" spans="1:10" ht="13.8">
      <c r="A11" s="15">
        <v>3</v>
      </c>
      <c r="B11" s="14" t="s">
        <v>2263</v>
      </c>
      <c r="C11" s="14" t="s">
        <v>2264</v>
      </c>
      <c r="D11" s="752" t="s">
        <v>2265</v>
      </c>
      <c r="E11" s="753" t="s">
        <v>2266</v>
      </c>
      <c r="F11" s="753" t="s">
        <v>2267</v>
      </c>
      <c r="G11" s="441">
        <v>350</v>
      </c>
      <c r="H11" s="492">
        <v>280</v>
      </c>
    </row>
    <row r="12" spans="1:10" ht="24" customHeight="1">
      <c r="A12" s="15">
        <v>4</v>
      </c>
      <c r="B12" s="14" t="s">
        <v>2268</v>
      </c>
      <c r="C12" s="14" t="s">
        <v>2269</v>
      </c>
      <c r="D12" s="752" t="s">
        <v>2270</v>
      </c>
      <c r="E12" s="753" t="s">
        <v>2106</v>
      </c>
      <c r="F12" s="753" t="s">
        <v>2267</v>
      </c>
      <c r="G12" s="441">
        <v>400</v>
      </c>
      <c r="H12" s="492">
        <v>320</v>
      </c>
    </row>
    <row r="13" spans="1:10" ht="13.8">
      <c r="A13" s="15">
        <v>5</v>
      </c>
      <c r="B13" s="14" t="s">
        <v>1488</v>
      </c>
      <c r="C13" s="14" t="s">
        <v>2269</v>
      </c>
      <c r="D13" s="752" t="s">
        <v>1929</v>
      </c>
      <c r="E13" s="753" t="s">
        <v>2106</v>
      </c>
      <c r="F13" s="753" t="s">
        <v>2271</v>
      </c>
      <c r="G13" s="441">
        <v>572.5</v>
      </c>
      <c r="H13" s="492">
        <v>500</v>
      </c>
    </row>
    <row r="14" spans="1:10" ht="13.8">
      <c r="A14" s="15">
        <v>6</v>
      </c>
      <c r="B14" s="14" t="s">
        <v>2268</v>
      </c>
      <c r="C14" s="14" t="s">
        <v>2269</v>
      </c>
      <c r="D14" s="752" t="s">
        <v>2270</v>
      </c>
      <c r="E14" s="753" t="s">
        <v>2106</v>
      </c>
      <c r="F14" s="753" t="s">
        <v>2271</v>
      </c>
      <c r="G14" s="441">
        <v>1262.5</v>
      </c>
      <c r="H14" s="492">
        <v>1010</v>
      </c>
    </row>
    <row r="15" spans="1:10" ht="13.8">
      <c r="A15" s="97"/>
      <c r="B15" s="385"/>
      <c r="C15" s="385"/>
      <c r="D15" s="385"/>
      <c r="E15" s="385"/>
      <c r="F15" s="444"/>
      <c r="G15" s="385"/>
      <c r="H15" s="385"/>
      <c r="I15" s="181"/>
    </row>
    <row r="16" spans="1:10" ht="13.8">
      <c r="A16" s="86"/>
      <c r="B16" s="98"/>
      <c r="C16" s="98"/>
      <c r="D16" s="399"/>
      <c r="E16" s="98"/>
      <c r="F16" s="98" t="s">
        <v>331</v>
      </c>
      <c r="G16" s="85">
        <f>SUM(G9:G11)</f>
        <v>5153</v>
      </c>
      <c r="H16" s="85"/>
      <c r="I16" s="181"/>
    </row>
    <row r="17" spans="1:9" ht="13.8">
      <c r="A17" s="220"/>
      <c r="B17" s="220"/>
      <c r="C17" s="220"/>
      <c r="D17" s="220"/>
      <c r="E17" s="220"/>
      <c r="F17" s="220"/>
      <c r="G17" s="220"/>
      <c r="H17" s="181"/>
      <c r="I17" s="181"/>
    </row>
    <row r="18" spans="1:9" ht="13.8">
      <c r="A18" s="221" t="s">
        <v>445</v>
      </c>
      <c r="B18" s="221"/>
      <c r="C18" s="220"/>
      <c r="D18" s="220"/>
      <c r="E18" s="220"/>
      <c r="F18" s="220"/>
      <c r="G18" s="220"/>
      <c r="H18" s="181"/>
      <c r="I18" s="181"/>
    </row>
    <row r="19" spans="1:9" ht="13.8">
      <c r="A19" s="221"/>
      <c r="B19" s="221"/>
      <c r="C19" s="220"/>
      <c r="D19" s="220"/>
      <c r="E19" s="220"/>
      <c r="F19" s="220"/>
      <c r="G19" s="220"/>
      <c r="H19" s="181"/>
      <c r="I19" s="181"/>
    </row>
    <row r="20" spans="1:9" ht="13.8">
      <c r="A20" s="221"/>
      <c r="B20" s="221"/>
      <c r="C20" s="181"/>
      <c r="D20" s="181"/>
      <c r="E20" s="181"/>
      <c r="F20" s="181"/>
      <c r="G20" s="181"/>
      <c r="H20" s="181"/>
      <c r="I20" s="218"/>
    </row>
    <row r="21" spans="1:9" ht="13.8">
      <c r="A21" s="221"/>
      <c r="B21" s="221"/>
      <c r="C21" s="181"/>
      <c r="D21" s="181"/>
      <c r="E21" s="181"/>
      <c r="F21" s="181"/>
      <c r="G21" s="181"/>
      <c r="H21" s="181"/>
      <c r="I21" s="181"/>
    </row>
    <row r="22" spans="1:9" ht="13.8">
      <c r="A22" s="218"/>
      <c r="B22" s="218"/>
      <c r="C22" s="218"/>
      <c r="D22" s="218"/>
      <c r="E22" s="218"/>
      <c r="F22" s="218"/>
      <c r="G22" s="218"/>
      <c r="H22" s="218"/>
      <c r="I22" s="181"/>
    </row>
    <row r="23" spans="1:9" ht="13.8">
      <c r="A23" s="187" t="s">
        <v>96</v>
      </c>
      <c r="B23" s="187"/>
      <c r="C23" s="181"/>
      <c r="D23" s="181"/>
      <c r="E23" s="181"/>
      <c r="F23" s="181"/>
      <c r="G23" s="181"/>
      <c r="H23" s="181"/>
      <c r="I23" s="188"/>
    </row>
    <row r="24" spans="1:9" ht="13.8">
      <c r="A24" s="181"/>
      <c r="B24" s="181"/>
      <c r="C24" s="181"/>
      <c r="D24" s="181"/>
      <c r="E24" s="181"/>
      <c r="F24" s="181"/>
      <c r="G24" s="181"/>
      <c r="H24" s="181"/>
      <c r="I24" s="188"/>
    </row>
    <row r="25" spans="1:9" ht="13.8">
      <c r="A25" s="181"/>
      <c r="B25" s="181"/>
      <c r="C25" s="181"/>
      <c r="D25" s="181"/>
      <c r="E25" s="181"/>
      <c r="F25" s="181"/>
      <c r="G25" s="181"/>
      <c r="H25" s="181"/>
      <c r="I25" s="188"/>
    </row>
    <row r="26" spans="1:9" ht="13.8">
      <c r="A26" s="187"/>
      <c r="B26" s="187"/>
      <c r="C26" s="187" t="s">
        <v>408</v>
      </c>
      <c r="D26" s="187"/>
      <c r="E26" s="220"/>
      <c r="F26" s="187"/>
      <c r="G26" s="187"/>
      <c r="H26" s="181"/>
    </row>
    <row r="27" spans="1:9" ht="13.8">
      <c r="A27" s="181"/>
      <c r="B27" s="181"/>
      <c r="C27" s="181" t="s">
        <v>258</v>
      </c>
      <c r="D27" s="181"/>
      <c r="E27" s="181"/>
      <c r="F27" s="181"/>
      <c r="G27" s="181"/>
      <c r="H27" s="181"/>
    </row>
    <row r="28" spans="1:9">
      <c r="A28" s="189"/>
      <c r="B28" s="189"/>
      <c r="C28" s="189" t="s">
        <v>127</v>
      </c>
      <c r="D28" s="189"/>
      <c r="E28" s="189"/>
      <c r="F28" s="189"/>
      <c r="G28" s="189"/>
    </row>
    <row r="58" ht="27.6" customHeight="1"/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9.4'!Область_печати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2016-09-26T07:53:01Z</cp:lastPrinted>
  <dcterms:created xsi:type="dcterms:W3CDTF">2011-12-27T13:20:18Z</dcterms:created>
  <dcterms:modified xsi:type="dcterms:W3CDTF">2016-09-26T09:53:45Z</dcterms:modified>
</cp:coreProperties>
</file>