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Y:\Bence\erettsegi\tablazat\nkp_kalapacsvetes\"/>
    </mc:Choice>
  </mc:AlternateContent>
  <xr:revisionPtr revIDLastSave="0" documentId="13_ncr:1_{711A34AA-6673-40BA-ABA2-CEA599F98DFF}" xr6:coauthVersionLast="47" xr6:coauthVersionMax="47" xr10:uidLastSave="{00000000-0000-0000-0000-000000000000}"/>
  <bookViews>
    <workbookView xWindow="165" yWindow="1050" windowWidth="25215" windowHeight="14625" xr2:uid="{A6199E0C-AA5B-4DA8-959E-27C24B84A2D5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M5" i="1"/>
  <c r="M3" i="1"/>
  <c r="O3" i="1"/>
  <c r="O4" i="1"/>
  <c r="O5" i="1"/>
  <c r="O6" i="1"/>
  <c r="O7" i="1"/>
  <c r="O8" i="1"/>
  <c r="O9" i="1"/>
  <c r="O10" i="1"/>
  <c r="O11" i="1"/>
  <c r="O12" i="1"/>
  <c r="O13" i="1"/>
  <c r="O2" i="1"/>
  <c r="C16" i="1"/>
  <c r="C17" i="1"/>
  <c r="C18" i="1"/>
  <c r="C19" i="1"/>
  <c r="C20" i="1"/>
  <c r="C21" i="1"/>
  <c r="C22" i="1"/>
  <c r="C15" i="1"/>
  <c r="B16" i="1"/>
  <c r="B17" i="1"/>
  <c r="B18" i="1"/>
  <c r="B19" i="1"/>
  <c r="B20" i="1"/>
  <c r="B21" i="1"/>
  <c r="B22" i="1"/>
  <c r="B15" i="1"/>
  <c r="P3" i="1"/>
  <c r="P4" i="1"/>
  <c r="P5" i="1"/>
  <c r="P6" i="1"/>
  <c r="P7" i="1"/>
  <c r="P8" i="1"/>
  <c r="P9" i="1"/>
  <c r="P10" i="1"/>
  <c r="P11" i="1"/>
  <c r="P12" i="1"/>
  <c r="P13" i="1"/>
  <c r="P2" i="1"/>
  <c r="M4" i="1"/>
  <c r="A3" i="1"/>
  <c r="A4" i="1"/>
  <c r="A5" i="1"/>
  <c r="A6" i="1"/>
  <c r="A7" i="1"/>
  <c r="A8" i="1"/>
  <c r="A9" i="1"/>
  <c r="A10" i="1"/>
  <c r="A11" i="1"/>
  <c r="A12" i="1"/>
  <c r="A13" i="1"/>
  <c r="A2" i="1"/>
  <c r="J3" i="1"/>
  <c r="J4" i="1"/>
  <c r="J5" i="1"/>
  <c r="J6" i="1"/>
  <c r="J7" i="1"/>
  <c r="J8" i="1"/>
  <c r="J9" i="1"/>
  <c r="J10" i="1"/>
  <c r="J11" i="1"/>
  <c r="J12" i="1"/>
  <c r="J13" i="1"/>
  <c r="J2" i="1"/>
</calcChain>
</file>

<file path=xl/sharedStrings.xml><?xml version="1.0" encoding="utf-8"?>
<sst xmlns="http://schemas.openxmlformats.org/spreadsheetml/2006/main" count="67" uniqueCount="35">
  <si>
    <t>Helyezés</t>
  </si>
  <si>
    <t>Név</t>
  </si>
  <si>
    <t>Egyesület</t>
  </si>
  <si>
    <t>Eredmény</t>
  </si>
  <si>
    <t>Bödei Enikő</t>
  </si>
  <si>
    <t>Szombathelyi SI</t>
  </si>
  <si>
    <t>x</t>
  </si>
  <si>
    <t>Nevezési szint a selejtezőben:</t>
  </si>
  <si>
    <t>Csatári Dominika</t>
  </si>
  <si>
    <t>VEDAC</t>
  </si>
  <si>
    <t>Csatári Jázmin</t>
  </si>
  <si>
    <t>Csernyik Dzsenifer</t>
  </si>
  <si>
    <t>Pápai AC</t>
  </si>
  <si>
    <t>Decsi Dorka</t>
  </si>
  <si>
    <t>Dobó SE</t>
  </si>
  <si>
    <t>Gergelics Cintia</t>
  </si>
  <si>
    <t>Gyurátz Réka</t>
  </si>
  <si>
    <t>Németh Zsanett</t>
  </si>
  <si>
    <t>Rajczi Bianka</t>
  </si>
  <si>
    <t>Viszkeleti Villő Anna</t>
  </si>
  <si>
    <t>Zimmermann Lili</t>
  </si>
  <si>
    <t>Feketehegy SE</t>
  </si>
  <si>
    <t>Zsigovics Panna</t>
  </si>
  <si>
    <t>#1</t>
  </si>
  <si>
    <t>#2</t>
  </si>
  <si>
    <t>#3</t>
  </si>
  <si>
    <t>#4</t>
  </si>
  <si>
    <t>#5</t>
  </si>
  <si>
    <t>#6</t>
  </si>
  <si>
    <t>Továbbjutás határa:</t>
  </si>
  <si>
    <t>Nevezési szintet elérők száma:</t>
  </si>
  <si>
    <t>Érvénytelen dobások aránya:</t>
  </si>
  <si>
    <t>Javítók aránya:</t>
  </si>
  <si>
    <t>Javított</t>
  </si>
  <si>
    <t>legnagyobb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</si>
</sst>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General\ &quot;m&quot;"/>
    <numFmt numFmtId="168" formatCode="General\ &quot;fő&quot;"/>
    <numFmt numFmtId="169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0" fillId="0" borderId="0" xfId="0" applyAlignment="1">
      <alignment horizontal="left" vertical="center" wrapText="1"/>
    </xf>
    <xf numFmtId="10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ál" xfId="0" builtinId="0"/>
  </cellStyles>
  <dxfs count="7">
    <dxf>
      <fill>
        <patternFill>
          <bgColor rgb="FFBFBFBF"/>
        </patternFill>
      </fill>
    </dxf>
    <dxf>
      <fill>
        <patternFill>
          <bgColor rgb="FFFFFF00"/>
        </patternFill>
      </fill>
    </dxf>
    <dxf>
      <fill>
        <patternFill>
          <bgColor rgb="FFBF8F00"/>
        </patternFill>
      </fill>
    </dxf>
    <dxf>
      <fill>
        <patternFill>
          <bgColor rgb="FFFFFF00"/>
        </patternFill>
      </fill>
    </dxf>
    <dxf>
      <fill>
        <patternFill>
          <bgColor rgb="FFBFBFBF"/>
        </patternFill>
      </fill>
    </dxf>
    <dxf>
      <fill>
        <patternFill>
          <bgColor rgb="FFFFFF00"/>
        </patternFill>
      </fill>
    </dxf>
    <dxf>
      <font>
        <b/>
        <i val="0"/>
      </font>
    </dxf>
  </dxfs>
  <tableStyles count="0" defaultTableStyle="TableStyleMedium2" defaultPivotStyle="PivotStyleLight16"/>
  <colors>
    <mruColors>
      <color rgb="FFBF8F00"/>
      <color rgb="FFBFBFB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baseline="0">
                <a:effectLst/>
              </a:rPr>
              <a:t>A versenyzők legnagyobb dobása</a:t>
            </a:r>
            <a:endParaRPr lang="hu-HU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>
                  <a:alpha val="97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Munka1!$B$2:$B$13</c:f>
              <c:strCache>
                <c:ptCount val="12"/>
                <c:pt idx="0">
                  <c:v>Bödei Enikő</c:v>
                </c:pt>
                <c:pt idx="1">
                  <c:v>Csatári Dominika</c:v>
                </c:pt>
                <c:pt idx="2">
                  <c:v>Csatári Jázmin</c:v>
                </c:pt>
                <c:pt idx="3">
                  <c:v>Csernyik Dzsenifer</c:v>
                </c:pt>
                <c:pt idx="4">
                  <c:v>Decsi Dorka</c:v>
                </c:pt>
                <c:pt idx="5">
                  <c:v>Gergelics Cintia</c:v>
                </c:pt>
                <c:pt idx="6">
                  <c:v>Gyurátz Réka</c:v>
                </c:pt>
                <c:pt idx="7">
                  <c:v>Németh Zsanett</c:v>
                </c:pt>
                <c:pt idx="8">
                  <c:v>Rajczi Bianka</c:v>
                </c:pt>
                <c:pt idx="9">
                  <c:v>Viszkeleti Villő Anna</c:v>
                </c:pt>
                <c:pt idx="10">
                  <c:v>Zimmermann Lili</c:v>
                </c:pt>
                <c:pt idx="11">
                  <c:v>Zsigovics Panna</c:v>
                </c:pt>
              </c:strCache>
            </c:strRef>
          </c:cat>
          <c:val>
            <c:numRef>
              <c:f>Munka1!$J$2:$J$13</c:f>
              <c:numCache>
                <c:formatCode>0.00</c:formatCode>
                <c:ptCount val="12"/>
                <c:pt idx="0">
                  <c:v>41.67</c:v>
                </c:pt>
                <c:pt idx="1">
                  <c:v>51.75</c:v>
                </c:pt>
                <c:pt idx="2">
                  <c:v>60.54</c:v>
                </c:pt>
                <c:pt idx="3">
                  <c:v>46.27</c:v>
                </c:pt>
                <c:pt idx="4">
                  <c:v>41.63</c:v>
                </c:pt>
                <c:pt idx="5">
                  <c:v>52.52</c:v>
                </c:pt>
                <c:pt idx="6">
                  <c:v>68.48</c:v>
                </c:pt>
                <c:pt idx="7">
                  <c:v>62.66</c:v>
                </c:pt>
                <c:pt idx="8">
                  <c:v>55.75</c:v>
                </c:pt>
                <c:pt idx="9">
                  <c:v>59.56</c:v>
                </c:pt>
                <c:pt idx="10">
                  <c:v>54.74</c:v>
                </c:pt>
                <c:pt idx="11">
                  <c:v>53.36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6-4741-B5BC-6B48CC490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3"/>
        <c:overlap val="-27"/>
        <c:axId val="832437935"/>
        <c:axId val="832435055"/>
      </c:barChart>
      <c:catAx>
        <c:axId val="83243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32435055"/>
        <c:crosses val="autoZero"/>
        <c:auto val="1"/>
        <c:lblAlgn val="ctr"/>
        <c:lblOffset val="100"/>
        <c:noMultiLvlLbl val="0"/>
      </c:catAx>
      <c:valAx>
        <c:axId val="83243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3243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3284</xdr:colOff>
      <xdr:row>14</xdr:row>
      <xdr:rowOff>7881</xdr:rowOff>
    </xdr:from>
    <xdr:to>
      <xdr:col>11</xdr:col>
      <xdr:colOff>1307224</xdr:colOff>
      <xdr:row>29</xdr:row>
      <xdr:rowOff>72259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CBBE861-8E23-2C5F-CFBD-0F6B73AAF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97452-1DD9-41F9-8A5D-72A569446C3F}">
  <dimension ref="A1:P22"/>
  <sheetViews>
    <sheetView tabSelected="1" zoomScale="145" zoomScaleNormal="145" workbookViewId="0">
      <selection activeCell="M6" sqref="M6"/>
    </sheetView>
  </sheetViews>
  <sheetFormatPr defaultColWidth="9" defaultRowHeight="15" x14ac:dyDescent="0.25"/>
  <cols>
    <col min="2" max="2" width="19.5703125" bestFit="1" customWidth="1"/>
    <col min="3" max="3" width="15.140625" bestFit="1" customWidth="1"/>
    <col min="4" max="8" width="5.85546875" bestFit="1" customWidth="1"/>
    <col min="9" max="9" width="5.7109375" bestFit="1" customWidth="1"/>
    <col min="10" max="10" width="10" bestFit="1" customWidth="1"/>
    <col min="12" max="12" width="28.7109375" bestFit="1" customWidth="1"/>
    <col min="13" max="13" width="7.28515625" bestFit="1" customWidth="1"/>
    <col min="15" max="15" width="11.28515625" bestFit="1" customWidth="1"/>
    <col min="16" max="16" width="7.42578125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3</v>
      </c>
      <c r="O1" t="s">
        <v>34</v>
      </c>
      <c r="P1" t="s">
        <v>33</v>
      </c>
    </row>
    <row r="2" spans="1:16" x14ac:dyDescent="0.25">
      <c r="A2" s="9">
        <f>_xlfn.RANK.EQ(J2,$J$2:$J$13, 0)</f>
        <v>11</v>
      </c>
      <c r="B2" s="7" t="s">
        <v>4</v>
      </c>
      <c r="C2" s="7" t="s">
        <v>5</v>
      </c>
      <c r="D2" s="10">
        <v>41.67</v>
      </c>
      <c r="E2" s="10" t="s">
        <v>6</v>
      </c>
      <c r="F2" s="10">
        <v>41.04</v>
      </c>
      <c r="G2" s="10" t="s">
        <v>6</v>
      </c>
      <c r="H2" s="10" t="s">
        <v>6</v>
      </c>
      <c r="I2" s="10" t="s">
        <v>6</v>
      </c>
      <c r="J2" s="8">
        <f>MAX(D2:I2)</f>
        <v>41.67</v>
      </c>
      <c r="L2" t="s">
        <v>7</v>
      </c>
      <c r="M2" s="4">
        <v>55</v>
      </c>
      <c r="O2" s="1">
        <f>MAX(D2:F2)</f>
        <v>41.67</v>
      </c>
      <c r="P2" t="b">
        <f>IF(G2 &lt;&gt; "x", IF(MAX(D2:F2) &lt; MAX(G2:I2), TRUE, FALSE), FALSE)</f>
        <v>0</v>
      </c>
    </row>
    <row r="3" spans="1:16" x14ac:dyDescent="0.25">
      <c r="A3" s="9">
        <f t="shared" ref="A3:A13" si="0">_xlfn.RANK.EQ(J3,$J$2:$J$13, 0)</f>
        <v>9</v>
      </c>
      <c r="B3" s="7" t="s">
        <v>8</v>
      </c>
      <c r="C3" s="7" t="s">
        <v>9</v>
      </c>
      <c r="D3" s="10">
        <v>51.75</v>
      </c>
      <c r="E3" s="10">
        <v>50.6</v>
      </c>
      <c r="F3" s="10">
        <v>49.08</v>
      </c>
      <c r="G3" s="10" t="s">
        <v>6</v>
      </c>
      <c r="H3" s="10" t="s">
        <v>6</v>
      </c>
      <c r="I3" s="10" t="s">
        <v>6</v>
      </c>
      <c r="J3" s="8">
        <f t="shared" ref="J3:J13" si="1">MAX(D3:I3)</f>
        <v>51.75</v>
      </c>
      <c r="L3" s="2" t="s">
        <v>29</v>
      </c>
      <c r="M3" s="4">
        <f>LARGE(O2:O13, 8)</f>
        <v>52.44</v>
      </c>
      <c r="O3" s="1">
        <f t="shared" ref="O3:O13" si="2">MAX(D3:F3)</f>
        <v>51.75</v>
      </c>
      <c r="P3" t="b">
        <f t="shared" ref="P3:P13" si="3">IF(G3 &lt;&gt; "x", IF(MAX(D3:F3) &lt; MAX(G3:I3), TRUE, FALSE), FALSE)</f>
        <v>0</v>
      </c>
    </row>
    <row r="4" spans="1:16" x14ac:dyDescent="0.25">
      <c r="A4" s="9">
        <f t="shared" si="0"/>
        <v>3</v>
      </c>
      <c r="B4" s="7" t="s">
        <v>10</v>
      </c>
      <c r="C4" s="7" t="s">
        <v>9</v>
      </c>
      <c r="D4" s="10">
        <v>57.92</v>
      </c>
      <c r="E4" s="10">
        <v>58.75</v>
      </c>
      <c r="F4" s="10">
        <v>58.9</v>
      </c>
      <c r="G4" s="10">
        <v>60.54</v>
      </c>
      <c r="H4" s="10">
        <v>58.84</v>
      </c>
      <c r="I4" s="10">
        <v>60.36</v>
      </c>
      <c r="J4" s="8">
        <f t="shared" si="1"/>
        <v>60.54</v>
      </c>
      <c r="L4" t="s">
        <v>30</v>
      </c>
      <c r="M4" s="5">
        <f>COUNTIFS($J$2:$J$13, "&gt;="&amp;$M$2)</f>
        <v>5</v>
      </c>
      <c r="O4" s="1">
        <f t="shared" si="2"/>
        <v>58.9</v>
      </c>
      <c r="P4" t="b">
        <f t="shared" si="3"/>
        <v>1</v>
      </c>
    </row>
    <row r="5" spans="1:16" x14ac:dyDescent="0.25">
      <c r="A5" s="9">
        <f t="shared" si="0"/>
        <v>10</v>
      </c>
      <c r="B5" s="7" t="s">
        <v>11</v>
      </c>
      <c r="C5" s="7" t="s">
        <v>12</v>
      </c>
      <c r="D5" s="10">
        <v>46.27</v>
      </c>
      <c r="E5" s="10">
        <v>45.03</v>
      </c>
      <c r="F5" s="10">
        <v>45.14</v>
      </c>
      <c r="G5" s="10" t="s">
        <v>6</v>
      </c>
      <c r="H5" s="10" t="s">
        <v>6</v>
      </c>
      <c r="I5" s="10" t="s">
        <v>6</v>
      </c>
      <c r="J5" s="8">
        <f t="shared" si="1"/>
        <v>46.27</v>
      </c>
      <c r="L5" s="2" t="s">
        <v>31</v>
      </c>
      <c r="M5" s="3">
        <f>COUNTIFS(D2:I13, "x")/COUNTA(D2:I13)</f>
        <v>0.3611111111111111</v>
      </c>
      <c r="O5" s="1">
        <f t="shared" si="2"/>
        <v>46.27</v>
      </c>
      <c r="P5" t="b">
        <f t="shared" si="3"/>
        <v>0</v>
      </c>
    </row>
    <row r="6" spans="1:16" x14ac:dyDescent="0.25">
      <c r="A6" s="9">
        <f t="shared" si="0"/>
        <v>12</v>
      </c>
      <c r="B6" s="7" t="s">
        <v>13</v>
      </c>
      <c r="C6" s="7" t="s">
        <v>14</v>
      </c>
      <c r="D6" s="10">
        <v>37.979999999999997</v>
      </c>
      <c r="E6" s="10">
        <v>41.63</v>
      </c>
      <c r="F6" s="10">
        <v>41.06</v>
      </c>
      <c r="G6" s="10" t="s">
        <v>6</v>
      </c>
      <c r="H6" s="10" t="s">
        <v>6</v>
      </c>
      <c r="I6" s="10" t="s">
        <v>6</v>
      </c>
      <c r="J6" s="8">
        <f t="shared" si="1"/>
        <v>41.63</v>
      </c>
      <c r="L6" s="2" t="s">
        <v>32</v>
      </c>
      <c r="M6" s="6">
        <f>COUNTIFS(P2:P13, TRUE)/8</f>
        <v>0.25</v>
      </c>
      <c r="O6" s="1">
        <f t="shared" si="2"/>
        <v>41.63</v>
      </c>
      <c r="P6" t="b">
        <f t="shared" si="3"/>
        <v>0</v>
      </c>
    </row>
    <row r="7" spans="1:16" x14ac:dyDescent="0.25">
      <c r="A7" s="9">
        <f t="shared" si="0"/>
        <v>8</v>
      </c>
      <c r="B7" s="7" t="s">
        <v>15</v>
      </c>
      <c r="C7" s="7" t="s">
        <v>14</v>
      </c>
      <c r="D7" s="10">
        <v>52.44</v>
      </c>
      <c r="E7" s="10" t="s">
        <v>6</v>
      </c>
      <c r="F7" s="10" t="s">
        <v>6</v>
      </c>
      <c r="G7" s="10" t="s">
        <v>6</v>
      </c>
      <c r="H7" s="10">
        <v>52.52</v>
      </c>
      <c r="I7" s="10">
        <v>51.75</v>
      </c>
      <c r="J7" s="8">
        <f t="shared" si="1"/>
        <v>52.52</v>
      </c>
      <c r="O7" s="1">
        <f t="shared" si="2"/>
        <v>52.44</v>
      </c>
      <c r="P7" t="b">
        <f t="shared" si="3"/>
        <v>0</v>
      </c>
    </row>
    <row r="8" spans="1:16" x14ac:dyDescent="0.25">
      <c r="A8" s="9">
        <f t="shared" si="0"/>
        <v>1</v>
      </c>
      <c r="B8" s="7" t="s">
        <v>16</v>
      </c>
      <c r="C8" s="7" t="s">
        <v>14</v>
      </c>
      <c r="D8" s="10">
        <v>68.44</v>
      </c>
      <c r="E8" s="10" t="s">
        <v>6</v>
      </c>
      <c r="F8" s="10">
        <v>68.48</v>
      </c>
      <c r="G8" s="10" t="s">
        <v>6</v>
      </c>
      <c r="H8" s="10">
        <v>66.89</v>
      </c>
      <c r="I8" s="10">
        <v>67.790000000000006</v>
      </c>
      <c r="J8" s="8">
        <f t="shared" si="1"/>
        <v>68.48</v>
      </c>
      <c r="O8" s="1">
        <f t="shared" si="2"/>
        <v>68.48</v>
      </c>
      <c r="P8" t="b">
        <f t="shared" si="3"/>
        <v>0</v>
      </c>
    </row>
    <row r="9" spans="1:16" x14ac:dyDescent="0.25">
      <c r="A9" s="9">
        <f t="shared" si="0"/>
        <v>2</v>
      </c>
      <c r="B9" s="7" t="s">
        <v>17</v>
      </c>
      <c r="C9" s="7" t="s">
        <v>14</v>
      </c>
      <c r="D9" s="10">
        <v>57.51</v>
      </c>
      <c r="E9" s="10">
        <v>62.66</v>
      </c>
      <c r="F9" s="10" t="s">
        <v>6</v>
      </c>
      <c r="G9" s="10">
        <v>60.5</v>
      </c>
      <c r="H9" s="10">
        <v>60.61</v>
      </c>
      <c r="I9" s="10">
        <v>62.3</v>
      </c>
      <c r="J9" s="8">
        <f t="shared" si="1"/>
        <v>62.66</v>
      </c>
      <c r="O9" s="1">
        <f t="shared" si="2"/>
        <v>62.66</v>
      </c>
      <c r="P9" t="b">
        <f t="shared" si="3"/>
        <v>0</v>
      </c>
    </row>
    <row r="10" spans="1:16" x14ac:dyDescent="0.25">
      <c r="A10" s="9">
        <f t="shared" si="0"/>
        <v>5</v>
      </c>
      <c r="B10" s="7" t="s">
        <v>18</v>
      </c>
      <c r="C10" s="7" t="s">
        <v>14</v>
      </c>
      <c r="D10" s="10">
        <v>55.67</v>
      </c>
      <c r="E10" s="10">
        <v>55.75</v>
      </c>
      <c r="F10" s="10">
        <v>55.2</v>
      </c>
      <c r="G10" s="10">
        <v>55.35</v>
      </c>
      <c r="H10" s="10">
        <v>54.92</v>
      </c>
      <c r="I10" s="10">
        <v>54.99</v>
      </c>
      <c r="J10" s="8">
        <f t="shared" si="1"/>
        <v>55.75</v>
      </c>
      <c r="O10" s="1">
        <f t="shared" si="2"/>
        <v>55.75</v>
      </c>
      <c r="P10" t="b">
        <f t="shared" si="3"/>
        <v>0</v>
      </c>
    </row>
    <row r="11" spans="1:16" x14ac:dyDescent="0.25">
      <c r="A11" s="9">
        <f t="shared" si="0"/>
        <v>4</v>
      </c>
      <c r="B11" s="7" t="s">
        <v>19</v>
      </c>
      <c r="C11" s="7" t="s">
        <v>14</v>
      </c>
      <c r="D11" s="10" t="s">
        <v>6</v>
      </c>
      <c r="E11" s="10" t="s">
        <v>6</v>
      </c>
      <c r="F11" s="10">
        <v>59.04</v>
      </c>
      <c r="G11" s="10">
        <v>59.56</v>
      </c>
      <c r="H11" s="10" t="s">
        <v>6</v>
      </c>
      <c r="I11" s="10" t="s">
        <v>6</v>
      </c>
      <c r="J11" s="8">
        <f t="shared" si="1"/>
        <v>59.56</v>
      </c>
      <c r="O11" s="1">
        <f t="shared" si="2"/>
        <v>59.04</v>
      </c>
      <c r="P11" t="b">
        <f t="shared" si="3"/>
        <v>1</v>
      </c>
    </row>
    <row r="12" spans="1:16" x14ac:dyDescent="0.25">
      <c r="A12" s="9">
        <f t="shared" si="0"/>
        <v>6</v>
      </c>
      <c r="B12" s="7" t="s">
        <v>20</v>
      </c>
      <c r="C12" s="7" t="s">
        <v>21</v>
      </c>
      <c r="D12" s="10">
        <v>53.37</v>
      </c>
      <c r="E12" s="10">
        <v>54.74</v>
      </c>
      <c r="F12" s="10">
        <v>50.67</v>
      </c>
      <c r="G12" s="10">
        <v>49.82</v>
      </c>
      <c r="H12" s="10" t="s">
        <v>6</v>
      </c>
      <c r="I12" s="10" t="s">
        <v>6</v>
      </c>
      <c r="J12" s="8">
        <f t="shared" si="1"/>
        <v>54.74</v>
      </c>
      <c r="O12" s="1">
        <f t="shared" si="2"/>
        <v>54.74</v>
      </c>
      <c r="P12" t="b">
        <f t="shared" si="3"/>
        <v>0</v>
      </c>
    </row>
    <row r="13" spans="1:16" x14ac:dyDescent="0.25">
      <c r="A13" s="9">
        <f t="shared" si="0"/>
        <v>7</v>
      </c>
      <c r="B13" s="7" t="s">
        <v>22</v>
      </c>
      <c r="C13" s="7" t="s">
        <v>21</v>
      </c>
      <c r="D13" s="10">
        <v>50.4</v>
      </c>
      <c r="E13" s="10">
        <v>50.25</v>
      </c>
      <c r="F13" s="10">
        <v>53.36</v>
      </c>
      <c r="G13" s="10" t="s">
        <v>6</v>
      </c>
      <c r="H13" s="10">
        <v>52.08</v>
      </c>
      <c r="I13" s="10">
        <v>52.65</v>
      </c>
      <c r="J13" s="8">
        <f t="shared" si="1"/>
        <v>53.36</v>
      </c>
      <c r="O13" s="1">
        <f t="shared" si="2"/>
        <v>53.36</v>
      </c>
      <c r="P13" t="b">
        <f t="shared" si="3"/>
        <v>0</v>
      </c>
    </row>
    <row r="15" spans="1:16" x14ac:dyDescent="0.25">
      <c r="A15" s="11">
        <v>1</v>
      </c>
      <c r="B15" t="str">
        <f>VLOOKUP($A15,$A$2:$C$13, 2, FALSE)</f>
        <v>Gyurátz Réka</v>
      </c>
      <c r="C15" t="str">
        <f>VLOOKUP($A15,$A$2:$C$13, 3, FALSE)</f>
        <v>Dobó SE</v>
      </c>
    </row>
    <row r="16" spans="1:16" x14ac:dyDescent="0.25">
      <c r="A16" s="11">
        <v>2</v>
      </c>
      <c r="B16" t="str">
        <f t="shared" ref="B16:C22" si="4">VLOOKUP($A16,$A$2:$C$13, 2, FALSE)</f>
        <v>Németh Zsanett</v>
      </c>
      <c r="C16" t="str">
        <f t="shared" ref="C16:C22" si="5">VLOOKUP($A16,$A$2:$C$13, 3, FALSE)</f>
        <v>Dobó SE</v>
      </c>
    </row>
    <row r="17" spans="1:3" x14ac:dyDescent="0.25">
      <c r="A17" s="11">
        <v>3</v>
      </c>
      <c r="B17" t="str">
        <f t="shared" si="4"/>
        <v>Csatári Jázmin</v>
      </c>
      <c r="C17" t="str">
        <f t="shared" si="5"/>
        <v>VEDAC</v>
      </c>
    </row>
    <row r="18" spans="1:3" x14ac:dyDescent="0.25">
      <c r="A18" s="11">
        <v>4</v>
      </c>
      <c r="B18" t="str">
        <f t="shared" si="4"/>
        <v>Viszkeleti Villő Anna</v>
      </c>
      <c r="C18" t="str">
        <f t="shared" si="5"/>
        <v>Dobó SE</v>
      </c>
    </row>
    <row r="19" spans="1:3" x14ac:dyDescent="0.25">
      <c r="A19" s="11">
        <v>5</v>
      </c>
      <c r="B19" t="str">
        <f t="shared" si="4"/>
        <v>Rajczi Bianka</v>
      </c>
      <c r="C19" t="str">
        <f t="shared" si="5"/>
        <v>Dobó SE</v>
      </c>
    </row>
    <row r="20" spans="1:3" x14ac:dyDescent="0.25">
      <c r="A20" s="11">
        <v>6</v>
      </c>
      <c r="B20" t="str">
        <f t="shared" si="4"/>
        <v>Zimmermann Lili</v>
      </c>
      <c r="C20" t="str">
        <f t="shared" si="5"/>
        <v>Feketehegy SE</v>
      </c>
    </row>
    <row r="21" spans="1:3" x14ac:dyDescent="0.25">
      <c r="A21" s="11">
        <v>7</v>
      </c>
      <c r="B21" t="str">
        <f t="shared" si="4"/>
        <v>Zsigovics Panna</v>
      </c>
      <c r="C21" t="str">
        <f t="shared" si="5"/>
        <v>Feketehegy SE</v>
      </c>
    </row>
    <row r="22" spans="1:3" x14ac:dyDescent="0.25">
      <c r="A22" s="11">
        <v>8</v>
      </c>
      <c r="B22" t="str">
        <f t="shared" si="4"/>
        <v>Gergelics Cintia</v>
      </c>
      <c r="C22" t="str">
        <f t="shared" si="5"/>
        <v>Dobó SE</v>
      </c>
    </row>
  </sheetData>
  <phoneticPr fontId="2" type="noConversion"/>
  <conditionalFormatting sqref="D2:I13">
    <cfRule type="expression" dxfId="6" priority="4">
      <formula>D2=$J2</formula>
    </cfRule>
  </conditionalFormatting>
  <conditionalFormatting sqref="A2:J13">
    <cfRule type="expression" dxfId="3" priority="3">
      <formula>$A2=1</formula>
    </cfRule>
    <cfRule type="expression" dxfId="4" priority="2">
      <formula>$A2=2</formula>
    </cfRule>
    <cfRule type="expression" dxfId="2" priority="1">
      <formula>$A2=3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Bence Tóth</dc:creator>
  <cp:lastModifiedBy>Bence Tóth</cp:lastModifiedBy>
  <dcterms:created xsi:type="dcterms:W3CDTF">2023-04-11T12:17:44Z</dcterms:created>
  <dcterms:modified xsi:type="dcterms:W3CDTF">2023-04-11T13:00:15Z</dcterms:modified>
</cp:coreProperties>
</file>