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_OH\_11_12\Táblázatkez\9fel_kalapacsvetes\megoldas\"/>
    </mc:Choice>
  </mc:AlternateContent>
  <bookViews>
    <workbookView xWindow="0" yWindow="0" windowWidth="28800" windowHeight="12228"/>
  </bookViews>
  <sheets>
    <sheet name="kalapacsforras" sheetId="1" r:id="rId1"/>
  </sheets>
  <calcPr calcId="162913"/>
</workbook>
</file>

<file path=xl/calcChain.xml><?xml version="1.0" encoding="utf-8"?>
<calcChain xmlns="http://schemas.openxmlformats.org/spreadsheetml/2006/main">
  <c r="M3" i="1" l="1"/>
  <c r="O3" i="1"/>
  <c r="O4" i="1"/>
  <c r="O5" i="1"/>
  <c r="O6" i="1"/>
  <c r="O7" i="1"/>
  <c r="O8" i="1"/>
  <c r="O9" i="1"/>
  <c r="O10" i="1"/>
  <c r="O11" i="1"/>
  <c r="O12" i="1"/>
  <c r="O13" i="1"/>
  <c r="O2" i="1"/>
  <c r="A2" i="1"/>
  <c r="P3" i="1" l="1"/>
  <c r="P4" i="1"/>
  <c r="P5" i="1"/>
  <c r="P6" i="1"/>
  <c r="P7" i="1"/>
  <c r="P8" i="1"/>
  <c r="P9" i="1"/>
  <c r="P10" i="1"/>
  <c r="P11" i="1"/>
  <c r="P12" i="1"/>
  <c r="P13" i="1"/>
  <c r="P2" i="1"/>
  <c r="M5" i="1"/>
  <c r="M6" i="1" l="1"/>
  <c r="J3" i="1"/>
  <c r="J4" i="1"/>
  <c r="J5" i="1"/>
  <c r="J6" i="1"/>
  <c r="J7" i="1"/>
  <c r="J8" i="1"/>
  <c r="J9" i="1"/>
  <c r="J10" i="1"/>
  <c r="J11" i="1"/>
  <c r="J12" i="1"/>
  <c r="J13" i="1"/>
  <c r="J2" i="1"/>
  <c r="M4" i="1" l="1"/>
  <c r="A13" i="1"/>
  <c r="A12" i="1"/>
  <c r="A10" i="1"/>
  <c r="A8" i="1"/>
  <c r="A6" i="1"/>
  <c r="A4" i="1"/>
  <c r="A11" i="1"/>
  <c r="A9" i="1"/>
  <c r="A7" i="1"/>
  <c r="A5" i="1"/>
  <c r="A3" i="1"/>
  <c r="C16" i="1" l="1"/>
  <c r="C22" i="1"/>
  <c r="B19" i="1"/>
  <c r="C17" i="1"/>
  <c r="C15" i="1"/>
  <c r="B20" i="1"/>
  <c r="B21" i="1"/>
  <c r="C19" i="1"/>
  <c r="B16" i="1"/>
  <c r="B22" i="1"/>
  <c r="C21" i="1"/>
  <c r="B18" i="1"/>
  <c r="C18" i="1"/>
  <c r="B15" i="1"/>
  <c r="C20" i="1"/>
  <c r="B17" i="1"/>
</calcChain>
</file>

<file path=xl/sharedStrings.xml><?xml version="1.0" encoding="utf-8"?>
<sst xmlns="http://schemas.openxmlformats.org/spreadsheetml/2006/main" count="53" uniqueCount="33">
  <si>
    <t>Név</t>
  </si>
  <si>
    <t>#1</t>
  </si>
  <si>
    <t>#2</t>
  </si>
  <si>
    <t>#3</t>
  </si>
  <si>
    <t>#4</t>
  </si>
  <si>
    <t>#5</t>
  </si>
  <si>
    <t>#6</t>
  </si>
  <si>
    <t>Eredmény</t>
  </si>
  <si>
    <t>Helyezés</t>
  </si>
  <si>
    <t>x</t>
  </si>
  <si>
    <t>Továbbjutás határa:</t>
  </si>
  <si>
    <t>Érvénytelen dobások aránya:</t>
  </si>
  <si>
    <t>Javítók aránya:</t>
  </si>
  <si>
    <t>Nevezési szintet elérők száma:</t>
  </si>
  <si>
    <t>Nevezési szint a selejtezőben:</t>
  </si>
  <si>
    <t>Bödei Enikő</t>
  </si>
  <si>
    <t>Szombathelyi SI</t>
  </si>
  <si>
    <t>Csatári Dominika</t>
  </si>
  <si>
    <t>VEDAC</t>
  </si>
  <si>
    <t>Csatári Jázmin</t>
  </si>
  <si>
    <t>Csernyik Dzsenifer</t>
  </si>
  <si>
    <t>Pápai AC</t>
  </si>
  <si>
    <t>Decsi Dorka</t>
  </si>
  <si>
    <t>Dobó SE</t>
  </si>
  <si>
    <t>Gergelics Cintia</t>
  </si>
  <si>
    <t>Gyurátz Réka</t>
  </si>
  <si>
    <t>Németh Zsanett</t>
  </si>
  <si>
    <t>Rajczi Bianka</t>
  </si>
  <si>
    <t>Viszkeleti Villő Anna</t>
  </si>
  <si>
    <t>Zimmermann Lili</t>
  </si>
  <si>
    <t>Feketehegy SE</t>
  </si>
  <si>
    <t>Zsigovics Panna</t>
  </si>
  <si>
    <t>Egyesület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</si>
</sst>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&quot;.&quot;"/>
    <numFmt numFmtId="166" formatCode="0.00&quot; m&quot;"/>
    <numFmt numFmtId="167" formatCode="0&quot; fő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 wrapText="1"/>
    </xf>
    <xf numFmtId="164" fontId="0" fillId="0" borderId="0" xfId="42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66" fontId="0" fillId="0" borderId="0" xfId="0" applyNumberFormat="1" applyFont="1" applyFill="1" applyBorder="1" applyAlignment="1">
      <alignment horizontal="right" vertical="center" wrapText="1"/>
    </xf>
    <xf numFmtId="167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10" fontId="0" fillId="0" borderId="0" xfId="42" applyNumberFormat="1" applyFont="1" applyFill="1" applyBorder="1" applyAlignment="1">
      <alignment horizontal="right" vertical="center" wrapText="1"/>
    </xf>
    <xf numFmtId="2" fontId="0" fillId="0" borderId="0" xfId="0" applyNumberForma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4">
    <dxf>
      <font>
        <b/>
        <i val="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9966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versenyzők legnagyobb dobása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kalapacsforras!$B$2:$B$13</c:f>
              <c:strCache>
                <c:ptCount val="12"/>
                <c:pt idx="0">
                  <c:v>Bödei Enikő</c:v>
                </c:pt>
                <c:pt idx="1">
                  <c:v>Csatári Dominika</c:v>
                </c:pt>
                <c:pt idx="2">
                  <c:v>Csatári Jázmin</c:v>
                </c:pt>
                <c:pt idx="3">
                  <c:v>Csernyik Dzsenifer</c:v>
                </c:pt>
                <c:pt idx="4">
                  <c:v>Decsi Dorka</c:v>
                </c:pt>
                <c:pt idx="5">
                  <c:v>Gergelics Cintia</c:v>
                </c:pt>
                <c:pt idx="6">
                  <c:v>Gyurátz Réka</c:v>
                </c:pt>
                <c:pt idx="7">
                  <c:v>Németh Zsanett</c:v>
                </c:pt>
                <c:pt idx="8">
                  <c:v>Rajczi Bianka</c:v>
                </c:pt>
                <c:pt idx="9">
                  <c:v>Viszkeleti Villő Anna</c:v>
                </c:pt>
                <c:pt idx="10">
                  <c:v>Zimmermann Lili</c:v>
                </c:pt>
                <c:pt idx="11">
                  <c:v>Zsigovics Panna</c:v>
                </c:pt>
              </c:strCache>
            </c:strRef>
          </c:cat>
          <c:val>
            <c:numRef>
              <c:f>kalapacsforras!$J$2:$J$13</c:f>
              <c:numCache>
                <c:formatCode>0.00</c:formatCode>
                <c:ptCount val="12"/>
                <c:pt idx="0">
                  <c:v>41.67</c:v>
                </c:pt>
                <c:pt idx="1">
                  <c:v>51.75</c:v>
                </c:pt>
                <c:pt idx="2">
                  <c:v>60.54</c:v>
                </c:pt>
                <c:pt idx="3">
                  <c:v>46.27</c:v>
                </c:pt>
                <c:pt idx="4">
                  <c:v>41.63</c:v>
                </c:pt>
                <c:pt idx="5">
                  <c:v>52.52</c:v>
                </c:pt>
                <c:pt idx="6">
                  <c:v>68.48</c:v>
                </c:pt>
                <c:pt idx="7">
                  <c:v>62.66</c:v>
                </c:pt>
                <c:pt idx="8">
                  <c:v>55.75</c:v>
                </c:pt>
                <c:pt idx="9">
                  <c:v>59.56</c:v>
                </c:pt>
                <c:pt idx="10">
                  <c:v>54.74</c:v>
                </c:pt>
                <c:pt idx="11">
                  <c:v>53.36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180-9470-47E0752B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27"/>
        <c:axId val="363733808"/>
        <c:axId val="363771760"/>
      </c:barChart>
      <c:catAx>
        <c:axId val="3637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3771760"/>
        <c:crosses val="autoZero"/>
        <c:auto val="1"/>
        <c:lblAlgn val="ctr"/>
        <c:lblOffset val="100"/>
        <c:noMultiLvlLbl val="0"/>
      </c:catAx>
      <c:valAx>
        <c:axId val="3637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37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14</xdr:row>
      <xdr:rowOff>23811</xdr:rowOff>
    </xdr:from>
    <xdr:to>
      <xdr:col>9</xdr:col>
      <xdr:colOff>619125</xdr:colOff>
      <xdr:row>28</xdr:row>
      <xdr:rowOff>161924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9342FAB-EC49-40C6-A1A7-31AE04E5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115" zoomScaleNormal="115" workbookViewId="0"/>
  </sheetViews>
  <sheetFormatPr defaultRowHeight="14.4" x14ac:dyDescent="0.3"/>
  <cols>
    <col min="1" max="1" width="9" style="6" bestFit="1" customWidth="1"/>
    <col min="2" max="2" width="19.88671875" bestFit="1" customWidth="1"/>
    <col min="3" max="3" width="17" bestFit="1" customWidth="1"/>
    <col min="10" max="10" width="10" bestFit="1" customWidth="1"/>
    <col min="11" max="11" width="3.109375" customWidth="1"/>
    <col min="12" max="12" width="28.44140625" customWidth="1"/>
    <col min="13" max="13" width="9.109375" style="9"/>
  </cols>
  <sheetData>
    <row r="1" spans="1:16" s="2" customFormat="1" x14ac:dyDescent="0.3">
      <c r="A1" s="12" t="s">
        <v>8</v>
      </c>
      <c r="B1" s="12" t="s">
        <v>0</v>
      </c>
      <c r="C1" s="12" t="s">
        <v>32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M1" s="7"/>
    </row>
    <row r="2" spans="1:16" x14ac:dyDescent="0.3">
      <c r="A2" s="13">
        <f>_xlfn.RANK.EQ(J2,$J$2:$J$13)</f>
        <v>11</v>
      </c>
      <c r="B2" s="1" t="s">
        <v>15</v>
      </c>
      <c r="C2" s="1" t="s">
        <v>16</v>
      </c>
      <c r="D2" s="14">
        <v>41.67</v>
      </c>
      <c r="E2" s="14" t="s">
        <v>9</v>
      </c>
      <c r="F2" s="15">
        <v>41.04</v>
      </c>
      <c r="G2" s="14"/>
      <c r="H2" s="14"/>
      <c r="I2" s="14"/>
      <c r="J2" s="16">
        <f>MAX(D2:I2)</f>
        <v>41.67</v>
      </c>
      <c r="L2" s="3" t="s">
        <v>14</v>
      </c>
      <c r="M2" s="10">
        <v>55</v>
      </c>
      <c r="O2" s="18">
        <f>MAX(D2:F2)</f>
        <v>41.67</v>
      </c>
      <c r="P2" s="4">
        <f>IF(MAX(D2:F2)&lt;MAX(G2:I2),1,0)</f>
        <v>0</v>
      </c>
    </row>
    <row r="3" spans="1:16" x14ac:dyDescent="0.3">
      <c r="A3" s="13">
        <f t="shared" ref="A3:A13" si="0">_xlfn.RANK.EQ(J3,$J$2:$J$13)</f>
        <v>9</v>
      </c>
      <c r="B3" s="1" t="s">
        <v>17</v>
      </c>
      <c r="C3" s="1" t="s">
        <v>18</v>
      </c>
      <c r="D3" s="14">
        <v>51.75</v>
      </c>
      <c r="E3" s="14">
        <v>50.6</v>
      </c>
      <c r="F3" s="14">
        <v>49.08</v>
      </c>
      <c r="G3" s="14"/>
      <c r="H3" s="14"/>
      <c r="I3" s="14"/>
      <c r="J3" s="16">
        <f t="shared" ref="J3:J13" si="1">MAX(D3:I3)</f>
        <v>51.75</v>
      </c>
      <c r="L3" s="3" t="s">
        <v>10</v>
      </c>
      <c r="M3" s="10">
        <f>LARGE(O2:O13,8)</f>
        <v>52.44</v>
      </c>
      <c r="O3" s="18">
        <f t="shared" ref="O3:O13" si="2">MAX(D3:F3)</f>
        <v>51.75</v>
      </c>
      <c r="P3" s="4">
        <f t="shared" ref="P3:P13" si="3">IF(MAX(D3:F3)&lt;MAX(G3:I3),1,0)</f>
        <v>0</v>
      </c>
    </row>
    <row r="4" spans="1:16" x14ac:dyDescent="0.3">
      <c r="A4" s="13">
        <f t="shared" si="0"/>
        <v>3</v>
      </c>
      <c r="B4" s="1" t="s">
        <v>19</v>
      </c>
      <c r="C4" s="1" t="s">
        <v>18</v>
      </c>
      <c r="D4" s="14">
        <v>57.92</v>
      </c>
      <c r="E4" s="14">
        <v>58.75</v>
      </c>
      <c r="F4" s="14">
        <v>58.9</v>
      </c>
      <c r="G4" s="14">
        <v>60.54</v>
      </c>
      <c r="H4" s="14">
        <v>58.84</v>
      </c>
      <c r="I4" s="14">
        <v>60.36</v>
      </c>
      <c r="J4" s="16">
        <f t="shared" si="1"/>
        <v>60.54</v>
      </c>
      <c r="L4" t="s">
        <v>13</v>
      </c>
      <c r="M4" s="11">
        <f>COUNTIF(J2:J13,"&gt;="&amp;M2)</f>
        <v>5</v>
      </c>
      <c r="O4" s="18">
        <f t="shared" si="2"/>
        <v>58.9</v>
      </c>
      <c r="P4" s="4">
        <f t="shared" si="3"/>
        <v>1</v>
      </c>
    </row>
    <row r="5" spans="1:16" x14ac:dyDescent="0.3">
      <c r="A5" s="13">
        <f t="shared" si="0"/>
        <v>10</v>
      </c>
      <c r="B5" s="1" t="s">
        <v>20</v>
      </c>
      <c r="C5" s="1" t="s">
        <v>21</v>
      </c>
      <c r="D5" s="14">
        <v>46.27</v>
      </c>
      <c r="E5" s="14">
        <v>45.03</v>
      </c>
      <c r="F5" s="14">
        <v>45.14</v>
      </c>
      <c r="G5" s="14"/>
      <c r="H5" s="14"/>
      <c r="I5" s="14"/>
      <c r="J5" s="16">
        <f t="shared" si="1"/>
        <v>46.27</v>
      </c>
      <c r="L5" s="3" t="s">
        <v>11</v>
      </c>
      <c r="M5" s="17">
        <f>COUNTIF(D2:I13,"x")/COUNTA(D2:I13)</f>
        <v>0.23333333333333334</v>
      </c>
      <c r="O5" s="18">
        <f t="shared" si="2"/>
        <v>46.27</v>
      </c>
      <c r="P5" s="4">
        <f t="shared" si="3"/>
        <v>0</v>
      </c>
    </row>
    <row r="6" spans="1:16" x14ac:dyDescent="0.3">
      <c r="A6" s="13">
        <f t="shared" si="0"/>
        <v>12</v>
      </c>
      <c r="B6" s="1" t="s">
        <v>22</v>
      </c>
      <c r="C6" s="1" t="s">
        <v>23</v>
      </c>
      <c r="D6" s="14">
        <v>37.979999999999997</v>
      </c>
      <c r="E6" s="14">
        <v>41.63</v>
      </c>
      <c r="F6" s="14">
        <v>41.06</v>
      </c>
      <c r="G6" s="14"/>
      <c r="H6" s="14"/>
      <c r="I6" s="14"/>
      <c r="J6" s="16">
        <f t="shared" si="1"/>
        <v>41.63</v>
      </c>
      <c r="L6" s="3" t="s">
        <v>12</v>
      </c>
      <c r="M6" s="8">
        <f>SUM(P2:P13)/8</f>
        <v>0.375</v>
      </c>
      <c r="O6" s="18">
        <f t="shared" si="2"/>
        <v>41.63</v>
      </c>
      <c r="P6" s="4">
        <f t="shared" si="3"/>
        <v>0</v>
      </c>
    </row>
    <row r="7" spans="1:16" x14ac:dyDescent="0.3">
      <c r="A7" s="13">
        <f t="shared" si="0"/>
        <v>8</v>
      </c>
      <c r="B7" s="1" t="s">
        <v>24</v>
      </c>
      <c r="C7" s="1" t="s">
        <v>23</v>
      </c>
      <c r="D7" s="14">
        <v>52.44</v>
      </c>
      <c r="E7" s="14" t="s">
        <v>9</v>
      </c>
      <c r="F7" s="14" t="s">
        <v>9</v>
      </c>
      <c r="G7" s="14" t="s">
        <v>9</v>
      </c>
      <c r="H7" s="14">
        <v>52.52</v>
      </c>
      <c r="I7" s="14">
        <v>51.75</v>
      </c>
      <c r="J7" s="16">
        <f t="shared" si="1"/>
        <v>52.52</v>
      </c>
      <c r="O7" s="18">
        <f t="shared" si="2"/>
        <v>52.44</v>
      </c>
      <c r="P7" s="4">
        <f t="shared" si="3"/>
        <v>1</v>
      </c>
    </row>
    <row r="8" spans="1:16" x14ac:dyDescent="0.3">
      <c r="A8" s="13">
        <f t="shared" si="0"/>
        <v>1</v>
      </c>
      <c r="B8" s="1" t="s">
        <v>25</v>
      </c>
      <c r="C8" s="1" t="s">
        <v>23</v>
      </c>
      <c r="D8" s="14">
        <v>68.44</v>
      </c>
      <c r="E8" s="14" t="s">
        <v>9</v>
      </c>
      <c r="F8" s="14">
        <v>68.48</v>
      </c>
      <c r="G8" s="14" t="s">
        <v>9</v>
      </c>
      <c r="H8" s="14">
        <v>66.89</v>
      </c>
      <c r="I8" s="14">
        <v>67.790000000000006</v>
      </c>
      <c r="J8" s="16">
        <f t="shared" si="1"/>
        <v>68.48</v>
      </c>
      <c r="O8" s="18">
        <f t="shared" si="2"/>
        <v>68.48</v>
      </c>
      <c r="P8" s="4">
        <f t="shared" si="3"/>
        <v>0</v>
      </c>
    </row>
    <row r="9" spans="1:16" x14ac:dyDescent="0.3">
      <c r="A9" s="13">
        <f t="shared" si="0"/>
        <v>2</v>
      </c>
      <c r="B9" s="1" t="s">
        <v>26</v>
      </c>
      <c r="C9" s="1" t="s">
        <v>23</v>
      </c>
      <c r="D9" s="14">
        <v>57.51</v>
      </c>
      <c r="E9" s="14">
        <v>62.66</v>
      </c>
      <c r="F9" s="14" t="s">
        <v>9</v>
      </c>
      <c r="G9" s="14">
        <v>60.5</v>
      </c>
      <c r="H9" s="14">
        <v>60.61</v>
      </c>
      <c r="I9" s="14">
        <v>62.3</v>
      </c>
      <c r="J9" s="16">
        <f t="shared" si="1"/>
        <v>62.66</v>
      </c>
      <c r="O9" s="18">
        <f t="shared" si="2"/>
        <v>62.66</v>
      </c>
      <c r="P9" s="4">
        <f t="shared" si="3"/>
        <v>0</v>
      </c>
    </row>
    <row r="10" spans="1:16" x14ac:dyDescent="0.3">
      <c r="A10" s="13">
        <f t="shared" si="0"/>
        <v>5</v>
      </c>
      <c r="B10" s="1" t="s">
        <v>27</v>
      </c>
      <c r="C10" s="1" t="s">
        <v>23</v>
      </c>
      <c r="D10" s="14">
        <v>55.67</v>
      </c>
      <c r="E10" s="14">
        <v>55.75</v>
      </c>
      <c r="F10" s="14">
        <v>55.2</v>
      </c>
      <c r="G10" s="14">
        <v>55.35</v>
      </c>
      <c r="H10" s="14">
        <v>54.92</v>
      </c>
      <c r="I10" s="14">
        <v>54.99</v>
      </c>
      <c r="J10" s="16">
        <f t="shared" si="1"/>
        <v>55.75</v>
      </c>
      <c r="O10" s="18">
        <f t="shared" si="2"/>
        <v>55.75</v>
      </c>
      <c r="P10" s="4">
        <f t="shared" si="3"/>
        <v>0</v>
      </c>
    </row>
    <row r="11" spans="1:16" x14ac:dyDescent="0.3">
      <c r="A11" s="13">
        <f t="shared" si="0"/>
        <v>4</v>
      </c>
      <c r="B11" s="1" t="s">
        <v>28</v>
      </c>
      <c r="C11" s="1" t="s">
        <v>23</v>
      </c>
      <c r="D11" s="14" t="s">
        <v>9</v>
      </c>
      <c r="E11" s="14" t="s">
        <v>9</v>
      </c>
      <c r="F11" s="14">
        <v>59.04</v>
      </c>
      <c r="G11" s="14">
        <v>59.56</v>
      </c>
      <c r="H11" s="14" t="s">
        <v>9</v>
      </c>
      <c r="I11" s="14" t="s">
        <v>9</v>
      </c>
      <c r="J11" s="16">
        <f t="shared" si="1"/>
        <v>59.56</v>
      </c>
      <c r="O11" s="18">
        <f t="shared" si="2"/>
        <v>59.04</v>
      </c>
      <c r="P11" s="4">
        <f t="shared" si="3"/>
        <v>1</v>
      </c>
    </row>
    <row r="12" spans="1:16" x14ac:dyDescent="0.3">
      <c r="A12" s="13">
        <f t="shared" si="0"/>
        <v>6</v>
      </c>
      <c r="B12" s="1" t="s">
        <v>29</v>
      </c>
      <c r="C12" s="1" t="s">
        <v>30</v>
      </c>
      <c r="D12" s="14">
        <v>53.37</v>
      </c>
      <c r="E12" s="14">
        <v>54.74</v>
      </c>
      <c r="F12" s="14">
        <v>50.67</v>
      </c>
      <c r="G12" s="14">
        <v>49.82</v>
      </c>
      <c r="H12" s="14" t="s">
        <v>9</v>
      </c>
      <c r="I12" s="14" t="s">
        <v>9</v>
      </c>
      <c r="J12" s="16">
        <f t="shared" si="1"/>
        <v>54.74</v>
      </c>
      <c r="O12" s="18">
        <f t="shared" si="2"/>
        <v>54.74</v>
      </c>
      <c r="P12" s="4">
        <f t="shared" si="3"/>
        <v>0</v>
      </c>
    </row>
    <row r="13" spans="1:16" x14ac:dyDescent="0.3">
      <c r="A13" s="13">
        <f t="shared" si="0"/>
        <v>7</v>
      </c>
      <c r="B13" s="1" t="s">
        <v>31</v>
      </c>
      <c r="C13" s="1" t="s">
        <v>30</v>
      </c>
      <c r="D13" s="14">
        <v>50.4</v>
      </c>
      <c r="E13" s="14">
        <v>50.25</v>
      </c>
      <c r="F13" s="14">
        <v>53.36</v>
      </c>
      <c r="G13" s="14" t="s">
        <v>9</v>
      </c>
      <c r="H13" s="14">
        <v>52.08</v>
      </c>
      <c r="I13" s="14">
        <v>52.65</v>
      </c>
      <c r="J13" s="16">
        <f t="shared" si="1"/>
        <v>53.36</v>
      </c>
      <c r="O13" s="18">
        <f t="shared" si="2"/>
        <v>53.36</v>
      </c>
      <c r="P13" s="4">
        <f t="shared" si="3"/>
        <v>0</v>
      </c>
    </row>
    <row r="14" spans="1:16" x14ac:dyDescent="0.3">
      <c r="A14" s="5"/>
    </row>
    <row r="15" spans="1:16" x14ac:dyDescent="0.3">
      <c r="A15" s="5">
        <v>1</v>
      </c>
      <c r="B15" t="str">
        <f>VLOOKUP(A15,$A$2:$C$13,2,0)</f>
        <v>Gyurátz Réka</v>
      </c>
      <c r="C15" t="str">
        <f>VLOOKUP(A15,$A$2:$C$13,3,0)</f>
        <v>Dobó SE</v>
      </c>
    </row>
    <row r="16" spans="1:16" x14ac:dyDescent="0.3">
      <c r="A16" s="5">
        <v>2</v>
      </c>
      <c r="B16" t="str">
        <f t="shared" ref="B16:B22" si="4">VLOOKUP(A16,$A$2:$B$13,2,0)</f>
        <v>Németh Zsanett</v>
      </c>
      <c r="C16" t="str">
        <f t="shared" ref="C16:C22" si="5">VLOOKUP(A16,$A$2:$C$13,3,0)</f>
        <v>Dobó SE</v>
      </c>
    </row>
    <row r="17" spans="1:3" x14ac:dyDescent="0.3">
      <c r="A17" s="5">
        <v>3</v>
      </c>
      <c r="B17" t="str">
        <f t="shared" si="4"/>
        <v>Csatári Jázmin</v>
      </c>
      <c r="C17" t="str">
        <f t="shared" si="5"/>
        <v>VEDAC</v>
      </c>
    </row>
    <row r="18" spans="1:3" x14ac:dyDescent="0.3">
      <c r="A18" s="5">
        <v>4</v>
      </c>
      <c r="B18" t="str">
        <f t="shared" si="4"/>
        <v>Viszkeleti Villő Anna</v>
      </c>
      <c r="C18" t="str">
        <f t="shared" si="5"/>
        <v>Dobó SE</v>
      </c>
    </row>
    <row r="19" spans="1:3" x14ac:dyDescent="0.3">
      <c r="A19" s="5">
        <v>5</v>
      </c>
      <c r="B19" t="str">
        <f t="shared" si="4"/>
        <v>Rajczi Bianka</v>
      </c>
      <c r="C19" t="str">
        <f t="shared" si="5"/>
        <v>Dobó SE</v>
      </c>
    </row>
    <row r="20" spans="1:3" x14ac:dyDescent="0.3">
      <c r="A20" s="5">
        <v>6</v>
      </c>
      <c r="B20" t="str">
        <f t="shared" si="4"/>
        <v>Zimmermann Lili</v>
      </c>
      <c r="C20" t="str">
        <f t="shared" si="5"/>
        <v>Feketehegy SE</v>
      </c>
    </row>
    <row r="21" spans="1:3" x14ac:dyDescent="0.3">
      <c r="A21" s="5">
        <v>7</v>
      </c>
      <c r="B21" t="str">
        <f t="shared" si="4"/>
        <v>Zsigovics Panna</v>
      </c>
      <c r="C21" t="str">
        <f t="shared" si="5"/>
        <v>Feketehegy SE</v>
      </c>
    </row>
    <row r="22" spans="1:3" x14ac:dyDescent="0.3">
      <c r="A22" s="5">
        <v>8</v>
      </c>
      <c r="B22" t="str">
        <f t="shared" si="4"/>
        <v>Gergelics Cintia</v>
      </c>
      <c r="C22" t="str">
        <f t="shared" si="5"/>
        <v>Dobó SE</v>
      </c>
    </row>
  </sheetData>
  <conditionalFormatting sqref="A2:J13">
    <cfRule type="expression" dxfId="3" priority="2">
      <formula>$A2=3</formula>
    </cfRule>
    <cfRule type="expression" dxfId="2" priority="3">
      <formula>$A2=2</formula>
    </cfRule>
    <cfRule type="expression" dxfId="1" priority="4">
      <formula>$A2=1</formula>
    </cfRule>
  </conditionalFormatting>
  <conditionalFormatting sqref="D2:I13">
    <cfRule type="cellIs" dxfId="0" priority="1" operator="equal">
      <formula>MAX($D2:$I2)</formula>
    </cfRule>
  </conditionalFormatting>
  <pageMargins left="0.7" right="0.7" top="0.75" bottom="0.75" header="0.3" footer="0.3"/>
  <pageSetup paperSize="9" orientation="portrait" r:id="rId1"/>
  <ignoredErrors>
    <ignoredError sqref="O4 O10 O12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17" ma:contentTypeDescription="Új dokumentum létrehozása." ma:contentTypeScope="" ma:versionID="50cb870f38d193ba62def79f25fd81e2">
  <xsd:schema xmlns:xsd="http://www.w3.org/2001/XMLSchema" xmlns:xs="http://www.w3.org/2001/XMLSchema" xmlns:p="http://schemas.microsoft.com/office/2006/metadata/properties" xmlns:ns2="d03630f2-9d39-4cad-954d-8be6d2bd6cde" targetNamespace="http://schemas.microsoft.com/office/2006/metadata/properties" ma:root="true" ma:fieldsID="ff75f5a488b87fd6106823539e36f498" ns2:_="">
    <xsd:import namespace="d03630f2-9d39-4cad-954d-8be6d2bd6cde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1_d_x00e1_m2 xmlns="d03630f2-9d39-4cad-954d-8be6d2bd6cde" xsi:nil="true"/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Props1.xml><?xml version="1.0" encoding="utf-8"?>
<ds:datastoreItem xmlns:ds="http://schemas.openxmlformats.org/officeDocument/2006/customXml" ds:itemID="{FA9E9147-4573-48D2-A3DD-747AEF043E35}"/>
</file>

<file path=customXml/itemProps2.xml><?xml version="1.0" encoding="utf-8"?>
<ds:datastoreItem xmlns:ds="http://schemas.openxmlformats.org/officeDocument/2006/customXml" ds:itemID="{7EFA6960-287E-4EA0-A76D-5D5D3A0B2AC8}"/>
</file>

<file path=customXml/itemProps3.xml><?xml version="1.0" encoding="utf-8"?>
<ds:datastoreItem xmlns:ds="http://schemas.openxmlformats.org/officeDocument/2006/customXml" ds:itemID="{57A930A3-5186-4DBC-868C-E6169B67F4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kalapacsforras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Farkasfalvy</cp:lastModifiedBy>
  <dcterms:created xsi:type="dcterms:W3CDTF">2017-05-28T15:29:03Z</dcterms:created>
  <dcterms:modified xsi:type="dcterms:W3CDTF">2022-02-13T04:36:48Z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