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estdewberry/Documents/"/>
    </mc:Choice>
  </mc:AlternateContent>
  <xr:revisionPtr revIDLastSave="0" documentId="8_{6A9F2DA9-6F63-9647-A793-2F440B438D7A}" xr6:coauthVersionLast="34" xr6:coauthVersionMax="34" xr10:uidLastSave="{00000000-0000-0000-0000-000000000000}"/>
  <bookViews>
    <workbookView xWindow="120" yWindow="460" windowWidth="25440" windowHeight="14180" activeTab="1" xr2:uid="{D8890F4D-FAD3-BB44-97AA-D8BC47D0C3AE}"/>
  </bookViews>
  <sheets>
    <sheet name="Sheet1" sheetId="1" r:id="rId1"/>
    <sheet name="Dad_Coeffici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F2" i="2"/>
  <c r="E2" i="2"/>
  <c r="D2" i="2"/>
  <c r="C2" i="2"/>
  <c r="G2" i="1"/>
  <c r="C11" i="1"/>
  <c r="C10" i="1"/>
  <c r="C9" i="1"/>
  <c r="C8" i="1"/>
  <c r="C7" i="1"/>
  <c r="C6" i="1"/>
  <c r="C5" i="1"/>
  <c r="C4" i="1"/>
  <c r="C3" i="1"/>
  <c r="C2" i="1"/>
  <c r="E2" i="1"/>
  <c r="D2" i="1"/>
  <c r="D3" i="1"/>
  <c r="D4" i="1"/>
  <c r="D5" i="1"/>
  <c r="D6" i="1"/>
  <c r="D7" i="1"/>
  <c r="D8" i="1"/>
  <c r="D9" i="1"/>
  <c r="D10" i="1"/>
  <c r="D11" i="1"/>
  <c r="F2" i="1" l="1"/>
</calcChain>
</file>

<file path=xl/sharedStrings.xml><?xml version="1.0" encoding="utf-8"?>
<sst xmlns="http://schemas.openxmlformats.org/spreadsheetml/2006/main" count="16" uniqueCount="8">
  <si>
    <t>t/°C</t>
  </si>
  <si>
    <t>psat/kpa</t>
  </si>
  <si>
    <t>ln psat/kpa</t>
  </si>
  <si>
    <t>Residuals</t>
  </si>
  <si>
    <t>Predicted</t>
  </si>
  <si>
    <t>int</t>
  </si>
  <si>
    <t>1/(t/K)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</si>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</sst>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</a:t>
            </a:r>
            <a:r>
              <a:rPr lang="en-US" baseline="0"/>
              <a:t> Psat vs 1/temperature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3.9269585705870805E-3</c:v>
                </c:pt>
                <c:pt idx="1">
                  <c:v>3.7929072634174097E-3</c:v>
                </c:pt>
                <c:pt idx="2">
                  <c:v>3.6583135174684477E-3</c:v>
                </c:pt>
                <c:pt idx="3">
                  <c:v>3.5093876118617302E-3</c:v>
                </c:pt>
                <c:pt idx="4">
                  <c:v>3.3755274261603376E-3</c:v>
                </c:pt>
                <c:pt idx="5">
                  <c:v>3.2695765898316173E-3</c:v>
                </c:pt>
                <c:pt idx="6">
                  <c:v>3.1491103763186903E-3</c:v>
                </c:pt>
                <c:pt idx="7">
                  <c:v>3.0745580322828594E-3</c:v>
                </c:pt>
                <c:pt idx="8">
                  <c:v>2.972209838014564E-3</c:v>
                </c:pt>
                <c:pt idx="9">
                  <c:v>2.8682059371862904E-3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1.1568811967920856</c:v>
                </c:pt>
                <c:pt idx="1">
                  <c:v>1.7011051009599243</c:v>
                </c:pt>
                <c:pt idx="2">
                  <c:v>2.2460147415056513</c:v>
                </c:pt>
                <c:pt idx="3">
                  <c:v>2.8273136219290276</c:v>
                </c:pt>
                <c:pt idx="4">
                  <c:v>3.3393219779440679</c:v>
                </c:pt>
                <c:pt idx="5">
                  <c:v>3.735285826928092</c:v>
                </c:pt>
                <c:pt idx="6">
                  <c:v>4.1987045775463434</c:v>
                </c:pt>
                <c:pt idx="7">
                  <c:v>4.4942386252808095</c:v>
                </c:pt>
                <c:pt idx="8">
                  <c:v>4.8598124043616719</c:v>
                </c:pt>
                <c:pt idx="9">
                  <c:v>5.2311086168545868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3-6246-8601-91BF553A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19296"/>
        <c:axId val="1974522064"/>
      </c:scatterChart>
      <c:valAx>
        <c:axId val="19745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2064"/>
        <c:crosses val="autoZero"/>
        <c:crossBetween val="midCat"/>
      </c:valAx>
      <c:valAx>
        <c:axId val="19745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ln psat/kpa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-18.5</c:v>
                </c:pt>
                <c:pt idx="1">
                  <c:v>-9.5</c:v>
                </c:pt>
                <c:pt idx="2">
                  <c:v>0.2</c:v>
                </c:pt>
                <c:pt idx="3">
                  <c:v>11.8</c:v>
                </c:pt>
                <c:pt idx="4">
                  <c:v>23.1</c:v>
                </c:pt>
                <c:pt idx="5">
                  <c:v>32.700000000000003</c:v>
                </c:pt>
                <c:pt idx="6">
                  <c:v>44.4</c:v>
                </c:pt>
                <c:pt idx="7">
                  <c:v>52.1</c:v>
                </c:pt>
                <c:pt idx="8">
                  <c:v>63.3</c:v>
                </c:pt>
                <c:pt idx="9">
                  <c:v>75.5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1.1568811967920856</c:v>
                </c:pt>
                <c:pt idx="1">
                  <c:v>1.7011051009599243</c:v>
                </c:pt>
                <c:pt idx="2">
                  <c:v>2.2460147415056513</c:v>
                </c:pt>
                <c:pt idx="3">
                  <c:v>2.8273136219290276</c:v>
                </c:pt>
                <c:pt idx="4">
                  <c:v>3.3393219779440679</c:v>
                </c:pt>
                <c:pt idx="5">
                  <c:v>3.735285826928092</c:v>
                </c:pt>
                <c:pt idx="6">
                  <c:v>4.1987045775463434</c:v>
                </c:pt>
                <c:pt idx="7">
                  <c:v>4.4942386252808095</c:v>
                </c:pt>
                <c:pt idx="8">
                  <c:v>4.8598124043616719</c:v>
                </c:pt>
                <c:pt idx="9">
                  <c:v>5.2311086168545868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D-B642-9B90-6C5E6478B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51648"/>
        <c:axId val="1971681024"/>
      </c:scatterChart>
      <c:valAx>
        <c:axId val="18947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81024"/>
        <c:crosses val="autoZero"/>
        <c:crossBetween val="midCat"/>
      </c:valAx>
      <c:valAx>
        <c:axId val="19716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</a:t>
            </a:r>
            <a:r>
              <a:rPr lang="en-US" baseline="0"/>
              <a:t> Psat vs 1/temperature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Dad_Coefficients!$C$2:$C$11</c:f>
              <c:numCache>
                <c:formatCode>General</c:formatCode>
                <c:ptCount val="10"/>
                <c:pt idx="0">
                  <c:v>3.9269585705870805E-3</c:v>
                </c:pt>
                <c:pt idx="1">
                  <c:v>3.7929072634174097E-3</c:v>
                </c:pt>
                <c:pt idx="2">
                  <c:v>3.6583135174684477E-3</c:v>
                </c:pt>
                <c:pt idx="3">
                  <c:v>3.5093876118617302E-3</c:v>
                </c:pt>
                <c:pt idx="4">
                  <c:v>3.3755274261603376E-3</c:v>
                </c:pt>
                <c:pt idx="5">
                  <c:v>3.2695765898316173E-3</c:v>
                </c:pt>
                <c:pt idx="6">
                  <c:v>3.1491103763186903E-3</c:v>
                </c:pt>
                <c:pt idx="7">
                  <c:v>3.0745580322828594E-3</c:v>
                </c:pt>
                <c:pt idx="8">
                  <c:v>2.972209838014564E-3</c:v>
                </c:pt>
                <c:pt idx="9">
                  <c:v>2.8682059371862904E-3</c:v>
                </c:pt>
              </c:numCache>
            </c:numRef>
          </c:xVal>
          <c:yVal>
            <c:numRef>
              <c:f>Dad_Coefficients!$D$2:$D$11</c:f>
              <c:numCache>
                <c:formatCode>General</c:formatCode>
                <c:ptCount val="10"/>
                <c:pt idx="0">
                  <c:v>1.1568811967920856</c:v>
                </c:pt>
                <c:pt idx="1">
                  <c:v>1.7011051009599243</c:v>
                </c:pt>
                <c:pt idx="2">
                  <c:v>2.2460147415056513</c:v>
                </c:pt>
                <c:pt idx="3">
                  <c:v>2.8273136219290276</c:v>
                </c:pt>
                <c:pt idx="4">
                  <c:v>3.3393219779440679</c:v>
                </c:pt>
                <c:pt idx="5">
                  <c:v>3.735285826928092</c:v>
                </c:pt>
                <c:pt idx="6">
                  <c:v>4.1987045775463434</c:v>
                </c:pt>
                <c:pt idx="7">
                  <c:v>4.4942386252808095</c:v>
                </c:pt>
                <c:pt idx="8">
                  <c:v>4.8598124043616719</c:v>
                </c:pt>
                <c:pt idx="9">
                  <c:v>5.2311086168545868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A-D249-AEA2-E24340477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19296"/>
        <c:axId val="1974522064"/>
      </c:scatterChart>
      <c:valAx>
        <c:axId val="19745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2064"/>
        <c:crosses val="autoZero"/>
        <c:crossBetween val="midCat"/>
      </c:valAx>
      <c:valAx>
        <c:axId val="19745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Dad_Coefficients!$D$1</c:f>
              <c:strCache>
                <c:ptCount val="1"/>
                <c:pt idx="0">
                  <c:v>ln psat/kpa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Dad_Coefficients!$A$2:$A$11</c:f>
              <c:numCache>
                <c:formatCode>General</c:formatCode>
                <c:ptCount val="10"/>
                <c:pt idx="0">
                  <c:v>-18.5</c:v>
                </c:pt>
                <c:pt idx="1">
                  <c:v>-9.5</c:v>
                </c:pt>
                <c:pt idx="2">
                  <c:v>0.2</c:v>
                </c:pt>
                <c:pt idx="3">
                  <c:v>11.8</c:v>
                </c:pt>
                <c:pt idx="4">
                  <c:v>23.1</c:v>
                </c:pt>
                <c:pt idx="5">
                  <c:v>32.700000000000003</c:v>
                </c:pt>
                <c:pt idx="6">
                  <c:v>44.4</c:v>
                </c:pt>
                <c:pt idx="7">
                  <c:v>52.1</c:v>
                </c:pt>
                <c:pt idx="8">
                  <c:v>63.3</c:v>
                </c:pt>
                <c:pt idx="9">
                  <c:v>75.5</c:v>
                </c:pt>
              </c:numCache>
            </c:numRef>
          </c:xVal>
          <c:yVal>
            <c:numRef>
              <c:f>Dad_Coefficients!$D$2:$D$11</c:f>
              <c:numCache>
                <c:formatCode>General</c:formatCode>
                <c:ptCount val="10"/>
                <c:pt idx="0">
                  <c:v>1.1568811967920856</c:v>
                </c:pt>
                <c:pt idx="1">
                  <c:v>1.7011051009599243</c:v>
                </c:pt>
                <c:pt idx="2">
                  <c:v>2.2460147415056513</c:v>
                </c:pt>
                <c:pt idx="3">
                  <c:v>2.8273136219290276</c:v>
                </c:pt>
                <c:pt idx="4">
                  <c:v>3.3393219779440679</c:v>
                </c:pt>
                <c:pt idx="5">
                  <c:v>3.735285826928092</c:v>
                </c:pt>
                <c:pt idx="6">
                  <c:v>4.1987045775463434</c:v>
                </c:pt>
                <c:pt idx="7">
                  <c:v>4.4942386252808095</c:v>
                </c:pt>
                <c:pt idx="8">
                  <c:v>4.8598124043616719</c:v>
                </c:pt>
                <c:pt idx="9">
                  <c:v>5.2311086168545868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9-3E47-B6B9-91A137B7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51648"/>
        <c:axId val="1971681024"/>
      </c:scatterChart>
      <c:valAx>
        <c:axId val="18947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81024"/>
        <c:crosses val="autoZero"/>
        <c:crossBetween val="midCat"/>
      </c:valAx>
      <c:valAx>
        <c:axId val="19716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101600</xdr:rowOff>
    </xdr:from>
    <xdr:to>
      <xdr:col>12</xdr:col>
      <xdr:colOff>311150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E1FAB-D33F-B548-B66A-A9F9551D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15</xdr:row>
      <xdr:rowOff>76200</xdr:rowOff>
    </xdr:from>
    <xdr:to>
      <xdr:col>6</xdr:col>
      <xdr:colOff>381000</xdr:colOff>
      <xdr:row>28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DC1E8-5AF0-604B-9920-22D7F66AF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7</xdr:row>
      <xdr:rowOff>101600</xdr:rowOff>
    </xdr:from>
    <xdr:to>
      <xdr:col>14</xdr:col>
      <xdr:colOff>234950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F114D-342C-124A-A2F9-2A9BFAE11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15</xdr:row>
      <xdr:rowOff>76200</xdr:rowOff>
    </xdr:from>
    <xdr:to>
      <xdr:col>6</xdr:col>
      <xdr:colOff>381000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91376-1C59-A142-B608-36C88566E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73CF-DC2D-4941-A994-5D5FD08ED6D0}">
  <dimension ref="A1:M11"/>
  <sheetViews>
    <sheetView workbookViewId="0">
      <selection activeCell="G2" sqref="G2"/>
    </sheetView>
  </sheetViews>
  <sheetFormatPr baseColWidth="10" defaultRowHeight="16" x14ac:dyDescent="0.2"/>
  <cols>
    <col min="7" max="7" width="12.1640625" bestFit="1" customWidth="1"/>
  </cols>
  <sheetData>
    <row r="1" spans="1:13" x14ac:dyDescent="0.2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G1">
        <v>-56.34</v>
      </c>
      <c r="H1">
        <v>2289.6</v>
      </c>
      <c r="I1">
        <v>-69.05</v>
      </c>
      <c r="L1" t="s">
        <v>4</v>
      </c>
      <c r="M1" t="s">
        <v>3</v>
      </c>
    </row>
    <row r="2" spans="1:13" x14ac:dyDescent="0.2">
      <c r="A2">
        <v>-18.5</v>
      </c>
      <c r="B2">
        <v>3.18</v>
      </c>
      <c r="C2">
        <f>1/(A2+273.15)</f>
        <v>3.9269585705870805E-3</v>
      </c>
      <c r="D2">
        <f>LN(B2)</f>
        <v>1.1568811967920856</v>
      </c>
      <c r="E2">
        <f>SLOPE(D2:D11,C2:C11)</f>
        <v>-3850.6087262499896</v>
      </c>
      <c r="F2">
        <f>INTERCEPT(C2:C11,D2:D11)</f>
        <v>4.2369305951882319E-3</v>
      </c>
      <c r="G2">
        <f>EXP(G1-(H1/(I1+A2+273.15)))-B2</f>
        <v>-3.18</v>
      </c>
    </row>
    <row r="3" spans="1:13" x14ac:dyDescent="0.2">
      <c r="A3">
        <v>-9.5</v>
      </c>
      <c r="B3">
        <v>5.48</v>
      </c>
      <c r="C3">
        <f t="shared" ref="C3:C11" si="0">1/(A3+273.15)</f>
        <v>3.7929072634174097E-3</v>
      </c>
      <c r="D3">
        <f t="shared" ref="D3:D11" si="1">LN(B3)</f>
        <v>1.7011051009599243</v>
      </c>
    </row>
    <row r="4" spans="1:13" x14ac:dyDescent="0.2">
      <c r="A4">
        <v>0.2</v>
      </c>
      <c r="B4">
        <v>9.4499999999999993</v>
      </c>
      <c r="C4">
        <f t="shared" si="0"/>
        <v>3.6583135174684477E-3</v>
      </c>
      <c r="D4">
        <f t="shared" si="1"/>
        <v>2.2460147415056513</v>
      </c>
    </row>
    <row r="5" spans="1:13" x14ac:dyDescent="0.2">
      <c r="A5">
        <v>11.8</v>
      </c>
      <c r="B5">
        <v>16.899999999999999</v>
      </c>
      <c r="C5">
        <f t="shared" si="0"/>
        <v>3.5093876118617302E-3</v>
      </c>
      <c r="D5">
        <f t="shared" si="1"/>
        <v>2.8273136219290276</v>
      </c>
    </row>
    <row r="6" spans="1:13" x14ac:dyDescent="0.2">
      <c r="A6">
        <v>23.1</v>
      </c>
      <c r="B6">
        <v>28.2</v>
      </c>
      <c r="C6">
        <f t="shared" si="0"/>
        <v>3.3755274261603376E-3</v>
      </c>
      <c r="D6">
        <f t="shared" si="1"/>
        <v>3.3393219779440679</v>
      </c>
    </row>
    <row r="7" spans="1:13" x14ac:dyDescent="0.2">
      <c r="A7">
        <v>32.700000000000003</v>
      </c>
      <c r="B7">
        <v>41.9</v>
      </c>
      <c r="C7">
        <f t="shared" si="0"/>
        <v>3.2695765898316173E-3</v>
      </c>
      <c r="D7">
        <f t="shared" si="1"/>
        <v>3.735285826928092</v>
      </c>
    </row>
    <row r="8" spans="1:13" x14ac:dyDescent="0.2">
      <c r="A8">
        <v>44.4</v>
      </c>
      <c r="B8">
        <v>66.599999999999994</v>
      </c>
      <c r="C8">
        <f t="shared" si="0"/>
        <v>3.1491103763186903E-3</v>
      </c>
      <c r="D8">
        <f t="shared" si="1"/>
        <v>4.1987045775463434</v>
      </c>
    </row>
    <row r="9" spans="1:13" x14ac:dyDescent="0.2">
      <c r="A9">
        <v>52.1</v>
      </c>
      <c r="B9">
        <v>89.5</v>
      </c>
      <c r="C9">
        <f t="shared" si="0"/>
        <v>3.0745580322828594E-3</v>
      </c>
      <c r="D9">
        <f t="shared" si="1"/>
        <v>4.4942386252808095</v>
      </c>
    </row>
    <row r="10" spans="1:13" x14ac:dyDescent="0.2">
      <c r="A10">
        <v>63.3</v>
      </c>
      <c r="B10">
        <v>129</v>
      </c>
      <c r="C10">
        <f t="shared" si="0"/>
        <v>2.972209838014564E-3</v>
      </c>
      <c r="D10">
        <f t="shared" si="1"/>
        <v>4.8598124043616719</v>
      </c>
    </row>
    <row r="11" spans="1:13" x14ac:dyDescent="0.2">
      <c r="A11">
        <v>75.5</v>
      </c>
      <c r="B11">
        <v>187</v>
      </c>
      <c r="C11">
        <f t="shared" si="0"/>
        <v>2.8682059371862904E-3</v>
      </c>
      <c r="D11">
        <f t="shared" si="1"/>
        <v>5.2311086168545868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B427-63D9-C949-8DAD-096D51C98C87}">
  <dimension ref="A1:M11"/>
  <sheetViews>
    <sheetView tabSelected="1" workbookViewId="0">
      <selection activeCell="H11" sqref="H11"/>
    </sheetView>
  </sheetViews>
  <sheetFormatPr baseColWidth="10" defaultRowHeight="16" x14ac:dyDescent="0.2"/>
  <cols>
    <col min="7" max="7" width="12.1640625" bestFit="1" customWidth="1"/>
  </cols>
  <sheetData>
    <row r="1" spans="1:13" x14ac:dyDescent="0.2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G1">
        <v>14.242000000000001</v>
      </c>
      <c r="H1">
        <v>2715.3249999999998</v>
      </c>
      <c r="I1">
        <v>-47.109000000000002</v>
      </c>
      <c r="L1" t="s">
        <v>4</v>
      </c>
      <c r="M1" t="s">
        <v>3</v>
      </c>
    </row>
    <row r="2" spans="1:13" x14ac:dyDescent="0.2">
      <c r="A2">
        <v>-18.5</v>
      </c>
      <c r="B2">
        <v>3.18</v>
      </c>
      <c r="C2">
        <f>1/(A2+273.15)</f>
        <v>3.9269585705870805E-3</v>
      </c>
      <c r="D2">
        <f>LN(B2)</f>
        <v>1.1568811967920856</v>
      </c>
      <c r="E2">
        <f>SLOPE(D2:D11,C2:C11)</f>
        <v>-3850.6087262499896</v>
      </c>
      <c r="F2">
        <f>INTERCEPT(C2:C11,D2:D11)</f>
        <v>4.2369305951882319E-3</v>
      </c>
      <c r="G2">
        <f>EXP($G$1-($H$1/($I$1+A2+273.15)))-B2</f>
        <v>5.7301944407046612E-3</v>
      </c>
    </row>
    <row r="3" spans="1:13" x14ac:dyDescent="0.2">
      <c r="A3">
        <v>-9.5</v>
      </c>
      <c r="B3">
        <v>5.48</v>
      </c>
      <c r="C3">
        <f t="shared" ref="C3:C11" si="0">1/(A3+273.15)</f>
        <v>3.7929072634174097E-3</v>
      </c>
      <c r="D3">
        <f t="shared" ref="D3:D11" si="1">LN(B3)</f>
        <v>1.7011051009599243</v>
      </c>
      <c r="G3">
        <f t="shared" ref="G3:G11" si="2">EXP($G$1-($H$1/($I$1+A3+273.15)))-B3</f>
        <v>7.417997463103454E-3</v>
      </c>
    </row>
    <row r="4" spans="1:13" x14ac:dyDescent="0.2">
      <c r="A4">
        <v>0.2</v>
      </c>
      <c r="B4">
        <v>9.4499999999999993</v>
      </c>
      <c r="C4">
        <f t="shared" si="0"/>
        <v>3.6583135174684477E-3</v>
      </c>
      <c r="D4">
        <f t="shared" si="1"/>
        <v>2.2460147415056513</v>
      </c>
      <c r="G4">
        <f t="shared" si="2"/>
        <v>-5.5859801883960003E-2</v>
      </c>
    </row>
    <row r="5" spans="1:13" x14ac:dyDescent="0.2">
      <c r="A5">
        <v>11.8</v>
      </c>
      <c r="B5">
        <v>16.899999999999999</v>
      </c>
      <c r="C5">
        <f t="shared" si="0"/>
        <v>3.5093876118617302E-3</v>
      </c>
      <c r="D5">
        <f t="shared" si="1"/>
        <v>2.8273136219290276</v>
      </c>
      <c r="G5">
        <f t="shared" si="2"/>
        <v>-3.1560312170714866E-2</v>
      </c>
    </row>
    <row r="6" spans="1:13" x14ac:dyDescent="0.2">
      <c r="A6">
        <v>23.1</v>
      </c>
      <c r="B6">
        <v>28.2</v>
      </c>
      <c r="C6">
        <f t="shared" si="0"/>
        <v>3.3755274261603376E-3</v>
      </c>
      <c r="D6">
        <f t="shared" si="1"/>
        <v>3.3393219779440679</v>
      </c>
      <c r="G6">
        <f t="shared" si="2"/>
        <v>0.11104189539518572</v>
      </c>
    </row>
    <row r="7" spans="1:13" x14ac:dyDescent="0.2">
      <c r="A7">
        <v>32.700000000000003</v>
      </c>
      <c r="B7">
        <v>41.9</v>
      </c>
      <c r="C7">
        <f t="shared" si="0"/>
        <v>3.2695765898316173E-3</v>
      </c>
      <c r="D7">
        <f t="shared" si="1"/>
        <v>3.735285826928092</v>
      </c>
      <c r="G7">
        <f t="shared" si="2"/>
        <v>0.52022768145970133</v>
      </c>
    </row>
    <row r="8" spans="1:13" x14ac:dyDescent="0.2">
      <c r="A8">
        <v>44.4</v>
      </c>
      <c r="B8">
        <v>66.599999999999994</v>
      </c>
      <c r="C8">
        <f t="shared" si="0"/>
        <v>3.1491103763186903E-3</v>
      </c>
      <c r="D8">
        <f t="shared" si="1"/>
        <v>4.1987045775463434</v>
      </c>
      <c r="G8">
        <f t="shared" si="2"/>
        <v>0.19578604638975605</v>
      </c>
    </row>
    <row r="9" spans="1:13" x14ac:dyDescent="0.2">
      <c r="A9">
        <v>52.1</v>
      </c>
      <c r="B9">
        <v>89.5</v>
      </c>
      <c r="C9">
        <f t="shared" si="0"/>
        <v>3.0745580322828594E-3</v>
      </c>
      <c r="D9">
        <f t="shared" si="1"/>
        <v>4.4942386252808095</v>
      </c>
      <c r="G9">
        <f t="shared" si="2"/>
        <v>-1.3010268760738342</v>
      </c>
    </row>
    <row r="10" spans="1:13" x14ac:dyDescent="0.2">
      <c r="A10">
        <v>63.3</v>
      </c>
      <c r="B10">
        <v>129</v>
      </c>
      <c r="C10">
        <f t="shared" si="0"/>
        <v>2.972209838014564E-3</v>
      </c>
      <c r="D10">
        <f t="shared" si="1"/>
        <v>4.8598124043616719</v>
      </c>
      <c r="G10">
        <f t="shared" si="2"/>
        <v>-0.2999062366777423</v>
      </c>
    </row>
    <row r="11" spans="1:13" x14ac:dyDescent="0.2">
      <c r="A11">
        <v>75.5</v>
      </c>
      <c r="B11">
        <v>187</v>
      </c>
      <c r="C11">
        <f t="shared" si="0"/>
        <v>2.8682059371862904E-3</v>
      </c>
      <c r="D11">
        <f t="shared" si="1"/>
        <v>5.2311086168545868</v>
      </c>
      <c r="G11">
        <f t="shared" si="2"/>
        <v>1.1371972383339823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Dad_Coefficients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2018-08-25T17:05:09Z</dcterms:created>
  <dcterms:modified xsi:type="dcterms:W3CDTF">2018-08-27T01:13:13Z</dcterms:modified>
</cp:coreProperties>
</file>