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Nicolas\Desktop\Fbwl\SoSe 2020 (überarbeitet)\SoSe 2020 (überarbeitet)\"/>
    </mc:Choice>
  </mc:AlternateContent>
  <xr:revisionPtr revIDLastSave="0" documentId="13_ncr:1_{682C5FD4-A473-40F5-8246-4DCBA01F9344}" xr6:coauthVersionLast="44" xr6:coauthVersionMax="44" xr10:uidLastSave="{00000000-0000-0000-0000-000000000000}"/>
  <bookViews>
    <workbookView xWindow="1800" yWindow="1950" windowWidth="27000" windowHeight="14160" activeTab="1" xr2:uid="{00000000-000D-0000-FFFF-FFFF00000000}"/>
  </bookViews>
  <sheets>
    <sheet name="Aufgabe" sheetId="1" r:id="rId1"/>
    <sheet name="Blanko" sheetId="2" r:id="rId2"/>
    <sheet name="Lösung"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8" i="3" l="1"/>
  <c r="F29" i="3" l="1"/>
  <c r="F40" i="3" l="1"/>
  <c r="G42" i="3" s="1"/>
  <c r="D40" i="3"/>
  <c r="E42" i="3" s="1"/>
  <c r="B40" i="3"/>
  <c r="C42" i="3" s="1"/>
  <c r="E32" i="3"/>
  <c r="E48" i="3" s="1"/>
  <c r="D32" i="3"/>
  <c r="C48" i="3" s="1"/>
  <c r="F31" i="3"/>
  <c r="F32" i="3" s="1"/>
  <c r="G48" i="3" s="1"/>
  <c r="F24" i="3"/>
  <c r="E24" i="3"/>
  <c r="E25" i="3" s="1"/>
  <c r="E47" i="3" s="1"/>
  <c r="D24" i="3"/>
  <c r="F20" i="3"/>
  <c r="E20" i="3"/>
  <c r="D20" i="3"/>
  <c r="F14" i="3"/>
  <c r="F43" i="3" s="1"/>
  <c r="E14" i="3"/>
  <c r="D43" i="3" s="1"/>
  <c r="D14" i="3"/>
  <c r="B43" i="3" s="1"/>
  <c r="D25" i="3" l="1"/>
  <c r="C47" i="3" s="1"/>
  <c r="F25" i="3"/>
  <c r="G47" i="3" s="1"/>
  <c r="C43" i="3"/>
  <c r="C44" i="3" s="1"/>
  <c r="C45" i="3" s="1"/>
  <c r="C46" i="3" s="1"/>
  <c r="C49" i="3" s="1"/>
  <c r="C52" i="3" s="1"/>
  <c r="C55" i="3" s="1"/>
  <c r="C58" i="3" s="1"/>
  <c r="B44" i="3"/>
  <c r="E43" i="3"/>
  <c r="E44" i="3" s="1"/>
  <c r="E45" i="3" s="1"/>
  <c r="E46" i="3" s="1"/>
  <c r="E49" i="3" s="1"/>
  <c r="E52" i="3" s="1"/>
  <c r="E55" i="3" s="1"/>
  <c r="E58" i="3" s="1"/>
  <c r="D44" i="3"/>
  <c r="F44" i="3"/>
  <c r="G43" i="3"/>
  <c r="G44" i="3" s="1"/>
  <c r="G45" i="3" s="1"/>
  <c r="G46" i="3" s="1"/>
  <c r="G49" i="3" s="1"/>
  <c r="G52" i="3" s="1"/>
  <c r="G55" i="3" s="1"/>
  <c r="G58" i="3" s="1"/>
</calcChain>
</file>

<file path=xl/sharedStrings.xml><?xml version="1.0" encoding="utf-8"?>
<sst xmlns="http://schemas.openxmlformats.org/spreadsheetml/2006/main" count="125" uniqueCount="58">
  <si>
    <t>Stand:</t>
  </si>
  <si>
    <t>Forstliche Betriebswirtschaftslehre</t>
  </si>
  <si>
    <t>Übung zur stufenweisen Deckungsbeitragskalkulation für einen Normalwald</t>
  </si>
  <si>
    <t>Forstliche Deckungsbeitragsrechnung</t>
  </si>
  <si>
    <t>Allg. Eingangsdaten</t>
  </si>
  <si>
    <t>Berechnende Zellen</t>
  </si>
  <si>
    <t>Umrechnungsfaktor VFm zu Efm</t>
  </si>
  <si>
    <t xml:space="preserve"> Eingangsdaten und zugehörige Nebenrechnungen</t>
  </si>
  <si>
    <t>Buche</t>
  </si>
  <si>
    <t>Eiche</t>
  </si>
  <si>
    <t>Dougl.</t>
  </si>
  <si>
    <t>DB aus Vornutzung</t>
  </si>
  <si>
    <t>DB I Vornutzung in % des DB I Endnutzung</t>
  </si>
  <si>
    <t>Ernte:</t>
  </si>
  <si>
    <t>Holzeinschlag (Fällung und Aufarbeitung) [€/Efm]</t>
  </si>
  <si>
    <t>Holzbringung [€/Efm]</t>
  </si>
  <si>
    <t>Holzerntekosten</t>
  </si>
  <si>
    <t>Kultur:</t>
  </si>
  <si>
    <t>Flächenvorbereitung [€/ha]</t>
  </si>
  <si>
    <t>Nettopflanzfläche je Hektar Bruttopflanzfläche [ha/ha]</t>
  </si>
  <si>
    <t>Preis je Pflanze [€/Stk.]</t>
  </si>
  <si>
    <t>Pflanzkosten (Rhodener Pflanzverfahren) [€/Stk.]</t>
  </si>
  <si>
    <t>Kosten je Pflanze (Material+Pflanzung) [€/Stk.]</t>
  </si>
  <si>
    <t>Pflege:</t>
  </si>
  <si>
    <t>Läuterungskosten [€/ha]</t>
  </si>
  <si>
    <t>Astung auf 6m Höhe [€/Stk.]</t>
  </si>
  <si>
    <t>Anzahl zu astender Bäume [Stk./ha]</t>
  </si>
  <si>
    <t>Astungskosten [€/ha]</t>
  </si>
  <si>
    <t>Pflegekosten (Läuterung u. Astung) [€/ha]</t>
  </si>
  <si>
    <t>Deckungsbeitragsrechnung:</t>
  </si>
  <si>
    <t>Douglasie</t>
  </si>
  <si>
    <t>Bonität (Leistungsklasse):</t>
  </si>
  <si>
    <t>Lkl. 9</t>
  </si>
  <si>
    <t>Lkl. 6</t>
  </si>
  <si>
    <t>Lkl. 16</t>
  </si>
  <si>
    <t>Vorrat (Vfm):</t>
  </si>
  <si>
    <t>Produktionszeitraum (Jahre):</t>
  </si>
  <si>
    <r>
      <t>HDZ</t>
    </r>
    <r>
      <rPr>
        <b/>
        <vertAlign val="subscript"/>
        <sz val="10"/>
        <rFont val="Arial"/>
        <family val="2"/>
      </rPr>
      <t>U</t>
    </r>
    <r>
      <rPr>
        <b/>
        <sz val="10"/>
        <rFont val="Arial"/>
        <family val="2"/>
      </rPr>
      <t xml:space="preserve"> (Efm/ha)*</t>
    </r>
  </si>
  <si>
    <t>Euro/Efm</t>
  </si>
  <si>
    <t>Euro/a/ha</t>
  </si>
  <si>
    <t>durchschn. Holzerlös EN</t>
  </si>
  <si>
    <t>Kosten Holzernte EN</t>
  </si>
  <si>
    <t>DB I Endnutzung</t>
  </si>
  <si>
    <t>DB I Vornutzung</t>
  </si>
  <si>
    <t>DB I (Erntekostenfreier Holzerlös)</t>
  </si>
  <si>
    <t>Kulturkosten</t>
  </si>
  <si>
    <t>Pflegekosten</t>
  </si>
  <si>
    <t>DB II (Waldbaulicher Deckungsbeitrag)</t>
  </si>
  <si>
    <t>Kosten für Wegebau und -unterhaltung</t>
  </si>
  <si>
    <t>DB III</t>
  </si>
  <si>
    <t>sonst. Kosten</t>
  </si>
  <si>
    <t>DB IV</t>
  </si>
  <si>
    <t>Verwaltungskosten</t>
  </si>
  <si>
    <t>DB V  (Reinertrag)</t>
  </si>
  <si>
    <t>*HDZu = (Vorrat - 20%)/Umtriebszeit</t>
  </si>
  <si>
    <t>Pflanzenzahl [N/ha Bruttopflanzfläche]</t>
  </si>
  <si>
    <t>Pflanzen pro Hektar Nettopflanzfläche [N/ha]</t>
  </si>
  <si>
    <t>Kulturkosten [€/ha Nettopflanzfläche]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</si>
</sst>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27" x14ac:knownFonts="1">
    <font>
      <sz val="10"/>
      <color theme="1"/>
      <name val="Calibri"/>
      <scheme val="minor"/>
    </font>
    <font>
      <sz val="11"/>
      <color indexed="64"/>
      <name val="Calibri"/>
      <family val="2"/>
    </font>
    <font>
      <sz val="11"/>
      <color indexed="65"/>
      <name val="Calibri"/>
      <family val="2"/>
    </font>
    <font>
      <sz val="11"/>
      <color indexed="20"/>
      <name val="Calibri"/>
      <family val="2"/>
    </font>
    <font>
      <b/>
      <sz val="11"/>
      <color indexed="52"/>
      <name val="Calibri"/>
      <family val="2"/>
    </font>
    <font>
      <b/>
      <sz val="11"/>
      <color indexed="65"/>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1"/>
    </font>
    <font>
      <b/>
      <sz val="11"/>
      <color indexed="64"/>
      <name val="Calibri"/>
      <family val="2"/>
    </font>
    <font>
      <sz val="11"/>
      <color indexed="2"/>
      <name val="Calibri"/>
      <family val="2"/>
    </font>
    <font>
      <b/>
      <sz val="11"/>
      <color theme="1"/>
      <name val="Arial"/>
      <family val="2"/>
    </font>
    <font>
      <b/>
      <sz val="16"/>
      <name val="Arial"/>
      <family val="2"/>
    </font>
    <font>
      <sz val="14"/>
      <name val="Arial"/>
      <family val="2"/>
    </font>
    <font>
      <b/>
      <sz val="9"/>
      <name val="Arial"/>
      <family val="2"/>
    </font>
    <font>
      <b/>
      <sz val="10"/>
      <name val="Arial"/>
      <family val="2"/>
    </font>
    <font>
      <sz val="9"/>
      <name val="Arial"/>
      <family val="2"/>
    </font>
    <font>
      <b/>
      <sz val="14"/>
      <name val="Arial"/>
      <family val="2"/>
    </font>
    <font>
      <sz val="12"/>
      <name val="Arial"/>
      <family val="2"/>
    </font>
    <font>
      <sz val="10"/>
      <color theme="1"/>
      <name val="Calibri"/>
      <family val="2"/>
      <scheme val="minor"/>
    </font>
    <font>
      <b/>
      <vertAlign val="subscript"/>
      <sz val="10"/>
      <name val="Arial"/>
      <family val="2"/>
    </font>
  </fonts>
  <fills count="24">
    <fill>
      <patternFill patternType="none"/>
    </fill>
    <fill>
      <patternFill patternType="gray125"/>
    </fill>
    <fill>
      <patternFill patternType="solid">
        <fgColor indexed="31"/>
        <bgColor indexed="31"/>
      </patternFill>
    </fill>
    <fill>
      <patternFill patternType="solid">
        <fgColor indexed="45"/>
        <bgColor indexed="45"/>
      </patternFill>
    </fill>
    <fill>
      <patternFill patternType="solid">
        <fgColor indexed="42"/>
        <bgColor indexed="42"/>
      </patternFill>
    </fill>
    <fill>
      <patternFill patternType="solid">
        <fgColor indexed="46"/>
        <bgColor indexed="46"/>
      </patternFill>
    </fill>
    <fill>
      <patternFill patternType="solid">
        <fgColor indexed="27"/>
        <bgColor indexed="27"/>
      </patternFill>
    </fill>
    <fill>
      <patternFill patternType="solid">
        <fgColor indexed="47"/>
        <bgColor indexed="47"/>
      </patternFill>
    </fill>
    <fill>
      <patternFill patternType="solid">
        <fgColor indexed="44"/>
        <bgColor indexed="44"/>
      </patternFill>
    </fill>
    <fill>
      <patternFill patternType="solid">
        <fgColor indexed="29"/>
        <bgColor indexed="29"/>
      </patternFill>
    </fill>
    <fill>
      <patternFill patternType="solid">
        <fgColor indexed="3"/>
        <bgColor indexed="3"/>
      </patternFill>
    </fill>
    <fill>
      <patternFill patternType="solid">
        <fgColor indexed="51"/>
        <bgColor indexed="51"/>
      </patternFill>
    </fill>
    <fill>
      <patternFill patternType="solid">
        <fgColor indexed="30"/>
        <bgColor indexed="30"/>
      </patternFill>
    </fill>
    <fill>
      <patternFill patternType="solid">
        <fgColor indexed="20"/>
        <bgColor indexed="20"/>
      </patternFill>
    </fill>
    <fill>
      <patternFill patternType="solid">
        <fgColor indexed="49"/>
        <bgColor indexed="49"/>
      </patternFill>
    </fill>
    <fill>
      <patternFill patternType="solid">
        <fgColor indexed="52"/>
        <bgColor indexed="52"/>
      </patternFill>
    </fill>
    <fill>
      <patternFill patternType="solid">
        <fgColor indexed="62"/>
        <bgColor indexed="62"/>
      </patternFill>
    </fill>
    <fill>
      <patternFill patternType="solid">
        <fgColor indexed="2"/>
        <bgColor indexed="2"/>
      </patternFill>
    </fill>
    <fill>
      <patternFill patternType="solid">
        <fgColor indexed="57"/>
        <bgColor indexed="57"/>
      </patternFill>
    </fill>
    <fill>
      <patternFill patternType="solid">
        <fgColor indexed="53"/>
        <bgColor indexed="53"/>
      </patternFill>
    </fill>
    <fill>
      <patternFill patternType="solid">
        <fgColor indexed="22"/>
        <bgColor indexed="22"/>
      </patternFill>
    </fill>
    <fill>
      <patternFill patternType="solid">
        <fgColor indexed="55"/>
        <bgColor indexed="55"/>
      </patternFill>
    </fill>
    <fill>
      <patternFill patternType="solid">
        <fgColor indexed="26"/>
        <bgColor indexed="26"/>
      </patternFill>
    </fill>
    <fill>
      <patternFill patternType="solid">
        <fgColor indexed="65"/>
      </patternFill>
    </fill>
  </fills>
  <borders count="6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double">
        <color indexed="64"/>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medium">
        <color indexed="64"/>
      </left>
      <right/>
      <top/>
      <bottom style="hair">
        <color indexed="64"/>
      </bottom>
      <diagonal/>
    </border>
    <border>
      <left/>
      <right style="medium">
        <color indexed="64"/>
      </right>
      <top/>
      <bottom style="hair">
        <color indexed="64"/>
      </bottom>
      <diagonal/>
    </border>
    <border>
      <left/>
      <right/>
      <top/>
      <bottom style="hair">
        <color indexed="64"/>
      </bottom>
      <diagonal/>
    </border>
    <border>
      <left/>
      <right style="double">
        <color indexed="64"/>
      </right>
      <top/>
      <bottom style="hair">
        <color indexed="64"/>
      </bottom>
      <diagonal/>
    </border>
    <border>
      <left style="double">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double">
        <color indexed="64"/>
      </left>
      <right style="medium">
        <color indexed="64"/>
      </right>
      <top/>
      <bottom/>
      <diagonal/>
    </border>
    <border>
      <left style="medium">
        <color indexed="64"/>
      </left>
      <right/>
      <top style="hair">
        <color indexed="64"/>
      </top>
      <bottom/>
      <diagonal/>
    </border>
    <border>
      <left/>
      <right style="medium">
        <color indexed="64"/>
      </right>
      <top style="hair">
        <color indexed="64"/>
      </top>
      <bottom/>
      <diagonal/>
    </border>
    <border>
      <left style="double">
        <color indexed="64"/>
      </left>
      <right/>
      <top style="medium">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double">
        <color indexed="64"/>
      </right>
      <top style="medium">
        <color indexed="64"/>
      </top>
      <bottom/>
      <diagonal/>
    </border>
    <border>
      <left style="double">
        <color indexed="64"/>
      </left>
      <right/>
      <top/>
      <bottom style="hair">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top style="hair">
        <color indexed="64"/>
      </top>
      <bottom style="hair">
        <color indexed="64"/>
      </bottom>
      <diagonal/>
    </border>
    <border>
      <left/>
      <right style="medium">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diagonalUp="1">
      <left style="medium">
        <color indexed="64"/>
      </left>
      <right style="thin">
        <color indexed="64"/>
      </right>
      <top style="thin">
        <color indexed="64"/>
      </top>
      <bottom style="thin">
        <color indexed="64"/>
      </bottom>
      <diagonal style="thin">
        <color indexed="64"/>
      </diagonal>
    </border>
    <border>
      <left style="double">
        <color indexed="64"/>
      </left>
      <right/>
      <top/>
      <bottom style="medium">
        <color indexed="64"/>
      </bottom>
      <diagonal/>
    </border>
    <border diagonalUp="1">
      <left style="medium">
        <color indexed="64"/>
      </left>
      <right style="thin">
        <color indexed="64"/>
      </right>
      <top style="thin">
        <color indexed="64"/>
      </top>
      <bottom style="medium">
        <color indexed="64"/>
      </bottom>
      <diagonal style="thin">
        <color indexed="64"/>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double">
        <color indexed="64"/>
      </right>
      <top style="thin">
        <color indexed="64"/>
      </top>
      <bottom/>
      <diagonal/>
    </border>
    <border>
      <left style="double">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right/>
      <top style="thin">
        <color indexed="64"/>
      </top>
      <bottom/>
      <diagonal/>
    </border>
    <border>
      <left/>
      <right style="double">
        <color indexed="64"/>
      </right>
      <top style="thin">
        <color indexed="64"/>
      </top>
      <bottom/>
      <diagonal/>
    </border>
    <border>
      <left style="thin">
        <color indexed="64"/>
      </left>
      <right/>
      <top style="thin">
        <color indexed="64"/>
      </top>
      <bottom style="thin">
        <color indexed="64"/>
      </bottom>
      <diagonal/>
    </border>
    <border>
      <left/>
      <right style="double">
        <color indexed="64"/>
      </right>
      <top/>
      <bottom/>
      <diagonal/>
    </border>
    <border>
      <left style="double">
        <color indexed="64"/>
      </left>
      <right/>
      <top/>
      <bottom style="double">
        <color indexed="64"/>
      </bottom>
      <diagonal/>
    </border>
    <border>
      <left style="medium">
        <color indexed="64"/>
      </left>
      <right style="thin">
        <color indexed="64"/>
      </right>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bottom style="double">
        <color indexed="64"/>
      </bottom>
      <diagonal/>
    </border>
  </borders>
  <cellStyleXfs count="43">
    <xf numFmtId="0" fontId="0" fillId="0" borderId="0"/>
    <xf numFmtId="0" fontId="1" fillId="2" borderId="0"/>
    <xf numFmtId="0" fontId="1" fillId="3"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5" borderId="0"/>
    <xf numFmtId="0" fontId="1" fillId="8" borderId="0"/>
    <xf numFmtId="0" fontId="1" fillId="11" borderId="0"/>
    <xf numFmtId="0" fontId="2" fillId="12" borderId="0"/>
    <xf numFmtId="0" fontId="2" fillId="9" borderId="0"/>
    <xf numFmtId="0" fontId="2" fillId="10" borderId="0"/>
    <xf numFmtId="0" fontId="2" fillId="13" borderId="0"/>
    <xf numFmtId="0" fontId="2" fillId="14" borderId="0"/>
    <xf numFmtId="0" fontId="2" fillId="15" borderId="0"/>
    <xf numFmtId="0" fontId="2" fillId="16" borderId="0"/>
    <xf numFmtId="0" fontId="2" fillId="17" borderId="0"/>
    <xf numFmtId="0" fontId="2" fillId="18" borderId="0"/>
    <xf numFmtId="0" fontId="2" fillId="13" borderId="0"/>
    <xf numFmtId="0" fontId="2" fillId="14" borderId="0"/>
    <xf numFmtId="0" fontId="2" fillId="19" borderId="0"/>
    <xf numFmtId="0" fontId="3" fillId="3" borderId="0"/>
    <xf numFmtId="0" fontId="4" fillId="20" borderId="1"/>
    <xf numFmtId="0" fontId="5" fillId="21" borderId="2"/>
    <xf numFmtId="44" fontId="25" fillId="0" borderId="0"/>
    <xf numFmtId="0" fontId="6" fillId="0" borderId="0"/>
    <xf numFmtId="0" fontId="7" fillId="4" borderId="0"/>
    <xf numFmtId="0" fontId="8" fillId="0" borderId="3"/>
    <xf numFmtId="0" fontId="9" fillId="0" borderId="4"/>
    <xf numFmtId="0" fontId="10" fillId="0" borderId="5"/>
    <xf numFmtId="0" fontId="10" fillId="0" borderId="0"/>
    <xf numFmtId="0" fontId="11" fillId="7" borderId="1"/>
    <xf numFmtId="0" fontId="12" fillId="0" borderId="6"/>
    <xf numFmtId="0" fontId="25" fillId="22" borderId="7"/>
    <xf numFmtId="0" fontId="13" fillId="20" borderId="8"/>
    <xf numFmtId="9" fontId="25" fillId="0" borderId="0"/>
    <xf numFmtId="0" fontId="14" fillId="0" borderId="0"/>
    <xf numFmtId="0" fontId="15" fillId="0" borderId="9"/>
    <xf numFmtId="0" fontId="16" fillId="0" borderId="0"/>
  </cellStyleXfs>
  <cellXfs count="86">
    <xf numFmtId="0" fontId="0" fillId="0" borderId="0" xfId="0"/>
    <xf numFmtId="0" fontId="17" fillId="0" borderId="0" xfId="0" applyFont="1"/>
    <xf numFmtId="14" fontId="17" fillId="0" borderId="0" xfId="0" applyNumberFormat="1" applyFont="1"/>
    <xf numFmtId="0" fontId="0" fillId="0" borderId="0" xfId="0" applyAlignment="1">
      <alignment vertical="center"/>
    </xf>
    <xf numFmtId="0" fontId="18" fillId="0" borderId="0" xfId="0" applyFont="1" applyAlignment="1">
      <alignment vertical="center"/>
    </xf>
    <xf numFmtId="0" fontId="20" fillId="4" borderId="10" xfId="0" applyFont="1" applyFill="1" applyBorder="1" applyAlignment="1">
      <alignment vertical="center"/>
    </xf>
    <xf numFmtId="0" fontId="0" fillId="4" borderId="10" xfId="0" applyFill="1" applyBorder="1" applyAlignment="1">
      <alignment vertical="center"/>
    </xf>
    <xf numFmtId="0" fontId="0" fillId="22" borderId="0" xfId="0" applyFill="1" applyAlignment="1">
      <alignment vertical="center"/>
    </xf>
    <xf numFmtId="0" fontId="0" fillId="0" borderId="11" xfId="0" applyBorder="1" applyAlignment="1">
      <alignment vertical="center"/>
    </xf>
    <xf numFmtId="2" fontId="25" fillId="0" borderId="11" xfId="39" applyNumberFormat="1" applyBorder="1" applyAlignment="1">
      <alignment vertical="center"/>
    </xf>
    <xf numFmtId="0" fontId="20" fillId="0" borderId="0" xfId="0" applyFont="1" applyAlignment="1">
      <alignment horizontal="left" vertical="center"/>
    </xf>
    <xf numFmtId="0" fontId="21" fillId="0" borderId="0" xfId="0" applyFont="1" applyAlignment="1">
      <alignment horizontal="right" vertical="center"/>
    </xf>
    <xf numFmtId="0" fontId="20" fillId="0" borderId="11" xfId="0" applyFont="1" applyBorder="1" applyAlignment="1">
      <alignment horizontal="left" vertical="center"/>
    </xf>
    <xf numFmtId="9" fontId="22" fillId="0" borderId="11" xfId="39" applyNumberFormat="1" applyFont="1" applyBorder="1" applyAlignment="1">
      <alignment horizontal="right" vertical="center"/>
    </xf>
    <xf numFmtId="9" fontId="22" fillId="0" borderId="0" xfId="39" applyNumberFormat="1" applyFont="1" applyAlignment="1">
      <alignment horizontal="right" vertical="center"/>
    </xf>
    <xf numFmtId="0" fontId="21" fillId="0" borderId="0" xfId="0" applyFont="1" applyAlignment="1">
      <alignment vertical="center"/>
    </xf>
    <xf numFmtId="4" fontId="0" fillId="0" borderId="0" xfId="0" applyNumberFormat="1" applyAlignment="1">
      <alignment vertical="center"/>
    </xf>
    <xf numFmtId="0" fontId="21" fillId="0" borderId="11" xfId="0" applyFont="1" applyBorder="1" applyAlignment="1">
      <alignment vertical="center"/>
    </xf>
    <xf numFmtId="4" fontId="21" fillId="22" borderId="11" xfId="0" applyNumberFormat="1" applyFont="1" applyFill="1" applyBorder="1" applyAlignment="1">
      <alignment vertical="center"/>
    </xf>
    <xf numFmtId="3" fontId="0" fillId="0" borderId="0" xfId="0" applyNumberFormat="1" applyAlignment="1">
      <alignment vertical="center"/>
    </xf>
    <xf numFmtId="2" fontId="25" fillId="0" borderId="0" xfId="39" applyNumberFormat="1" applyAlignment="1">
      <alignment vertical="center"/>
    </xf>
    <xf numFmtId="3" fontId="25" fillId="22" borderId="0" xfId="39" applyNumberFormat="1" applyFill="1" applyAlignment="1">
      <alignment vertical="center"/>
    </xf>
    <xf numFmtId="2" fontId="0" fillId="0" borderId="0" xfId="0" applyNumberFormat="1" applyAlignment="1">
      <alignment vertical="center"/>
    </xf>
    <xf numFmtId="2" fontId="0" fillId="22" borderId="0" xfId="0" applyNumberFormat="1" applyFill="1" applyAlignment="1">
      <alignment vertical="center"/>
    </xf>
    <xf numFmtId="4" fontId="0" fillId="22" borderId="0" xfId="0" applyNumberFormat="1" applyFill="1" applyAlignment="1">
      <alignment vertical="center"/>
    </xf>
    <xf numFmtId="0" fontId="23" fillId="0" borderId="0" xfId="0" applyFont="1" applyAlignment="1">
      <alignment vertical="center"/>
    </xf>
    <xf numFmtId="0" fontId="0" fillId="0" borderId="12" xfId="0" applyBorder="1" applyAlignment="1">
      <alignment vertical="center"/>
    </xf>
    <xf numFmtId="0" fontId="0" fillId="0" borderId="17" xfId="0" applyBorder="1" applyAlignment="1">
      <alignment vertical="center"/>
    </xf>
    <xf numFmtId="0" fontId="21" fillId="0" borderId="22" xfId="0" applyFont="1" applyBorder="1" applyAlignment="1">
      <alignment horizontal="left" vertical="center" wrapText="1"/>
    </xf>
    <xf numFmtId="0" fontId="21" fillId="0" borderId="27" xfId="0" applyFont="1" applyBorder="1" applyAlignment="1">
      <alignment horizontal="left" vertical="center"/>
    </xf>
    <xf numFmtId="0" fontId="21" fillId="23" borderId="27" xfId="0" applyFont="1" applyFill="1" applyBorder="1" applyAlignment="1">
      <alignment horizontal="left" vertical="center" wrapText="1"/>
    </xf>
    <xf numFmtId="0" fontId="0" fillId="23" borderId="30" xfId="0" applyFill="1" applyBorder="1" applyAlignment="1">
      <alignment vertical="center"/>
    </xf>
    <xf numFmtId="0" fontId="21" fillId="0" borderId="31" xfId="0" applyFont="1" applyBorder="1" applyAlignment="1">
      <alignment horizontal="center" vertical="center"/>
    </xf>
    <xf numFmtId="0" fontId="21" fillId="23" borderId="32" xfId="0" applyFont="1" applyFill="1" applyBorder="1" applyAlignment="1">
      <alignment horizontal="center" vertical="center"/>
    </xf>
    <xf numFmtId="0" fontId="21" fillId="23" borderId="33" xfId="0" applyFont="1" applyFill="1" applyBorder="1" applyAlignment="1">
      <alignment horizontal="center" vertical="center"/>
    </xf>
    <xf numFmtId="0" fontId="0" fillId="23" borderId="34" xfId="0" applyFill="1" applyBorder="1" applyAlignment="1">
      <alignment vertical="center" wrapText="1"/>
    </xf>
    <xf numFmtId="4" fontId="0" fillId="0" borderId="35" xfId="0" applyNumberFormat="1" applyBorder="1" applyAlignment="1">
      <alignment horizontal="right" vertical="center"/>
    </xf>
    <xf numFmtId="4" fontId="0" fillId="0" borderId="36" xfId="0" applyNumberFormat="1" applyBorder="1" applyAlignment="1">
      <alignment horizontal="right" vertical="center"/>
    </xf>
    <xf numFmtId="0" fontId="0" fillId="0" borderId="37" xfId="0" applyBorder="1" applyAlignment="1">
      <alignment vertical="center"/>
    </xf>
    <xf numFmtId="4" fontId="0" fillId="0" borderId="38" xfId="0" applyNumberFormat="1" applyBorder="1" applyAlignment="1">
      <alignment horizontal="right" vertical="center"/>
    </xf>
    <xf numFmtId="4" fontId="0" fillId="0" borderId="39" xfId="0" applyNumberFormat="1" applyBorder="1" applyAlignment="1">
      <alignment horizontal="right" vertical="center"/>
    </xf>
    <xf numFmtId="4" fontId="0" fillId="0" borderId="40" xfId="0" applyNumberFormat="1" applyBorder="1" applyAlignment="1">
      <alignment horizontal="right" vertical="center"/>
    </xf>
    <xf numFmtId="0" fontId="21" fillId="4" borderId="41" xfId="0" applyFont="1" applyFill="1" applyBorder="1" applyAlignment="1">
      <alignment vertical="center"/>
    </xf>
    <xf numFmtId="4" fontId="21" fillId="4" borderId="42" xfId="0" applyNumberFormat="1" applyFont="1" applyFill="1" applyBorder="1" applyAlignment="1">
      <alignment horizontal="right" vertical="center"/>
    </xf>
    <xf numFmtId="4" fontId="21" fillId="4" borderId="43" xfId="0" applyNumberFormat="1" applyFont="1" applyFill="1" applyBorder="1" applyAlignment="1">
      <alignment horizontal="right" vertical="center"/>
    </xf>
    <xf numFmtId="4" fontId="21" fillId="0" borderId="44" xfId="0" applyNumberFormat="1" applyFont="1" applyBorder="1" applyAlignment="1">
      <alignment horizontal="right" vertical="center"/>
    </xf>
    <xf numFmtId="4" fontId="21" fillId="0" borderId="45" xfId="0" applyNumberFormat="1" applyFont="1" applyBorder="1" applyAlignment="1">
      <alignment horizontal="right" vertical="center"/>
    </xf>
    <xf numFmtId="4" fontId="21" fillId="0" borderId="46" xfId="0" applyNumberFormat="1" applyFont="1" applyBorder="1" applyAlignment="1">
      <alignment horizontal="right" vertical="center"/>
    </xf>
    <xf numFmtId="4" fontId="21" fillId="0" borderId="47" xfId="0" applyNumberFormat="1" applyFont="1" applyBorder="1" applyAlignment="1">
      <alignment horizontal="right" vertical="center"/>
    </xf>
    <xf numFmtId="0" fontId="21" fillId="4" borderId="48" xfId="0" applyFont="1" applyFill="1" applyBorder="1" applyAlignment="1">
      <alignment vertical="center"/>
    </xf>
    <xf numFmtId="4" fontId="21" fillId="4" borderId="49" xfId="0" applyNumberFormat="1" applyFont="1" applyFill="1" applyBorder="1" applyAlignment="1">
      <alignment horizontal="right" vertical="center"/>
    </xf>
    <xf numFmtId="4" fontId="21" fillId="4" borderId="36" xfId="0" applyNumberFormat="1" applyFont="1" applyFill="1" applyBorder="1" applyAlignment="1">
      <alignment horizontal="right" vertical="center"/>
    </xf>
    <xf numFmtId="0" fontId="0" fillId="23" borderId="17" xfId="0" applyFill="1" applyBorder="1" applyAlignment="1">
      <alignment vertical="center"/>
    </xf>
    <xf numFmtId="4" fontId="0" fillId="23" borderId="50" xfId="0" applyNumberFormat="1" applyFill="1" applyBorder="1" applyAlignment="1">
      <alignment horizontal="right" vertical="center"/>
    </xf>
    <xf numFmtId="4" fontId="0" fillId="23" borderId="51" xfId="0" applyNumberFormat="1" applyFill="1" applyBorder="1" applyAlignment="1">
      <alignment horizontal="right" vertical="center"/>
    </xf>
    <xf numFmtId="4" fontId="0" fillId="23" borderId="52" xfId="0" applyNumberFormat="1" applyFill="1" applyBorder="1" applyAlignment="1">
      <alignment horizontal="right" vertical="center"/>
    </xf>
    <xf numFmtId="4" fontId="0" fillId="23" borderId="53" xfId="0" applyNumberFormat="1" applyFill="1" applyBorder="1" applyAlignment="1">
      <alignment horizontal="right" vertical="center"/>
    </xf>
    <xf numFmtId="4" fontId="0" fillId="23" borderId="36" xfId="0" applyNumberFormat="1" applyFill="1" applyBorder="1" applyAlignment="1">
      <alignment horizontal="right" vertical="center"/>
    </xf>
    <xf numFmtId="4" fontId="0" fillId="23" borderId="54" xfId="0" applyNumberFormat="1" applyFill="1" applyBorder="1" applyAlignment="1">
      <alignment horizontal="right" vertical="center"/>
    </xf>
    <xf numFmtId="4" fontId="0" fillId="23" borderId="39" xfId="0" applyNumberFormat="1" applyFill="1" applyBorder="1" applyAlignment="1">
      <alignment horizontal="right" vertical="center"/>
    </xf>
    <xf numFmtId="4" fontId="0" fillId="23" borderId="0" xfId="0" applyNumberFormat="1" applyFill="1" applyAlignment="1">
      <alignment horizontal="right" vertical="center"/>
    </xf>
    <xf numFmtId="4" fontId="0" fillId="23" borderId="55" xfId="0" applyNumberFormat="1" applyFill="1" applyBorder="1" applyAlignment="1">
      <alignment horizontal="right" vertical="center"/>
    </xf>
    <xf numFmtId="0" fontId="0" fillId="23" borderId="37" xfId="0" applyFill="1" applyBorder="1" applyAlignment="1">
      <alignment vertical="center"/>
    </xf>
    <xf numFmtId="0" fontId="0" fillId="23" borderId="34" xfId="0" applyFill="1" applyBorder="1" applyAlignment="1">
      <alignment vertical="center"/>
    </xf>
    <xf numFmtId="0" fontId="21" fillId="4" borderId="56" xfId="0" applyFont="1" applyFill="1" applyBorder="1" applyAlignment="1">
      <alignment vertical="center" wrapText="1"/>
    </xf>
    <xf numFmtId="4" fontId="21" fillId="4" borderId="57" xfId="0" applyNumberFormat="1" applyFont="1" applyFill="1" applyBorder="1" applyAlignment="1">
      <alignment horizontal="right" vertical="center"/>
    </xf>
    <xf numFmtId="4" fontId="21" fillId="4" borderId="58" xfId="0" applyNumberFormat="1" applyFont="1" applyFill="1" applyBorder="1" applyAlignment="1">
      <alignment horizontal="right" vertical="center"/>
    </xf>
    <xf numFmtId="4" fontId="21" fillId="4" borderId="59" xfId="0" applyNumberFormat="1" applyFont="1" applyFill="1" applyBorder="1" applyAlignment="1">
      <alignment horizontal="right" vertical="center"/>
    </xf>
    <xf numFmtId="0" fontId="22" fillId="0" borderId="0" xfId="0" applyFont="1" applyAlignment="1">
      <alignment vertical="center"/>
    </xf>
    <xf numFmtId="0" fontId="18" fillId="0" borderId="0" xfId="0" applyFont="1" applyAlignment="1">
      <alignment horizontal="center"/>
    </xf>
    <xf numFmtId="0" fontId="19" fillId="0" borderId="0" xfId="0" applyFont="1" applyAlignment="1">
      <alignment horizontal="center"/>
    </xf>
    <xf numFmtId="2" fontId="24" fillId="23" borderId="28" xfId="0" applyNumberFormat="1" applyFont="1" applyFill="1" applyBorder="1" applyAlignment="1">
      <alignment horizontal="center" vertical="center"/>
    </xf>
    <xf numFmtId="2" fontId="24" fillId="23" borderId="29" xfId="0" applyNumberFormat="1" applyFont="1" applyFill="1" applyBorder="1" applyAlignment="1">
      <alignment horizontal="center" vertical="center"/>
    </xf>
    <xf numFmtId="0" fontId="24" fillId="0" borderId="23" xfId="0" applyFont="1" applyBorder="1" applyAlignment="1">
      <alignment horizontal="center" vertical="center"/>
    </xf>
    <xf numFmtId="0" fontId="24" fillId="0" borderId="24" xfId="0" applyFont="1" applyBorder="1" applyAlignment="1">
      <alignment horizontal="center" vertical="center"/>
    </xf>
    <xf numFmtId="0" fontId="24" fillId="0" borderId="25" xfId="0" applyFont="1" applyBorder="1" applyAlignment="1">
      <alignment horizontal="center" vertical="center"/>
    </xf>
    <xf numFmtId="0" fontId="24" fillId="0" borderId="26" xfId="0" applyFont="1" applyBorder="1" applyAlignment="1">
      <alignment horizontal="center" vertical="center"/>
    </xf>
    <xf numFmtId="0" fontId="20" fillId="4" borderId="10" xfId="0" applyFont="1" applyFill="1" applyBorder="1" applyAlignment="1">
      <alignment horizontal="left" vertical="center"/>
    </xf>
    <xf numFmtId="0" fontId="23" fillId="4" borderId="13" xfId="0" applyFont="1" applyFill="1" applyBorder="1" applyAlignment="1">
      <alignment horizontal="center" vertical="center"/>
    </xf>
    <xf numFmtId="0" fontId="23" fillId="4" borderId="14"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15" xfId="0" applyFont="1" applyFill="1" applyBorder="1" applyAlignment="1">
      <alignment horizontal="center" vertical="center"/>
    </xf>
    <xf numFmtId="0" fontId="23" fillId="4" borderId="20" xfId="0" applyFont="1" applyFill="1" applyBorder="1" applyAlignment="1">
      <alignment horizontal="center" vertical="center"/>
    </xf>
    <xf numFmtId="0" fontId="23" fillId="4" borderId="16" xfId="0" applyFont="1" applyFill="1" applyBorder="1" applyAlignment="1">
      <alignment horizontal="center" vertical="center"/>
    </xf>
    <xf numFmtId="0" fontId="23" fillId="4" borderId="21" xfId="0" applyFont="1" applyFill="1" applyBorder="1" applyAlignment="1">
      <alignment horizontal="center" vertical="center"/>
    </xf>
  </cellXfs>
  <cellStyles count="43">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40% - Accent1" xfId="7" xr:uid="{00000000-0005-0000-0000-000006000000}"/>
    <cellStyle name="40% - Accent2" xfId="8" xr:uid="{00000000-0005-0000-0000-000007000000}"/>
    <cellStyle name="40% - Accent3" xfId="9" xr:uid="{00000000-0005-0000-0000-000008000000}"/>
    <cellStyle name="40% - Accent4" xfId="10" xr:uid="{00000000-0005-0000-0000-000009000000}"/>
    <cellStyle name="40% - Accent5" xfId="11" xr:uid="{00000000-0005-0000-0000-00000A000000}"/>
    <cellStyle name="40% - Accent6" xfId="12" xr:uid="{00000000-0005-0000-0000-00000B000000}"/>
    <cellStyle name="60% - Accent1" xfId="13" xr:uid="{00000000-0005-0000-0000-00000C000000}"/>
    <cellStyle name="60% - Accent2" xfId="14" xr:uid="{00000000-0005-0000-0000-00000D000000}"/>
    <cellStyle name="60% - Accent3" xfId="15" xr:uid="{00000000-0005-0000-0000-00000E000000}"/>
    <cellStyle name="60% - Accent4" xfId="16" xr:uid="{00000000-0005-0000-0000-00000F000000}"/>
    <cellStyle name="60% - Accent5" xfId="17" xr:uid="{00000000-0005-0000-0000-000010000000}"/>
    <cellStyle name="60% - Accent6" xfId="18" xr:uid="{00000000-0005-0000-0000-000011000000}"/>
    <cellStyle name="Accent1" xfId="19" xr:uid="{00000000-0005-0000-0000-000012000000}"/>
    <cellStyle name="Accent2" xfId="20" xr:uid="{00000000-0005-0000-0000-000013000000}"/>
    <cellStyle name="Accent3" xfId="21" xr:uid="{00000000-0005-0000-0000-000014000000}"/>
    <cellStyle name="Accent4" xfId="22" xr:uid="{00000000-0005-0000-0000-000015000000}"/>
    <cellStyle name="Accent5" xfId="23" xr:uid="{00000000-0005-0000-0000-000016000000}"/>
    <cellStyle name="Accent6" xfId="24" xr:uid="{00000000-0005-0000-0000-000017000000}"/>
    <cellStyle name="Bad" xfId="25" xr:uid="{00000000-0005-0000-0000-000018000000}"/>
    <cellStyle name="Calculation" xfId="26" xr:uid="{00000000-0005-0000-0000-000019000000}"/>
    <cellStyle name="Check Cell" xfId="27" xr:uid="{00000000-0005-0000-0000-00001A000000}"/>
    <cellStyle name="Euro" xfId="28" xr:uid="{00000000-0005-0000-0000-00001B000000}"/>
    <cellStyle name="Explanatory Text" xfId="29" xr:uid="{00000000-0005-0000-0000-00001C000000}"/>
    <cellStyle name="Good" xfId="30" xr:uid="{00000000-0005-0000-0000-00001D000000}"/>
    <cellStyle name="Heading 1" xfId="31" xr:uid="{00000000-0005-0000-0000-00001E000000}"/>
    <cellStyle name="Heading 2" xfId="32" xr:uid="{00000000-0005-0000-0000-00001F000000}"/>
    <cellStyle name="Heading 3" xfId="33" xr:uid="{00000000-0005-0000-0000-000020000000}"/>
    <cellStyle name="Heading 4" xfId="34" xr:uid="{00000000-0005-0000-0000-000021000000}"/>
    <cellStyle name="Input" xfId="35" xr:uid="{00000000-0005-0000-0000-000022000000}"/>
    <cellStyle name="Linked Cell" xfId="36" xr:uid="{00000000-0005-0000-0000-000023000000}"/>
    <cellStyle name="Note" xfId="37" xr:uid="{00000000-0005-0000-0000-000024000000}"/>
    <cellStyle name="Output" xfId="38" xr:uid="{00000000-0005-0000-0000-000025000000}"/>
    <cellStyle name="Prozent" xfId="39" builtinId="5"/>
    <cellStyle name="Standard" xfId="0" builtinId="0"/>
    <cellStyle name="Title" xfId="40" xr:uid="{00000000-0005-0000-0000-000028000000}"/>
    <cellStyle name="Total" xfId="41" xr:uid="{00000000-0005-0000-0000-000029000000}"/>
    <cellStyle name="Warning Text" xfId="42" xr:uid="{00000000-0005-0000-0000-00002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18</xdr:row>
      <xdr:rowOff>38098</xdr:rowOff>
    </xdr:from>
    <xdr:to>
      <xdr:col>9</xdr:col>
      <xdr:colOff>266700</xdr:colOff>
      <xdr:row>68</xdr:row>
      <xdr:rowOff>57150</xdr:rowOff>
    </xdr:to>
    <xdr:sp macro="" textlink="">
      <xdr:nvSpPr>
        <xdr:cNvPr id="4" name="Textfeld 3">
          <a:extLst>
            <a:ext uri="{FF2B5EF4-FFF2-40B4-BE49-F238E27FC236}">
              <a16:creationId xmlns:a16="http://schemas.microsoft.com/office/drawing/2014/main" id="{00000000-0008-0000-0000-000004000000}"/>
            </a:ext>
          </a:extLst>
        </xdr:cNvPr>
        <xdr:cNvSpPr>
          <a:spLocks/>
        </xdr:cNvSpPr>
      </xdr:nvSpPr>
      <xdr:spPr bwMode="auto">
        <a:xfrm>
          <a:off x="952500" y="3143247"/>
          <a:ext cx="6172200" cy="8115302"/>
        </a:xfrm>
        <a:prstGeom prst="rect">
          <a:avLst/>
        </a:prstGeom>
        <a:solidFill>
          <a:schemeClr val="lt1"/>
        </a:solidFill>
        <a:ln w="9525" cmpd="sng">
          <a:solidFill>
            <a:schemeClr val="lt1">
              <a:shade val="50000"/>
            </a:schemeClr>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lgn="just">
            <a:spcAft>
              <a:spcPts val="600"/>
            </a:spcAft>
            <a:defRPr/>
          </a:pPr>
          <a:r>
            <a:rPr lang="de-DE" sz="1100">
              <a:latin typeface="Calibri"/>
              <a:ea typeface="Times New Roman"/>
              <a:cs typeface="Times New Roman"/>
            </a:rPr>
            <a:t>Für die Deckungsbeitragsrechnung als Verfahren der Kostenrechnung ist charakteristisch, dass die Erlöse für das jeweils zu betrachtende Kostenrechnungsobjekt den Ausgangspunkt darstellen. Durch das stufenweise Absetzen der angefallenen bzw. zu erwartenden Kosten kann so der Reinertrag berechnet werden. </a:t>
          </a:r>
          <a:endParaRPr lang="de-DE" sz="1100">
            <a:latin typeface="Arial"/>
            <a:ea typeface="Times New Roman"/>
            <a:cs typeface="Times New Roman"/>
          </a:endParaRPr>
        </a:p>
        <a:p>
          <a:pPr algn="just">
            <a:spcAft>
              <a:spcPts val="600"/>
            </a:spcAft>
            <a:defRPr/>
          </a:pPr>
          <a:r>
            <a:rPr lang="de-DE" sz="1100">
              <a:latin typeface="Calibri"/>
              <a:ea typeface="Times New Roman"/>
              <a:cs typeface="Times New Roman"/>
            </a:rPr>
            <a:t>Auf Basis einer derartigen Deckungsbeitragsrechnung kann der kalkulatorische Betriebserfolg für ganze Betriebsklassen mit Hilfe relativ weniger Eingangsdaten ermittelt werden. Als Kosten- bzw. Erlösträger dient dabei z. B. ein Hektar eines bestimmten Bestandes oder einer Baumart.</a:t>
          </a:r>
          <a:endParaRPr lang="de-DE" sz="1100">
            <a:latin typeface="Arial"/>
            <a:ea typeface="Times New Roman"/>
            <a:cs typeface="Times New Roman"/>
          </a:endParaRPr>
        </a:p>
        <a:p>
          <a:pPr algn="just">
            <a:spcAft>
              <a:spcPts val="600"/>
            </a:spcAft>
            <a:defRPr/>
          </a:pPr>
          <a:r>
            <a:rPr lang="de-DE" sz="1100" b="1">
              <a:latin typeface="Calibri"/>
              <a:ea typeface="Times New Roman"/>
              <a:cs typeface="Times New Roman"/>
            </a:rPr>
            <a:t>Aufgabe:</a:t>
          </a:r>
          <a:endParaRPr lang="de-DE" sz="1100">
            <a:latin typeface="Arial"/>
            <a:ea typeface="Times New Roman"/>
            <a:cs typeface="Times New Roman"/>
          </a:endParaRPr>
        </a:p>
        <a:p>
          <a:pPr algn="just">
            <a:spcAft>
              <a:spcPts val="600"/>
            </a:spcAft>
            <a:defRPr/>
          </a:pPr>
          <a:r>
            <a:rPr lang="de-DE" sz="1100">
              <a:latin typeface="Calibri"/>
              <a:ea typeface="Times New Roman"/>
              <a:cs typeface="Times New Roman"/>
            </a:rPr>
            <a:t>Ermitteln Sie auf dem anliegenden Blatt mit den nachfolgenden Eingangsdaten den kalkulatorischen Reinertrag einer durchschnittlichen Buchen-, Eichen- und Douglasien-betriebsklasse! Gehen Sie dabei von einem erntefähigen, hiebsreifen Endnutzungsbestand aus.</a:t>
          </a:r>
          <a:endParaRPr lang="de-DE" sz="1100">
            <a:latin typeface="Arial"/>
            <a:ea typeface="Times New Roman"/>
            <a:cs typeface="Times New Roman"/>
          </a:endParaRPr>
        </a:p>
        <a:p>
          <a:pPr marL="342900" lvl="0" indent="-342900" algn="just">
            <a:spcAft>
              <a:spcPts val="600"/>
            </a:spcAft>
            <a:buFont typeface="+mj-lt"/>
            <a:buAutoNum type="alphaLcParenR"/>
            <a:defRPr/>
          </a:pPr>
          <a:r>
            <a:rPr lang="de-DE" sz="1100">
              <a:latin typeface="Calibri"/>
              <a:ea typeface="Times New Roman"/>
              <a:cs typeface="Times New Roman"/>
            </a:rPr>
            <a:t>Ermitteln Sie den Holzvorrat der Endnutzungsbestände in Vfm/ha für Buche (Lkl. 9), Eiche (Lkl. 6) und Douglasie (Lkl. 16) mit Hilfe der Ertragstafeln (Kapitel 3 in „Arbeitsmaterialien zur betriebswirtschaftlichen Kalkulation, Forstplanung und Waldbewertung“). </a:t>
          </a:r>
          <a:endParaRPr lang="de-DE" sz="1100">
            <a:latin typeface="Arial"/>
            <a:ea typeface="Times New Roman"/>
            <a:cs typeface="Times New Roman"/>
          </a:endParaRPr>
        </a:p>
        <a:p>
          <a:pPr lvl="1" algn="just">
            <a:spcAft>
              <a:spcPts val="600"/>
            </a:spcAft>
            <a:defRPr/>
          </a:pPr>
          <a:r>
            <a:rPr lang="de-DE" sz="1100">
              <a:latin typeface="Calibri"/>
              <a:ea typeface="Times New Roman"/>
              <a:cs typeface="Times New Roman"/>
            </a:rPr>
            <a:t>Berechnen Sie den Haubarkeitsdurchschnittszuwachs (HDZu) in Efm! Der HDZu verteilt den Vorrat (Vfm) des Endnutzungsbestandes, abzüglich 20% Ernteverlust ( Efm), im Alter der Umtriebszeit auf die Länge der Umtriebszeit. Gehen Sie dabei von einer Umtriebszeit von 120 Jahren für Buche, 160 Jahren für Eiche und 80 Jahren für Douglasie aus.</a:t>
          </a:r>
          <a:endParaRPr lang="de-DE" sz="1100">
            <a:latin typeface="Arial"/>
            <a:ea typeface="Times New Roman"/>
            <a:cs typeface="Times New Roman"/>
          </a:endParaRPr>
        </a:p>
        <a:p>
          <a:pPr marL="342900" marR="0" lvl="0" indent="-342900" algn="just" defTabSz="914400">
            <a:lnSpc>
              <a:spcPct val="100000"/>
            </a:lnSpc>
            <a:spcBef>
              <a:spcPts val="0"/>
            </a:spcBef>
            <a:spcAft>
              <a:spcPts val="600"/>
            </a:spcAft>
            <a:buClrTx/>
            <a:buSzTx/>
            <a:buFont typeface="+mj-lt"/>
            <a:buAutoNum type="alphaLcParenR"/>
            <a:defRPr/>
          </a:pPr>
          <a:r>
            <a:rPr lang="de-DE" sz="1100">
              <a:latin typeface="Calibri"/>
              <a:ea typeface="Times New Roman"/>
              <a:cs typeface="Times New Roman"/>
            </a:rPr>
            <a:t>Durchschnittliche Holzverkaufserlöse der einzelnen Baumarten sind ebenso wie Kostensätze der Holzernte (motormanuell) und Holzrückung im Vorlesungsskript enthalten. Legen Sie die Erlöse und die Kosten mit Hilfe des HDZu bzw. der Umtriebszeit auf den Hektar um! </a:t>
          </a:r>
          <a:r>
            <a:rPr lang="de-DE" sz="1100">
              <a:solidFill>
                <a:schemeClr val="dk1"/>
              </a:solidFill>
              <a:latin typeface="+mn-lt"/>
              <a:ea typeface="+mn-ea"/>
              <a:cs typeface="+mn-cs"/>
            </a:rPr>
            <a:t>Der Deckungsbeitrag I aus Vornutzung soll als Zuschlag des Deckungsbeitrags I aus Endnutzung kalkuliert werden. Entsprechende Zuschläge sind im Skript gegeben und auf der Lösungsvorlage bereits eingefügt.</a:t>
          </a:r>
          <a:endParaRPr lang="de-DE" sz="1100">
            <a:latin typeface="Calibri"/>
            <a:ea typeface="Times New Roman"/>
            <a:cs typeface="Times New Roman"/>
          </a:endParaRPr>
        </a:p>
        <a:p>
          <a:pPr marL="342900" lvl="0" indent="-342900" algn="just">
            <a:spcAft>
              <a:spcPts val="600"/>
            </a:spcAft>
            <a:buFont typeface="+mj-lt"/>
            <a:buAutoNum type="alphaLcParenR"/>
            <a:defRPr/>
          </a:pPr>
          <a:r>
            <a:rPr lang="de-DE" sz="1100">
              <a:latin typeface="Calibri"/>
              <a:ea typeface="Times New Roman"/>
              <a:cs typeface="Times New Roman"/>
            </a:rPr>
            <a:t>Die Kulturkosten der Baumarten setzen sich aus der baumartenspezifischen Pflanzenzahl je Hektar und den Pflanzkosten (Rhodener Verfahren) zusammen. Berücksichtigen Sie zusätzlich für alle Baumarten eine vorbereitende Flächenräumung mittels Forwarder sowie eine einmalige Läuterung. Die 80 besten Douglasien sollen auf eine Höhe von 6m geästet werden (Kalkulationsgrundlagen im Skript).</a:t>
          </a:r>
          <a:endParaRPr lang="de-DE" sz="1100">
            <a:latin typeface="Arial"/>
            <a:ea typeface="Times New Roman"/>
            <a:cs typeface="Times New Roman"/>
          </a:endParaRPr>
        </a:p>
        <a:p>
          <a:pPr marL="342900" lvl="0" indent="-342900" algn="just">
            <a:spcAft>
              <a:spcPts val="600"/>
            </a:spcAft>
            <a:buFont typeface="+mj-lt"/>
            <a:buAutoNum type="alphaLcParenR"/>
            <a:defRPr/>
          </a:pPr>
          <a:r>
            <a:rPr lang="de-DE" sz="1100">
              <a:latin typeface="Calibri"/>
              <a:ea typeface="Times New Roman"/>
              <a:cs typeface="Times New Roman"/>
            </a:rPr>
            <a:t>Für Wegebau können 15,00 €/a/ha, für sonstige jährliche Kosten jeweils 10,00 €/a/ha und für die Verwaltungskosten jeweils 115,00 €/a/ha veranschlagt werden.</a:t>
          </a:r>
          <a:endParaRPr lang="de-DE" sz="1100">
            <a:latin typeface="Arial"/>
            <a:ea typeface="Times New Roman"/>
            <a:cs typeface="Times New Roman"/>
          </a:endParaRPr>
        </a:p>
        <a:p>
          <a:pPr algn="l">
            <a:spcAft>
              <a:spcPts val="600"/>
            </a:spcAft>
            <a:defRPr/>
          </a:pPr>
          <a:r>
            <a:rPr lang="de-DE" sz="1100">
              <a:latin typeface="Calibri"/>
              <a:ea typeface="Times New Roman"/>
              <a:cs typeface="Times New Roman"/>
            </a:rPr>
            <a:t>Welche Gründe sehen sie für die deutlich abweichenden Reinerträge der Baumarten Buche, Eiche und Douglasie?</a:t>
          </a:r>
          <a:br>
            <a:rPr lang="de-DE" sz="1100">
              <a:latin typeface="Calibri"/>
              <a:ea typeface="Times New Roman"/>
              <a:cs typeface="Times New Roman"/>
            </a:rPr>
          </a:br>
          <a:endParaRPr lang="de-DE" sz="1100">
            <a:latin typeface="Arial"/>
            <a:ea typeface="Times New Roman"/>
            <a:cs typeface="Times New Roman"/>
          </a:endParaRPr>
        </a:p>
        <a:p>
          <a:pPr>
            <a:defRPr/>
          </a:pPr>
          <a:endParaRPr lang="de-DE" sz="1100">
            <a:solidFill>
              <a:schemeClr val="dk1"/>
            </a:solidFill>
            <a:latin typeface="+mn-lt"/>
            <a:ea typeface="+mn-ea"/>
            <a:cs typeface="+mn-cs"/>
          </a:endParaRPr>
        </a:p>
      </xdr:txBody>
    </xdr:sp>
    <xdr:clientData/>
  </xdr:twoCellAnchor>
  <xdr:twoCellAnchor editAs="oneCell">
    <xdr:from>
      <xdr:col>0</xdr:col>
      <xdr:colOff>0</xdr:colOff>
      <xdr:row>1</xdr:row>
      <xdr:rowOff>0</xdr:rowOff>
    </xdr:from>
    <xdr:to>
      <xdr:col>9</xdr:col>
      <xdr:colOff>342900</xdr:colOff>
      <xdr:row>9</xdr:row>
      <xdr:rowOff>47625</xdr:rowOff>
    </xdr:to>
    <xdr:grpSp>
      <xdr:nvGrpSpPr>
        <xdr:cNvPr id="32" name="Gruppieren 31">
          <a:extLst>
            <a:ext uri="{FF2B5EF4-FFF2-40B4-BE49-F238E27FC236}">
              <a16:creationId xmlns:a16="http://schemas.microsoft.com/office/drawing/2014/main" id="{00000000-0008-0000-0000-000020000000}"/>
            </a:ext>
          </a:extLst>
        </xdr:cNvPr>
        <xdr:cNvGrpSpPr/>
      </xdr:nvGrpSpPr>
      <xdr:grpSpPr bwMode="auto">
        <a:xfrm>
          <a:off x="0" y="161925"/>
          <a:ext cx="7200900" cy="1371600"/>
          <a:chOff x="6477" y="0"/>
          <a:chExt cx="71072" cy="12933"/>
        </a:xfrm>
      </xdr:grpSpPr>
      <xdr:pic>
        <xdr:nvPicPr>
          <xdr:cNvPr id="5" name="Grafik 16">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rcRect r="79170"/>
          <a:stretch/>
        </xdr:blipFill>
        <xdr:spPr bwMode="auto">
          <a:xfrm>
            <a:off x="9017" y="889"/>
            <a:ext cx="9226" cy="8559"/>
          </a:xfrm>
          <a:prstGeom prst="rect">
            <a:avLst/>
          </a:prstGeom>
          <a:noFill/>
        </xdr:spPr>
      </xdr:pic>
      <xdr:sp macro="" textlink="">
        <xdr:nvSpPr>
          <xdr:cNvPr id="6" name="Freeform 3">
            <a:extLst>
              <a:ext uri="{FF2B5EF4-FFF2-40B4-BE49-F238E27FC236}">
                <a16:creationId xmlns:a16="http://schemas.microsoft.com/office/drawing/2014/main" id="{00000000-0008-0000-0000-000006000000}"/>
              </a:ext>
            </a:extLst>
          </xdr:cNvPr>
          <xdr:cNvSpPr/>
        </xdr:nvSpPr>
        <xdr:spPr bwMode="auto">
          <a:xfrm>
            <a:off x="6477" y="0"/>
            <a:ext cx="71072" cy="12933"/>
          </a:xfrm>
          <a:custGeom>
            <a:avLst/>
            <a:gdLst>
              <a:gd name="T0" fmla="*/ 7090 w 21769"/>
              <a:gd name="T1" fmla="*/ 11045 h 19990"/>
              <a:gd name="T2" fmla="*/ 7012 w 21769"/>
              <a:gd name="T3" fmla="*/ 10956 h 19990"/>
              <a:gd name="T4" fmla="*/ 6937 w 21769"/>
              <a:gd name="T5" fmla="*/ 10819 h 19990"/>
              <a:gd name="T6" fmla="*/ 6869 w 21769"/>
              <a:gd name="T7" fmla="*/ 10672 h 19990"/>
              <a:gd name="T8" fmla="*/ 6792 w 21769"/>
              <a:gd name="T9" fmla="*/ 10486 h 19990"/>
              <a:gd name="T10" fmla="*/ 6714 w 21769"/>
              <a:gd name="T11" fmla="*/ 10211 h 19990"/>
              <a:gd name="T12" fmla="*/ 6648 w 21769"/>
              <a:gd name="T13" fmla="*/ 9975 h 19990"/>
              <a:gd name="T14" fmla="*/ 6589 w 21769"/>
              <a:gd name="T15" fmla="*/ 9691 h 19990"/>
              <a:gd name="T16" fmla="*/ 6530 w 21769"/>
              <a:gd name="T17" fmla="*/ 9367 h 19990"/>
              <a:gd name="T18" fmla="*/ 6422 w 21769"/>
              <a:gd name="T19" fmla="*/ 8661 h 19990"/>
              <a:gd name="T20" fmla="*/ 6370 w 21769"/>
              <a:gd name="T21" fmla="*/ 8239 h 19990"/>
              <a:gd name="T22" fmla="*/ 6318 w 21769"/>
              <a:gd name="T23" fmla="*/ 7769 h 19990"/>
              <a:gd name="T24" fmla="*/ 6269 w 21769"/>
              <a:gd name="T25" fmla="*/ 7298 h 19990"/>
              <a:gd name="T26" fmla="*/ 6226 w 21769"/>
              <a:gd name="T27" fmla="*/ 6788 h 19990"/>
              <a:gd name="T28" fmla="*/ 5098 w 21769"/>
              <a:gd name="T29" fmla="*/ 10907 h 19990"/>
              <a:gd name="T30" fmla="*/ 5034 w 21769"/>
              <a:gd name="T31" fmla="*/ 11614 h 19990"/>
              <a:gd name="T32" fmla="*/ 4964 w 21769"/>
              <a:gd name="T33" fmla="*/ 12271 h 19990"/>
              <a:gd name="T34" fmla="*/ 4889 w 21769"/>
              <a:gd name="T35" fmla="*/ 12879 h 19990"/>
              <a:gd name="T36" fmla="*/ 4795 w 21769"/>
              <a:gd name="T37" fmla="*/ 13536 h 19990"/>
              <a:gd name="T38" fmla="*/ 4711 w 21769"/>
              <a:gd name="T39" fmla="*/ 14046 h 19990"/>
              <a:gd name="T40" fmla="*/ 4574 w 21769"/>
              <a:gd name="T41" fmla="*/ 14654 h 19990"/>
              <a:gd name="T42" fmla="*/ 4479 w 21769"/>
              <a:gd name="T43" fmla="*/ 15027 h 19990"/>
              <a:gd name="T44" fmla="*/ 4387 w 21769"/>
              <a:gd name="T45" fmla="*/ 15311 h 19990"/>
              <a:gd name="T46" fmla="*/ 4285 w 21769"/>
              <a:gd name="T47" fmla="*/ 15596 h 19990"/>
              <a:gd name="T48" fmla="*/ 4178 w 21769"/>
              <a:gd name="T49" fmla="*/ 15782 h 19990"/>
              <a:gd name="T50" fmla="*/ 4064 w 21769"/>
              <a:gd name="T51" fmla="*/ 15920 h 19990"/>
              <a:gd name="T52" fmla="*/ 3956 w 21769"/>
              <a:gd name="T53" fmla="*/ 16057 h 19990"/>
              <a:gd name="T54" fmla="*/ 3658 w 21769"/>
              <a:gd name="T55" fmla="*/ 16057 h 19990"/>
              <a:gd name="T56" fmla="*/ 3685 w 21769"/>
              <a:gd name="T57" fmla="*/ 19990 h 19990"/>
              <a:gd name="T58" fmla="*/ 3991 w 21769"/>
              <a:gd name="T59" fmla="*/ 19902 h 19990"/>
              <a:gd name="T60" fmla="*/ 4098 w 21769"/>
              <a:gd name="T61" fmla="*/ 19804 h 19990"/>
              <a:gd name="T62" fmla="*/ 4209 w 21769"/>
              <a:gd name="T63" fmla="*/ 19617 h 19990"/>
              <a:gd name="T64" fmla="*/ 4312 w 21769"/>
              <a:gd name="T65" fmla="*/ 19431 h 19990"/>
              <a:gd name="T66" fmla="*/ 4414 w 21769"/>
              <a:gd name="T67" fmla="*/ 19147 h 19990"/>
              <a:gd name="T68" fmla="*/ 4506 w 21769"/>
              <a:gd name="T69" fmla="*/ 18823 h 19990"/>
              <a:gd name="T70" fmla="*/ 4601 w 21769"/>
              <a:gd name="T71" fmla="*/ 18450 h 19990"/>
              <a:gd name="T72" fmla="*/ 4827 w 21769"/>
              <a:gd name="T73" fmla="*/ 17136 h 19990"/>
              <a:gd name="T74" fmla="*/ 4911 w 21769"/>
              <a:gd name="T75" fmla="*/ 16577 h 19990"/>
              <a:gd name="T76" fmla="*/ 4982 w 21769"/>
              <a:gd name="T77" fmla="*/ 15969 h 19990"/>
              <a:gd name="T78" fmla="*/ 5048 w 21769"/>
              <a:gd name="T79" fmla="*/ 15311 h 19990"/>
              <a:gd name="T80" fmla="*/ 5116 w 21769"/>
              <a:gd name="T81" fmla="*/ 14566 h 19990"/>
              <a:gd name="T82" fmla="*/ 6235 w 21769"/>
              <a:gd name="T83" fmla="*/ 10819 h 19990"/>
              <a:gd name="T84" fmla="*/ 6285 w 21769"/>
              <a:gd name="T85" fmla="*/ 11329 h 19990"/>
              <a:gd name="T86" fmla="*/ 6327 w 21769"/>
              <a:gd name="T87" fmla="*/ 11800 h 19990"/>
              <a:gd name="T88" fmla="*/ 6377 w 21769"/>
              <a:gd name="T89" fmla="*/ 12222 h 19990"/>
              <a:gd name="T90" fmla="*/ 6425 w 21769"/>
              <a:gd name="T91" fmla="*/ 12643 h 19990"/>
              <a:gd name="T92" fmla="*/ 6497 w 21769"/>
              <a:gd name="T93" fmla="*/ 13114 h 19990"/>
              <a:gd name="T94" fmla="*/ 6557 w 21769"/>
              <a:gd name="T95" fmla="*/ 13438 h 19990"/>
              <a:gd name="T96" fmla="*/ 6666 w 21769"/>
              <a:gd name="T97" fmla="*/ 13909 h 19990"/>
              <a:gd name="T98" fmla="*/ 6741 w 21769"/>
              <a:gd name="T99" fmla="*/ 14232 h 19990"/>
              <a:gd name="T100" fmla="*/ 6819 w 21769"/>
              <a:gd name="T101" fmla="*/ 14419 h 19990"/>
              <a:gd name="T102" fmla="*/ 6885 w 21769"/>
              <a:gd name="T103" fmla="*/ 14605 h 19990"/>
              <a:gd name="T104" fmla="*/ 6955 w 21769"/>
              <a:gd name="T105" fmla="*/ 14703 h 19990"/>
              <a:gd name="T106" fmla="*/ 7029 w 21769"/>
              <a:gd name="T107" fmla="*/ 14841 h 19990"/>
              <a:gd name="T108" fmla="*/ 7147 w 21769"/>
              <a:gd name="T109" fmla="*/ 14939 h 19990"/>
              <a:gd name="connsiteX0" fmla="*/ 21769 w 21769"/>
              <a:gd name="connsiteY0" fmla="*/ 11094 h 19990"/>
              <a:gd name="connsiteX1" fmla="*/ 7172 w 21769"/>
              <a:gd name="connsiteY1" fmla="*/ 11094 h 19990"/>
              <a:gd name="connsiteX2" fmla="*/ 7147 w 21769"/>
              <a:gd name="connsiteY2" fmla="*/ 11045 h 19990"/>
              <a:gd name="connsiteX3" fmla="*/ 7090 w 21769"/>
              <a:gd name="connsiteY3" fmla="*/ 11045 h 19990"/>
              <a:gd name="connsiteX4" fmla="*/ 7072 w 21769"/>
              <a:gd name="connsiteY4" fmla="*/ 11005 h 19990"/>
              <a:gd name="connsiteX5" fmla="*/ 7054 w 21769"/>
              <a:gd name="connsiteY5" fmla="*/ 11005 h 19990"/>
              <a:gd name="connsiteX6" fmla="*/ 7029 w 21769"/>
              <a:gd name="connsiteY6" fmla="*/ 10956 h 19990"/>
              <a:gd name="connsiteX7" fmla="*/ 7012 w 21769"/>
              <a:gd name="connsiteY7" fmla="*/ 10956 h 19990"/>
              <a:gd name="connsiteX8" fmla="*/ 6994 w 21769"/>
              <a:gd name="connsiteY8" fmla="*/ 10907 h 19990"/>
              <a:gd name="connsiteX9" fmla="*/ 6979 w 21769"/>
              <a:gd name="connsiteY9" fmla="*/ 10907 h 19990"/>
              <a:gd name="connsiteX10" fmla="*/ 6955 w 21769"/>
              <a:gd name="connsiteY10" fmla="*/ 10858 h 19990"/>
              <a:gd name="connsiteX11" fmla="*/ 6937 w 21769"/>
              <a:gd name="connsiteY11" fmla="*/ 10819 h 19990"/>
              <a:gd name="connsiteX12" fmla="*/ 6919 w 21769"/>
              <a:gd name="connsiteY12" fmla="*/ 10819 h 19990"/>
              <a:gd name="connsiteX13" fmla="*/ 6903 w 21769"/>
              <a:gd name="connsiteY13" fmla="*/ 10770 h 19990"/>
              <a:gd name="connsiteX14" fmla="*/ 6885 w 21769"/>
              <a:gd name="connsiteY14" fmla="*/ 10721 h 19990"/>
              <a:gd name="connsiteX15" fmla="*/ 6869 w 21769"/>
              <a:gd name="connsiteY15" fmla="*/ 10672 h 19990"/>
              <a:gd name="connsiteX16" fmla="*/ 6851 w 21769"/>
              <a:gd name="connsiteY16" fmla="*/ 10623 h 19990"/>
              <a:gd name="connsiteX17" fmla="*/ 6837 w 21769"/>
              <a:gd name="connsiteY17" fmla="*/ 10584 h 19990"/>
              <a:gd name="connsiteX18" fmla="*/ 6819 w 21769"/>
              <a:gd name="connsiteY18" fmla="*/ 10535 h 19990"/>
              <a:gd name="connsiteX19" fmla="*/ 6792 w 21769"/>
              <a:gd name="connsiteY19" fmla="*/ 10486 h 19990"/>
              <a:gd name="connsiteX20" fmla="*/ 6776 w 21769"/>
              <a:gd name="connsiteY20" fmla="*/ 10436 h 19990"/>
              <a:gd name="connsiteX21" fmla="*/ 6759 w 21769"/>
              <a:gd name="connsiteY21" fmla="*/ 10397 h 19990"/>
              <a:gd name="connsiteX22" fmla="*/ 6741 w 21769"/>
              <a:gd name="connsiteY22" fmla="*/ 10348 h 19990"/>
              <a:gd name="connsiteX23" fmla="*/ 6714 w 21769"/>
              <a:gd name="connsiteY23" fmla="*/ 10211 h 19990"/>
              <a:gd name="connsiteX24" fmla="*/ 6700 w 21769"/>
              <a:gd name="connsiteY24" fmla="*/ 10162 h 19990"/>
              <a:gd name="connsiteX25" fmla="*/ 6684 w 21769"/>
              <a:gd name="connsiteY25" fmla="*/ 10113 h 19990"/>
              <a:gd name="connsiteX26" fmla="*/ 6666 w 21769"/>
              <a:gd name="connsiteY26" fmla="*/ 10015 h 19990"/>
              <a:gd name="connsiteX27" fmla="*/ 6648 w 21769"/>
              <a:gd name="connsiteY27" fmla="*/ 9975 h 19990"/>
              <a:gd name="connsiteX28" fmla="*/ 6632 w 21769"/>
              <a:gd name="connsiteY28" fmla="*/ 9926 h 19990"/>
              <a:gd name="connsiteX29" fmla="*/ 6614 w 21769"/>
              <a:gd name="connsiteY29" fmla="*/ 9828 h 19990"/>
              <a:gd name="connsiteX30" fmla="*/ 6605 w 21769"/>
              <a:gd name="connsiteY30" fmla="*/ 9740 h 19990"/>
              <a:gd name="connsiteX31" fmla="*/ 6589 w 21769"/>
              <a:gd name="connsiteY31" fmla="*/ 9691 h 19990"/>
              <a:gd name="connsiteX32" fmla="*/ 6571 w 21769"/>
              <a:gd name="connsiteY32" fmla="*/ 9593 h 19990"/>
              <a:gd name="connsiteX33" fmla="*/ 6557 w 21769"/>
              <a:gd name="connsiteY33" fmla="*/ 9554 h 19990"/>
              <a:gd name="connsiteX34" fmla="*/ 6539 w 21769"/>
              <a:gd name="connsiteY34" fmla="*/ 9456 h 19990"/>
              <a:gd name="connsiteX35" fmla="*/ 6530 w 21769"/>
              <a:gd name="connsiteY35" fmla="*/ 9367 h 19990"/>
              <a:gd name="connsiteX36" fmla="*/ 6452 w 21769"/>
              <a:gd name="connsiteY36" fmla="*/ 8946 h 19990"/>
              <a:gd name="connsiteX37" fmla="*/ 6443 w 21769"/>
              <a:gd name="connsiteY37" fmla="*/ 8847 h 19990"/>
              <a:gd name="connsiteX38" fmla="*/ 6425 w 21769"/>
              <a:gd name="connsiteY38" fmla="*/ 8759 h 19990"/>
              <a:gd name="connsiteX39" fmla="*/ 6422 w 21769"/>
              <a:gd name="connsiteY39" fmla="*/ 8661 h 19990"/>
              <a:gd name="connsiteX40" fmla="*/ 6404 w 21769"/>
              <a:gd name="connsiteY40" fmla="*/ 8524 h 19990"/>
              <a:gd name="connsiteX41" fmla="*/ 6395 w 21769"/>
              <a:gd name="connsiteY41" fmla="*/ 8426 h 19990"/>
              <a:gd name="connsiteX42" fmla="*/ 6377 w 21769"/>
              <a:gd name="connsiteY42" fmla="*/ 8337 h 19990"/>
              <a:gd name="connsiteX43" fmla="*/ 6370 w 21769"/>
              <a:gd name="connsiteY43" fmla="*/ 8239 h 19990"/>
              <a:gd name="connsiteX44" fmla="*/ 6352 w 21769"/>
              <a:gd name="connsiteY44" fmla="*/ 8102 h 19990"/>
              <a:gd name="connsiteX45" fmla="*/ 6343 w 21769"/>
              <a:gd name="connsiteY45" fmla="*/ 8004 h 19990"/>
              <a:gd name="connsiteX46" fmla="*/ 6327 w 21769"/>
              <a:gd name="connsiteY46" fmla="*/ 7916 h 19990"/>
              <a:gd name="connsiteX47" fmla="*/ 6318 w 21769"/>
              <a:gd name="connsiteY47" fmla="*/ 7769 h 19990"/>
              <a:gd name="connsiteX48" fmla="*/ 6301 w 21769"/>
              <a:gd name="connsiteY48" fmla="*/ 7680 h 19990"/>
              <a:gd name="connsiteX49" fmla="*/ 6292 w 21769"/>
              <a:gd name="connsiteY49" fmla="*/ 7533 h 19990"/>
              <a:gd name="connsiteX50" fmla="*/ 6285 w 21769"/>
              <a:gd name="connsiteY50" fmla="*/ 7445 h 19990"/>
              <a:gd name="connsiteX51" fmla="*/ 6269 w 21769"/>
              <a:gd name="connsiteY51" fmla="*/ 7298 h 19990"/>
              <a:gd name="connsiteX52" fmla="*/ 6260 w 21769"/>
              <a:gd name="connsiteY52" fmla="*/ 7160 h 19990"/>
              <a:gd name="connsiteX53" fmla="*/ 6251 w 21769"/>
              <a:gd name="connsiteY53" fmla="*/ 7072 h 19990"/>
              <a:gd name="connsiteX54" fmla="*/ 6235 w 21769"/>
              <a:gd name="connsiteY54" fmla="*/ 6925 h 19990"/>
              <a:gd name="connsiteX55" fmla="*/ 6226 w 21769"/>
              <a:gd name="connsiteY55" fmla="*/ 6788 h 19990"/>
              <a:gd name="connsiteX56" fmla="*/ 5868 w 21769"/>
              <a:gd name="connsiteY56" fmla="*/ 0 h 19990"/>
              <a:gd name="connsiteX57" fmla="*/ 5133 w 21769"/>
              <a:gd name="connsiteY57" fmla="*/ 10535 h 19990"/>
              <a:gd name="connsiteX58" fmla="*/ 5116 w 21769"/>
              <a:gd name="connsiteY58" fmla="*/ 10721 h 19990"/>
              <a:gd name="connsiteX59" fmla="*/ 5098 w 21769"/>
              <a:gd name="connsiteY59" fmla="*/ 10907 h 19990"/>
              <a:gd name="connsiteX60" fmla="*/ 5080 w 21769"/>
              <a:gd name="connsiteY60" fmla="*/ 11094 h 19990"/>
              <a:gd name="connsiteX61" fmla="*/ 5064 w 21769"/>
              <a:gd name="connsiteY61" fmla="*/ 11280 h 19990"/>
              <a:gd name="connsiteX62" fmla="*/ 5048 w 21769"/>
              <a:gd name="connsiteY62" fmla="*/ 11427 h 19990"/>
              <a:gd name="connsiteX63" fmla="*/ 5034 w 21769"/>
              <a:gd name="connsiteY63" fmla="*/ 11614 h 19990"/>
              <a:gd name="connsiteX64" fmla="*/ 5016 w 21769"/>
              <a:gd name="connsiteY64" fmla="*/ 11800 h 19990"/>
              <a:gd name="connsiteX65" fmla="*/ 4998 w 21769"/>
              <a:gd name="connsiteY65" fmla="*/ 11937 h 19990"/>
              <a:gd name="connsiteX66" fmla="*/ 4982 w 21769"/>
              <a:gd name="connsiteY66" fmla="*/ 12124 h 19990"/>
              <a:gd name="connsiteX67" fmla="*/ 4964 w 21769"/>
              <a:gd name="connsiteY67" fmla="*/ 12271 h 19990"/>
              <a:gd name="connsiteX68" fmla="*/ 4946 w 21769"/>
              <a:gd name="connsiteY68" fmla="*/ 12408 h 19990"/>
              <a:gd name="connsiteX69" fmla="*/ 4929 w 21769"/>
              <a:gd name="connsiteY69" fmla="*/ 12545 h 19990"/>
              <a:gd name="connsiteX70" fmla="*/ 4911 w 21769"/>
              <a:gd name="connsiteY70" fmla="*/ 12732 h 19990"/>
              <a:gd name="connsiteX71" fmla="*/ 4889 w 21769"/>
              <a:gd name="connsiteY71" fmla="*/ 12879 h 19990"/>
              <a:gd name="connsiteX72" fmla="*/ 4871 w 21769"/>
              <a:gd name="connsiteY72" fmla="*/ 13016 h 19990"/>
              <a:gd name="connsiteX73" fmla="*/ 4854 w 21769"/>
              <a:gd name="connsiteY73" fmla="*/ 13154 h 19990"/>
              <a:gd name="connsiteX74" fmla="*/ 4811 w 21769"/>
              <a:gd name="connsiteY74" fmla="*/ 13389 h 19990"/>
              <a:gd name="connsiteX75" fmla="*/ 4795 w 21769"/>
              <a:gd name="connsiteY75" fmla="*/ 13536 h 19990"/>
              <a:gd name="connsiteX76" fmla="*/ 4768 w 21769"/>
              <a:gd name="connsiteY76" fmla="*/ 13673 h 19990"/>
              <a:gd name="connsiteX77" fmla="*/ 4754 w 21769"/>
              <a:gd name="connsiteY77" fmla="*/ 13811 h 19990"/>
              <a:gd name="connsiteX78" fmla="*/ 4727 w 21769"/>
              <a:gd name="connsiteY78" fmla="*/ 13909 h 19990"/>
              <a:gd name="connsiteX79" fmla="*/ 4711 w 21769"/>
              <a:gd name="connsiteY79" fmla="*/ 14046 h 19990"/>
              <a:gd name="connsiteX80" fmla="*/ 4684 w 21769"/>
              <a:gd name="connsiteY80" fmla="*/ 14144 h 19990"/>
              <a:gd name="connsiteX81" fmla="*/ 4624 w 21769"/>
              <a:gd name="connsiteY81" fmla="*/ 14468 h 19990"/>
              <a:gd name="connsiteX82" fmla="*/ 4601 w 21769"/>
              <a:gd name="connsiteY82" fmla="*/ 14566 h 19990"/>
              <a:gd name="connsiteX83" fmla="*/ 4574 w 21769"/>
              <a:gd name="connsiteY83" fmla="*/ 14654 h 19990"/>
              <a:gd name="connsiteX84" fmla="*/ 4556 w 21769"/>
              <a:gd name="connsiteY84" fmla="*/ 14752 h 19990"/>
              <a:gd name="connsiteX85" fmla="*/ 4533 w 21769"/>
              <a:gd name="connsiteY85" fmla="*/ 14841 h 19990"/>
              <a:gd name="connsiteX86" fmla="*/ 4506 w 21769"/>
              <a:gd name="connsiteY86" fmla="*/ 14939 h 19990"/>
              <a:gd name="connsiteX87" fmla="*/ 4479 w 21769"/>
              <a:gd name="connsiteY87" fmla="*/ 15027 h 19990"/>
              <a:gd name="connsiteX88" fmla="*/ 4456 w 21769"/>
              <a:gd name="connsiteY88" fmla="*/ 15125 h 19990"/>
              <a:gd name="connsiteX89" fmla="*/ 4440 w 21769"/>
              <a:gd name="connsiteY89" fmla="*/ 15174 h 19990"/>
              <a:gd name="connsiteX90" fmla="*/ 4414 w 21769"/>
              <a:gd name="connsiteY90" fmla="*/ 15262 h 19990"/>
              <a:gd name="connsiteX91" fmla="*/ 4387 w 21769"/>
              <a:gd name="connsiteY91" fmla="*/ 15311 h 19990"/>
              <a:gd name="connsiteX92" fmla="*/ 4362 w 21769"/>
              <a:gd name="connsiteY92" fmla="*/ 15400 h 19990"/>
              <a:gd name="connsiteX93" fmla="*/ 4339 w 21769"/>
              <a:gd name="connsiteY93" fmla="*/ 15449 h 19990"/>
              <a:gd name="connsiteX94" fmla="*/ 4312 w 21769"/>
              <a:gd name="connsiteY94" fmla="*/ 15547 h 19990"/>
              <a:gd name="connsiteX95" fmla="*/ 4285 w 21769"/>
              <a:gd name="connsiteY95" fmla="*/ 15596 h 19990"/>
              <a:gd name="connsiteX96" fmla="*/ 4262 w 21769"/>
              <a:gd name="connsiteY96" fmla="*/ 15635 h 19990"/>
              <a:gd name="connsiteX97" fmla="*/ 4235 w 21769"/>
              <a:gd name="connsiteY97" fmla="*/ 15684 h 19990"/>
              <a:gd name="connsiteX98" fmla="*/ 4209 w 21769"/>
              <a:gd name="connsiteY98" fmla="*/ 15733 h 19990"/>
              <a:gd name="connsiteX99" fmla="*/ 4178 w 21769"/>
              <a:gd name="connsiteY99" fmla="*/ 15782 h 19990"/>
              <a:gd name="connsiteX100" fmla="*/ 4152 w 21769"/>
              <a:gd name="connsiteY100" fmla="*/ 15821 h 19990"/>
              <a:gd name="connsiteX101" fmla="*/ 4125 w 21769"/>
              <a:gd name="connsiteY101" fmla="*/ 15871 h 19990"/>
              <a:gd name="connsiteX102" fmla="*/ 4098 w 21769"/>
              <a:gd name="connsiteY102" fmla="*/ 15920 h 19990"/>
              <a:gd name="connsiteX103" fmla="*/ 4064 w 21769"/>
              <a:gd name="connsiteY103" fmla="*/ 15920 h 19990"/>
              <a:gd name="connsiteX104" fmla="*/ 4041 w 21769"/>
              <a:gd name="connsiteY104" fmla="*/ 15969 h 19990"/>
              <a:gd name="connsiteX105" fmla="*/ 4014 w 21769"/>
              <a:gd name="connsiteY105" fmla="*/ 16018 h 19990"/>
              <a:gd name="connsiteX106" fmla="*/ 3991 w 21769"/>
              <a:gd name="connsiteY106" fmla="*/ 16018 h 19990"/>
              <a:gd name="connsiteX107" fmla="*/ 3956 w 21769"/>
              <a:gd name="connsiteY107" fmla="*/ 16057 h 19990"/>
              <a:gd name="connsiteX108" fmla="*/ 3899 w 21769"/>
              <a:gd name="connsiteY108" fmla="*/ 16057 h 19990"/>
              <a:gd name="connsiteX109" fmla="*/ 3872 w 21769"/>
              <a:gd name="connsiteY109" fmla="*/ 16106 h 19990"/>
              <a:gd name="connsiteX110" fmla="*/ 3685 w 21769"/>
              <a:gd name="connsiteY110" fmla="*/ 16106 h 19990"/>
              <a:gd name="connsiteX111" fmla="*/ 3658 w 21769"/>
              <a:gd name="connsiteY111" fmla="*/ 16057 h 19990"/>
              <a:gd name="connsiteX112" fmla="*/ 0 w 21769"/>
              <a:gd name="connsiteY112" fmla="*/ 15906 h 19990"/>
              <a:gd name="connsiteX113" fmla="*/ 1650 w 21769"/>
              <a:gd name="connsiteY113" fmla="*/ 19990 h 19990"/>
              <a:gd name="connsiteX114" fmla="*/ 3658 w 21769"/>
              <a:gd name="connsiteY114" fmla="*/ 19951 h 19990"/>
              <a:gd name="connsiteX115" fmla="*/ 3685 w 21769"/>
              <a:gd name="connsiteY115" fmla="*/ 19990 h 19990"/>
              <a:gd name="connsiteX116" fmla="*/ 3872 w 21769"/>
              <a:gd name="connsiteY116" fmla="*/ 19990 h 19990"/>
              <a:gd name="connsiteX117" fmla="*/ 3899 w 21769"/>
              <a:gd name="connsiteY117" fmla="*/ 19951 h 19990"/>
              <a:gd name="connsiteX118" fmla="*/ 3956 w 21769"/>
              <a:gd name="connsiteY118" fmla="*/ 19951 h 19990"/>
              <a:gd name="connsiteX119" fmla="*/ 3991 w 21769"/>
              <a:gd name="connsiteY119" fmla="*/ 19902 h 19990"/>
              <a:gd name="connsiteX120" fmla="*/ 4014 w 21769"/>
              <a:gd name="connsiteY120" fmla="*/ 19902 h 19990"/>
              <a:gd name="connsiteX121" fmla="*/ 4041 w 21769"/>
              <a:gd name="connsiteY121" fmla="*/ 19853 h 19990"/>
              <a:gd name="connsiteX122" fmla="*/ 4064 w 21769"/>
              <a:gd name="connsiteY122" fmla="*/ 19853 h 19990"/>
              <a:gd name="connsiteX123" fmla="*/ 4098 w 21769"/>
              <a:gd name="connsiteY123" fmla="*/ 19804 h 19990"/>
              <a:gd name="connsiteX124" fmla="*/ 4125 w 21769"/>
              <a:gd name="connsiteY124" fmla="*/ 19765 h 19990"/>
              <a:gd name="connsiteX125" fmla="*/ 4152 w 21769"/>
              <a:gd name="connsiteY125" fmla="*/ 19716 h 19990"/>
              <a:gd name="connsiteX126" fmla="*/ 4178 w 21769"/>
              <a:gd name="connsiteY126" fmla="*/ 19667 h 19990"/>
              <a:gd name="connsiteX127" fmla="*/ 4209 w 21769"/>
              <a:gd name="connsiteY127" fmla="*/ 19617 h 19990"/>
              <a:gd name="connsiteX128" fmla="*/ 4235 w 21769"/>
              <a:gd name="connsiteY128" fmla="*/ 19568 h 19990"/>
              <a:gd name="connsiteX129" fmla="*/ 4262 w 21769"/>
              <a:gd name="connsiteY129" fmla="*/ 19529 h 19990"/>
              <a:gd name="connsiteX130" fmla="*/ 4285 w 21769"/>
              <a:gd name="connsiteY130" fmla="*/ 19480 h 19990"/>
              <a:gd name="connsiteX131" fmla="*/ 4312 w 21769"/>
              <a:gd name="connsiteY131" fmla="*/ 19431 h 19990"/>
              <a:gd name="connsiteX132" fmla="*/ 4339 w 21769"/>
              <a:gd name="connsiteY132" fmla="*/ 19343 h 19990"/>
              <a:gd name="connsiteX133" fmla="*/ 4362 w 21769"/>
              <a:gd name="connsiteY133" fmla="*/ 19294 h 19990"/>
              <a:gd name="connsiteX134" fmla="*/ 4387 w 21769"/>
              <a:gd name="connsiteY134" fmla="*/ 19196 h 19990"/>
              <a:gd name="connsiteX135" fmla="*/ 4414 w 21769"/>
              <a:gd name="connsiteY135" fmla="*/ 19147 h 19990"/>
              <a:gd name="connsiteX136" fmla="*/ 4440 w 21769"/>
              <a:gd name="connsiteY136" fmla="*/ 19058 h 19990"/>
              <a:gd name="connsiteX137" fmla="*/ 4456 w 21769"/>
              <a:gd name="connsiteY137" fmla="*/ 19009 h 19990"/>
              <a:gd name="connsiteX138" fmla="*/ 4479 w 21769"/>
              <a:gd name="connsiteY138" fmla="*/ 18921 h 19990"/>
              <a:gd name="connsiteX139" fmla="*/ 4506 w 21769"/>
              <a:gd name="connsiteY139" fmla="*/ 18823 h 19990"/>
              <a:gd name="connsiteX140" fmla="*/ 4533 w 21769"/>
              <a:gd name="connsiteY140" fmla="*/ 18725 h 19990"/>
              <a:gd name="connsiteX141" fmla="*/ 4556 w 21769"/>
              <a:gd name="connsiteY141" fmla="*/ 18637 h 19990"/>
              <a:gd name="connsiteX142" fmla="*/ 4574 w 21769"/>
              <a:gd name="connsiteY142" fmla="*/ 18538 h 19990"/>
              <a:gd name="connsiteX143" fmla="*/ 4601 w 21769"/>
              <a:gd name="connsiteY143" fmla="*/ 18450 h 19990"/>
              <a:gd name="connsiteX144" fmla="*/ 4624 w 21769"/>
              <a:gd name="connsiteY144" fmla="*/ 18352 h 19990"/>
              <a:gd name="connsiteX145" fmla="*/ 4795 w 21769"/>
              <a:gd name="connsiteY145" fmla="*/ 17420 h 19990"/>
              <a:gd name="connsiteX146" fmla="*/ 4811 w 21769"/>
              <a:gd name="connsiteY146" fmla="*/ 17273 h 19990"/>
              <a:gd name="connsiteX147" fmla="*/ 4827 w 21769"/>
              <a:gd name="connsiteY147" fmla="*/ 17136 h 19990"/>
              <a:gd name="connsiteX148" fmla="*/ 4854 w 21769"/>
              <a:gd name="connsiteY148" fmla="*/ 16999 h 19990"/>
              <a:gd name="connsiteX149" fmla="*/ 4871 w 21769"/>
              <a:gd name="connsiteY149" fmla="*/ 16861 h 19990"/>
              <a:gd name="connsiteX150" fmla="*/ 4889 w 21769"/>
              <a:gd name="connsiteY150" fmla="*/ 16714 h 19990"/>
              <a:gd name="connsiteX151" fmla="*/ 4911 w 21769"/>
              <a:gd name="connsiteY151" fmla="*/ 16577 h 19990"/>
              <a:gd name="connsiteX152" fmla="*/ 4929 w 21769"/>
              <a:gd name="connsiteY152" fmla="*/ 16439 h 19990"/>
              <a:gd name="connsiteX153" fmla="*/ 4946 w 21769"/>
              <a:gd name="connsiteY153" fmla="*/ 16292 h 19990"/>
              <a:gd name="connsiteX154" fmla="*/ 4964 w 21769"/>
              <a:gd name="connsiteY154" fmla="*/ 16106 h 19990"/>
              <a:gd name="connsiteX155" fmla="*/ 4982 w 21769"/>
              <a:gd name="connsiteY155" fmla="*/ 15969 h 19990"/>
              <a:gd name="connsiteX156" fmla="*/ 4998 w 21769"/>
              <a:gd name="connsiteY156" fmla="*/ 15782 h 19990"/>
              <a:gd name="connsiteX157" fmla="*/ 5016 w 21769"/>
              <a:gd name="connsiteY157" fmla="*/ 15635 h 19990"/>
              <a:gd name="connsiteX158" fmla="*/ 5034 w 21769"/>
              <a:gd name="connsiteY158" fmla="*/ 15449 h 19990"/>
              <a:gd name="connsiteX159" fmla="*/ 5048 w 21769"/>
              <a:gd name="connsiteY159" fmla="*/ 15311 h 19990"/>
              <a:gd name="connsiteX160" fmla="*/ 5064 w 21769"/>
              <a:gd name="connsiteY160" fmla="*/ 15125 h 19990"/>
              <a:gd name="connsiteX161" fmla="*/ 5080 w 21769"/>
              <a:gd name="connsiteY161" fmla="*/ 14939 h 19990"/>
              <a:gd name="connsiteX162" fmla="*/ 5098 w 21769"/>
              <a:gd name="connsiteY162" fmla="*/ 14752 h 19990"/>
              <a:gd name="connsiteX163" fmla="*/ 5116 w 21769"/>
              <a:gd name="connsiteY163" fmla="*/ 14566 h 19990"/>
              <a:gd name="connsiteX164" fmla="*/ 5133 w 21769"/>
              <a:gd name="connsiteY164" fmla="*/ 14370 h 19990"/>
              <a:gd name="connsiteX165" fmla="*/ 5868 w 21769"/>
              <a:gd name="connsiteY165" fmla="*/ 3884 h 19990"/>
              <a:gd name="connsiteX166" fmla="*/ 6226 w 21769"/>
              <a:gd name="connsiteY166" fmla="*/ 10672 h 19990"/>
              <a:gd name="connsiteX167" fmla="*/ 6235 w 21769"/>
              <a:gd name="connsiteY167" fmla="*/ 10819 h 19990"/>
              <a:gd name="connsiteX168" fmla="*/ 6251 w 21769"/>
              <a:gd name="connsiteY168" fmla="*/ 10956 h 19990"/>
              <a:gd name="connsiteX169" fmla="*/ 6260 w 21769"/>
              <a:gd name="connsiteY169" fmla="*/ 11045 h 19990"/>
              <a:gd name="connsiteX170" fmla="*/ 6269 w 21769"/>
              <a:gd name="connsiteY170" fmla="*/ 11192 h 19990"/>
              <a:gd name="connsiteX171" fmla="*/ 6285 w 21769"/>
              <a:gd name="connsiteY171" fmla="*/ 11329 h 19990"/>
              <a:gd name="connsiteX172" fmla="*/ 6292 w 21769"/>
              <a:gd name="connsiteY172" fmla="*/ 11427 h 19990"/>
              <a:gd name="connsiteX173" fmla="*/ 6301 w 21769"/>
              <a:gd name="connsiteY173" fmla="*/ 11564 h 19990"/>
              <a:gd name="connsiteX174" fmla="*/ 6318 w 21769"/>
              <a:gd name="connsiteY174" fmla="*/ 11663 h 19990"/>
              <a:gd name="connsiteX175" fmla="*/ 6327 w 21769"/>
              <a:gd name="connsiteY175" fmla="*/ 11800 h 19990"/>
              <a:gd name="connsiteX176" fmla="*/ 6343 w 21769"/>
              <a:gd name="connsiteY176" fmla="*/ 11888 h 19990"/>
              <a:gd name="connsiteX177" fmla="*/ 6352 w 21769"/>
              <a:gd name="connsiteY177" fmla="*/ 11986 h 19990"/>
              <a:gd name="connsiteX178" fmla="*/ 6370 w 21769"/>
              <a:gd name="connsiteY178" fmla="*/ 12124 h 19990"/>
              <a:gd name="connsiteX179" fmla="*/ 6377 w 21769"/>
              <a:gd name="connsiteY179" fmla="*/ 12222 h 19990"/>
              <a:gd name="connsiteX180" fmla="*/ 6395 w 21769"/>
              <a:gd name="connsiteY180" fmla="*/ 12310 h 19990"/>
              <a:gd name="connsiteX181" fmla="*/ 6404 w 21769"/>
              <a:gd name="connsiteY181" fmla="*/ 12408 h 19990"/>
              <a:gd name="connsiteX182" fmla="*/ 6422 w 21769"/>
              <a:gd name="connsiteY182" fmla="*/ 12545 h 19990"/>
              <a:gd name="connsiteX183" fmla="*/ 6425 w 21769"/>
              <a:gd name="connsiteY183" fmla="*/ 12643 h 19990"/>
              <a:gd name="connsiteX184" fmla="*/ 6443 w 21769"/>
              <a:gd name="connsiteY184" fmla="*/ 12732 h 19990"/>
              <a:gd name="connsiteX185" fmla="*/ 6452 w 21769"/>
              <a:gd name="connsiteY185" fmla="*/ 12830 h 19990"/>
              <a:gd name="connsiteX186" fmla="*/ 6488 w 21769"/>
              <a:gd name="connsiteY186" fmla="*/ 13016 h 19990"/>
              <a:gd name="connsiteX187" fmla="*/ 6497 w 21769"/>
              <a:gd name="connsiteY187" fmla="*/ 13114 h 19990"/>
              <a:gd name="connsiteX188" fmla="*/ 6514 w 21769"/>
              <a:gd name="connsiteY188" fmla="*/ 13154 h 19990"/>
              <a:gd name="connsiteX189" fmla="*/ 6530 w 21769"/>
              <a:gd name="connsiteY189" fmla="*/ 13252 h 19990"/>
              <a:gd name="connsiteX190" fmla="*/ 6539 w 21769"/>
              <a:gd name="connsiteY190" fmla="*/ 13340 h 19990"/>
              <a:gd name="connsiteX191" fmla="*/ 6557 w 21769"/>
              <a:gd name="connsiteY191" fmla="*/ 13438 h 19990"/>
              <a:gd name="connsiteX192" fmla="*/ 6571 w 21769"/>
              <a:gd name="connsiteY192" fmla="*/ 13487 h 19990"/>
              <a:gd name="connsiteX193" fmla="*/ 6632 w 21769"/>
              <a:gd name="connsiteY193" fmla="*/ 13811 h 19990"/>
              <a:gd name="connsiteX194" fmla="*/ 6648 w 21769"/>
              <a:gd name="connsiteY194" fmla="*/ 13860 h 19990"/>
              <a:gd name="connsiteX195" fmla="*/ 6666 w 21769"/>
              <a:gd name="connsiteY195" fmla="*/ 13909 h 19990"/>
              <a:gd name="connsiteX196" fmla="*/ 6684 w 21769"/>
              <a:gd name="connsiteY196" fmla="*/ 13997 h 19990"/>
              <a:gd name="connsiteX197" fmla="*/ 6700 w 21769"/>
              <a:gd name="connsiteY197" fmla="*/ 14046 h 19990"/>
              <a:gd name="connsiteX198" fmla="*/ 6714 w 21769"/>
              <a:gd name="connsiteY198" fmla="*/ 14095 h 19990"/>
              <a:gd name="connsiteX199" fmla="*/ 6741 w 21769"/>
              <a:gd name="connsiteY199" fmla="*/ 14232 h 19990"/>
              <a:gd name="connsiteX200" fmla="*/ 6759 w 21769"/>
              <a:gd name="connsiteY200" fmla="*/ 14282 h 19990"/>
              <a:gd name="connsiteX201" fmla="*/ 6776 w 21769"/>
              <a:gd name="connsiteY201" fmla="*/ 14331 h 19990"/>
              <a:gd name="connsiteX202" fmla="*/ 6792 w 21769"/>
              <a:gd name="connsiteY202" fmla="*/ 14370 h 19990"/>
              <a:gd name="connsiteX203" fmla="*/ 6819 w 21769"/>
              <a:gd name="connsiteY203" fmla="*/ 14419 h 19990"/>
              <a:gd name="connsiteX204" fmla="*/ 6837 w 21769"/>
              <a:gd name="connsiteY204" fmla="*/ 14468 h 19990"/>
              <a:gd name="connsiteX205" fmla="*/ 6851 w 21769"/>
              <a:gd name="connsiteY205" fmla="*/ 14517 h 19990"/>
              <a:gd name="connsiteX206" fmla="*/ 6869 w 21769"/>
              <a:gd name="connsiteY206" fmla="*/ 14566 h 19990"/>
              <a:gd name="connsiteX207" fmla="*/ 6885 w 21769"/>
              <a:gd name="connsiteY207" fmla="*/ 14605 h 19990"/>
              <a:gd name="connsiteX208" fmla="*/ 6903 w 21769"/>
              <a:gd name="connsiteY208" fmla="*/ 14605 h 19990"/>
              <a:gd name="connsiteX209" fmla="*/ 6919 w 21769"/>
              <a:gd name="connsiteY209" fmla="*/ 14654 h 19990"/>
              <a:gd name="connsiteX210" fmla="*/ 6937 w 21769"/>
              <a:gd name="connsiteY210" fmla="*/ 14703 h 19990"/>
              <a:gd name="connsiteX211" fmla="*/ 6955 w 21769"/>
              <a:gd name="connsiteY211" fmla="*/ 14703 h 19990"/>
              <a:gd name="connsiteX212" fmla="*/ 6979 w 21769"/>
              <a:gd name="connsiteY212" fmla="*/ 14752 h 19990"/>
              <a:gd name="connsiteX213" fmla="*/ 6994 w 21769"/>
              <a:gd name="connsiteY213" fmla="*/ 14792 h 19990"/>
              <a:gd name="connsiteX214" fmla="*/ 7012 w 21769"/>
              <a:gd name="connsiteY214" fmla="*/ 14792 h 19990"/>
              <a:gd name="connsiteX215" fmla="*/ 7029 w 21769"/>
              <a:gd name="connsiteY215" fmla="*/ 14841 h 19990"/>
              <a:gd name="connsiteX216" fmla="*/ 7072 w 21769"/>
              <a:gd name="connsiteY216" fmla="*/ 14841 h 19990"/>
              <a:gd name="connsiteX217" fmla="*/ 7090 w 21769"/>
              <a:gd name="connsiteY217" fmla="*/ 14890 h 19990"/>
              <a:gd name="connsiteX218" fmla="*/ 7131 w 21769"/>
              <a:gd name="connsiteY218" fmla="*/ 14890 h 19990"/>
              <a:gd name="connsiteX219" fmla="*/ 7147 w 21769"/>
              <a:gd name="connsiteY219" fmla="*/ 14939 h 19990"/>
              <a:gd name="connsiteX220" fmla="*/ 21769 w 21769"/>
              <a:gd name="connsiteY220" fmla="*/ 14939 h 19990"/>
              <a:gd name="connsiteX221" fmla="*/ 21769 w 21769"/>
              <a:gd name="connsiteY221" fmla="*/ 11094 h 19990"/>
              <a:gd name="connsiteX0" fmla="*/ 20119 w 20119"/>
              <a:gd name="connsiteY0" fmla="*/ 11094 h 19990"/>
              <a:gd name="connsiteX1" fmla="*/ 5522 w 20119"/>
              <a:gd name="connsiteY1" fmla="*/ 11094 h 19990"/>
              <a:gd name="connsiteX2" fmla="*/ 5497 w 20119"/>
              <a:gd name="connsiteY2" fmla="*/ 11045 h 19990"/>
              <a:gd name="connsiteX3" fmla="*/ 5440 w 20119"/>
              <a:gd name="connsiteY3" fmla="*/ 11045 h 19990"/>
              <a:gd name="connsiteX4" fmla="*/ 5422 w 20119"/>
              <a:gd name="connsiteY4" fmla="*/ 11005 h 19990"/>
              <a:gd name="connsiteX5" fmla="*/ 5404 w 20119"/>
              <a:gd name="connsiteY5" fmla="*/ 11005 h 19990"/>
              <a:gd name="connsiteX6" fmla="*/ 5379 w 20119"/>
              <a:gd name="connsiteY6" fmla="*/ 10956 h 19990"/>
              <a:gd name="connsiteX7" fmla="*/ 5362 w 20119"/>
              <a:gd name="connsiteY7" fmla="*/ 10956 h 19990"/>
              <a:gd name="connsiteX8" fmla="*/ 5344 w 20119"/>
              <a:gd name="connsiteY8" fmla="*/ 10907 h 19990"/>
              <a:gd name="connsiteX9" fmla="*/ 5329 w 20119"/>
              <a:gd name="connsiteY9" fmla="*/ 10907 h 19990"/>
              <a:gd name="connsiteX10" fmla="*/ 5305 w 20119"/>
              <a:gd name="connsiteY10" fmla="*/ 10858 h 19990"/>
              <a:gd name="connsiteX11" fmla="*/ 5287 w 20119"/>
              <a:gd name="connsiteY11" fmla="*/ 10819 h 19990"/>
              <a:gd name="connsiteX12" fmla="*/ 5269 w 20119"/>
              <a:gd name="connsiteY12" fmla="*/ 10819 h 19990"/>
              <a:gd name="connsiteX13" fmla="*/ 5253 w 20119"/>
              <a:gd name="connsiteY13" fmla="*/ 10770 h 19990"/>
              <a:gd name="connsiteX14" fmla="*/ 5235 w 20119"/>
              <a:gd name="connsiteY14" fmla="*/ 10721 h 19990"/>
              <a:gd name="connsiteX15" fmla="*/ 5219 w 20119"/>
              <a:gd name="connsiteY15" fmla="*/ 10672 h 19990"/>
              <a:gd name="connsiteX16" fmla="*/ 5201 w 20119"/>
              <a:gd name="connsiteY16" fmla="*/ 10623 h 19990"/>
              <a:gd name="connsiteX17" fmla="*/ 5187 w 20119"/>
              <a:gd name="connsiteY17" fmla="*/ 10584 h 19990"/>
              <a:gd name="connsiteX18" fmla="*/ 5169 w 20119"/>
              <a:gd name="connsiteY18" fmla="*/ 10535 h 19990"/>
              <a:gd name="connsiteX19" fmla="*/ 5142 w 20119"/>
              <a:gd name="connsiteY19" fmla="*/ 10486 h 19990"/>
              <a:gd name="connsiteX20" fmla="*/ 5126 w 20119"/>
              <a:gd name="connsiteY20" fmla="*/ 10436 h 19990"/>
              <a:gd name="connsiteX21" fmla="*/ 5109 w 20119"/>
              <a:gd name="connsiteY21" fmla="*/ 10397 h 19990"/>
              <a:gd name="connsiteX22" fmla="*/ 5091 w 20119"/>
              <a:gd name="connsiteY22" fmla="*/ 10348 h 19990"/>
              <a:gd name="connsiteX23" fmla="*/ 5064 w 20119"/>
              <a:gd name="connsiteY23" fmla="*/ 10211 h 19990"/>
              <a:gd name="connsiteX24" fmla="*/ 5050 w 20119"/>
              <a:gd name="connsiteY24" fmla="*/ 10162 h 19990"/>
              <a:gd name="connsiteX25" fmla="*/ 5034 w 20119"/>
              <a:gd name="connsiteY25" fmla="*/ 10113 h 19990"/>
              <a:gd name="connsiteX26" fmla="*/ 5016 w 20119"/>
              <a:gd name="connsiteY26" fmla="*/ 10015 h 19990"/>
              <a:gd name="connsiteX27" fmla="*/ 4998 w 20119"/>
              <a:gd name="connsiteY27" fmla="*/ 9975 h 19990"/>
              <a:gd name="connsiteX28" fmla="*/ 4982 w 20119"/>
              <a:gd name="connsiteY28" fmla="*/ 9926 h 19990"/>
              <a:gd name="connsiteX29" fmla="*/ 4964 w 20119"/>
              <a:gd name="connsiteY29" fmla="*/ 9828 h 19990"/>
              <a:gd name="connsiteX30" fmla="*/ 4955 w 20119"/>
              <a:gd name="connsiteY30" fmla="*/ 9740 h 19990"/>
              <a:gd name="connsiteX31" fmla="*/ 4939 w 20119"/>
              <a:gd name="connsiteY31" fmla="*/ 9691 h 19990"/>
              <a:gd name="connsiteX32" fmla="*/ 4921 w 20119"/>
              <a:gd name="connsiteY32" fmla="*/ 9593 h 19990"/>
              <a:gd name="connsiteX33" fmla="*/ 4907 w 20119"/>
              <a:gd name="connsiteY33" fmla="*/ 9554 h 19990"/>
              <a:gd name="connsiteX34" fmla="*/ 4889 w 20119"/>
              <a:gd name="connsiteY34" fmla="*/ 9456 h 19990"/>
              <a:gd name="connsiteX35" fmla="*/ 4880 w 20119"/>
              <a:gd name="connsiteY35" fmla="*/ 9367 h 19990"/>
              <a:gd name="connsiteX36" fmla="*/ 4802 w 20119"/>
              <a:gd name="connsiteY36" fmla="*/ 8946 h 19990"/>
              <a:gd name="connsiteX37" fmla="*/ 4793 w 20119"/>
              <a:gd name="connsiteY37" fmla="*/ 8847 h 19990"/>
              <a:gd name="connsiteX38" fmla="*/ 4775 w 20119"/>
              <a:gd name="connsiteY38" fmla="*/ 8759 h 19990"/>
              <a:gd name="connsiteX39" fmla="*/ 4772 w 20119"/>
              <a:gd name="connsiteY39" fmla="*/ 8661 h 19990"/>
              <a:gd name="connsiteX40" fmla="*/ 4754 w 20119"/>
              <a:gd name="connsiteY40" fmla="*/ 8524 h 19990"/>
              <a:gd name="connsiteX41" fmla="*/ 4745 w 20119"/>
              <a:gd name="connsiteY41" fmla="*/ 8426 h 19990"/>
              <a:gd name="connsiteX42" fmla="*/ 4727 w 20119"/>
              <a:gd name="connsiteY42" fmla="*/ 8337 h 19990"/>
              <a:gd name="connsiteX43" fmla="*/ 4720 w 20119"/>
              <a:gd name="connsiteY43" fmla="*/ 8239 h 19990"/>
              <a:gd name="connsiteX44" fmla="*/ 4702 w 20119"/>
              <a:gd name="connsiteY44" fmla="*/ 8102 h 19990"/>
              <a:gd name="connsiteX45" fmla="*/ 4693 w 20119"/>
              <a:gd name="connsiteY45" fmla="*/ 8004 h 19990"/>
              <a:gd name="connsiteX46" fmla="*/ 4677 w 20119"/>
              <a:gd name="connsiteY46" fmla="*/ 7916 h 19990"/>
              <a:gd name="connsiteX47" fmla="*/ 4668 w 20119"/>
              <a:gd name="connsiteY47" fmla="*/ 7769 h 19990"/>
              <a:gd name="connsiteX48" fmla="*/ 4651 w 20119"/>
              <a:gd name="connsiteY48" fmla="*/ 7680 h 19990"/>
              <a:gd name="connsiteX49" fmla="*/ 4642 w 20119"/>
              <a:gd name="connsiteY49" fmla="*/ 7533 h 19990"/>
              <a:gd name="connsiteX50" fmla="*/ 4635 w 20119"/>
              <a:gd name="connsiteY50" fmla="*/ 7445 h 19990"/>
              <a:gd name="connsiteX51" fmla="*/ 4619 w 20119"/>
              <a:gd name="connsiteY51" fmla="*/ 7298 h 19990"/>
              <a:gd name="connsiteX52" fmla="*/ 4610 w 20119"/>
              <a:gd name="connsiteY52" fmla="*/ 7160 h 19990"/>
              <a:gd name="connsiteX53" fmla="*/ 4601 w 20119"/>
              <a:gd name="connsiteY53" fmla="*/ 7072 h 19990"/>
              <a:gd name="connsiteX54" fmla="*/ 4585 w 20119"/>
              <a:gd name="connsiteY54" fmla="*/ 6925 h 19990"/>
              <a:gd name="connsiteX55" fmla="*/ 4576 w 20119"/>
              <a:gd name="connsiteY55" fmla="*/ 6788 h 19990"/>
              <a:gd name="connsiteX56" fmla="*/ 4218 w 20119"/>
              <a:gd name="connsiteY56" fmla="*/ 0 h 19990"/>
              <a:gd name="connsiteX57" fmla="*/ 3483 w 20119"/>
              <a:gd name="connsiteY57" fmla="*/ 10535 h 19990"/>
              <a:gd name="connsiteX58" fmla="*/ 3466 w 20119"/>
              <a:gd name="connsiteY58" fmla="*/ 10721 h 19990"/>
              <a:gd name="connsiteX59" fmla="*/ 3448 w 20119"/>
              <a:gd name="connsiteY59" fmla="*/ 10907 h 19990"/>
              <a:gd name="connsiteX60" fmla="*/ 3430 w 20119"/>
              <a:gd name="connsiteY60" fmla="*/ 11094 h 19990"/>
              <a:gd name="connsiteX61" fmla="*/ 3414 w 20119"/>
              <a:gd name="connsiteY61" fmla="*/ 11280 h 19990"/>
              <a:gd name="connsiteX62" fmla="*/ 3398 w 20119"/>
              <a:gd name="connsiteY62" fmla="*/ 11427 h 19990"/>
              <a:gd name="connsiteX63" fmla="*/ 3384 w 20119"/>
              <a:gd name="connsiteY63" fmla="*/ 11614 h 19990"/>
              <a:gd name="connsiteX64" fmla="*/ 3366 w 20119"/>
              <a:gd name="connsiteY64" fmla="*/ 11800 h 19990"/>
              <a:gd name="connsiteX65" fmla="*/ 3348 w 20119"/>
              <a:gd name="connsiteY65" fmla="*/ 11937 h 19990"/>
              <a:gd name="connsiteX66" fmla="*/ 3332 w 20119"/>
              <a:gd name="connsiteY66" fmla="*/ 12124 h 19990"/>
              <a:gd name="connsiteX67" fmla="*/ 3314 w 20119"/>
              <a:gd name="connsiteY67" fmla="*/ 12271 h 19990"/>
              <a:gd name="connsiteX68" fmla="*/ 3296 w 20119"/>
              <a:gd name="connsiteY68" fmla="*/ 12408 h 19990"/>
              <a:gd name="connsiteX69" fmla="*/ 3279 w 20119"/>
              <a:gd name="connsiteY69" fmla="*/ 12545 h 19990"/>
              <a:gd name="connsiteX70" fmla="*/ 3261 w 20119"/>
              <a:gd name="connsiteY70" fmla="*/ 12732 h 19990"/>
              <a:gd name="connsiteX71" fmla="*/ 3239 w 20119"/>
              <a:gd name="connsiteY71" fmla="*/ 12879 h 19990"/>
              <a:gd name="connsiteX72" fmla="*/ 3221 w 20119"/>
              <a:gd name="connsiteY72" fmla="*/ 13016 h 19990"/>
              <a:gd name="connsiteX73" fmla="*/ 3204 w 20119"/>
              <a:gd name="connsiteY73" fmla="*/ 13154 h 19990"/>
              <a:gd name="connsiteX74" fmla="*/ 3161 w 20119"/>
              <a:gd name="connsiteY74" fmla="*/ 13389 h 19990"/>
              <a:gd name="connsiteX75" fmla="*/ 3145 w 20119"/>
              <a:gd name="connsiteY75" fmla="*/ 13536 h 19990"/>
              <a:gd name="connsiteX76" fmla="*/ 3118 w 20119"/>
              <a:gd name="connsiteY76" fmla="*/ 13673 h 19990"/>
              <a:gd name="connsiteX77" fmla="*/ 3104 w 20119"/>
              <a:gd name="connsiteY77" fmla="*/ 13811 h 19990"/>
              <a:gd name="connsiteX78" fmla="*/ 3077 w 20119"/>
              <a:gd name="connsiteY78" fmla="*/ 13909 h 19990"/>
              <a:gd name="connsiteX79" fmla="*/ 3061 w 20119"/>
              <a:gd name="connsiteY79" fmla="*/ 14046 h 19990"/>
              <a:gd name="connsiteX80" fmla="*/ 3034 w 20119"/>
              <a:gd name="connsiteY80" fmla="*/ 14144 h 19990"/>
              <a:gd name="connsiteX81" fmla="*/ 2974 w 20119"/>
              <a:gd name="connsiteY81" fmla="*/ 14468 h 19990"/>
              <a:gd name="connsiteX82" fmla="*/ 2951 w 20119"/>
              <a:gd name="connsiteY82" fmla="*/ 14566 h 19990"/>
              <a:gd name="connsiteX83" fmla="*/ 2924 w 20119"/>
              <a:gd name="connsiteY83" fmla="*/ 14654 h 19990"/>
              <a:gd name="connsiteX84" fmla="*/ 2906 w 20119"/>
              <a:gd name="connsiteY84" fmla="*/ 14752 h 19990"/>
              <a:gd name="connsiteX85" fmla="*/ 2883 w 20119"/>
              <a:gd name="connsiteY85" fmla="*/ 14841 h 19990"/>
              <a:gd name="connsiteX86" fmla="*/ 2856 w 20119"/>
              <a:gd name="connsiteY86" fmla="*/ 14939 h 19990"/>
              <a:gd name="connsiteX87" fmla="*/ 2829 w 20119"/>
              <a:gd name="connsiteY87" fmla="*/ 15027 h 19990"/>
              <a:gd name="connsiteX88" fmla="*/ 2806 w 20119"/>
              <a:gd name="connsiteY88" fmla="*/ 15125 h 19990"/>
              <a:gd name="connsiteX89" fmla="*/ 2790 w 20119"/>
              <a:gd name="connsiteY89" fmla="*/ 15174 h 19990"/>
              <a:gd name="connsiteX90" fmla="*/ 2764 w 20119"/>
              <a:gd name="connsiteY90" fmla="*/ 15262 h 19990"/>
              <a:gd name="connsiteX91" fmla="*/ 2737 w 20119"/>
              <a:gd name="connsiteY91" fmla="*/ 15311 h 19990"/>
              <a:gd name="connsiteX92" fmla="*/ 2712 w 20119"/>
              <a:gd name="connsiteY92" fmla="*/ 15400 h 19990"/>
              <a:gd name="connsiteX93" fmla="*/ 2689 w 20119"/>
              <a:gd name="connsiteY93" fmla="*/ 15449 h 19990"/>
              <a:gd name="connsiteX94" fmla="*/ 2662 w 20119"/>
              <a:gd name="connsiteY94" fmla="*/ 15547 h 19990"/>
              <a:gd name="connsiteX95" fmla="*/ 2635 w 20119"/>
              <a:gd name="connsiteY95" fmla="*/ 15596 h 19990"/>
              <a:gd name="connsiteX96" fmla="*/ 2612 w 20119"/>
              <a:gd name="connsiteY96" fmla="*/ 15635 h 19990"/>
              <a:gd name="connsiteX97" fmla="*/ 2585 w 20119"/>
              <a:gd name="connsiteY97" fmla="*/ 15684 h 19990"/>
              <a:gd name="connsiteX98" fmla="*/ 2559 w 20119"/>
              <a:gd name="connsiteY98" fmla="*/ 15733 h 19990"/>
              <a:gd name="connsiteX99" fmla="*/ 2528 w 20119"/>
              <a:gd name="connsiteY99" fmla="*/ 15782 h 19990"/>
              <a:gd name="connsiteX100" fmla="*/ 2502 w 20119"/>
              <a:gd name="connsiteY100" fmla="*/ 15821 h 19990"/>
              <a:gd name="connsiteX101" fmla="*/ 2475 w 20119"/>
              <a:gd name="connsiteY101" fmla="*/ 15871 h 19990"/>
              <a:gd name="connsiteX102" fmla="*/ 2448 w 20119"/>
              <a:gd name="connsiteY102" fmla="*/ 15920 h 19990"/>
              <a:gd name="connsiteX103" fmla="*/ 2414 w 20119"/>
              <a:gd name="connsiteY103" fmla="*/ 15920 h 19990"/>
              <a:gd name="connsiteX104" fmla="*/ 2391 w 20119"/>
              <a:gd name="connsiteY104" fmla="*/ 15969 h 19990"/>
              <a:gd name="connsiteX105" fmla="*/ 2364 w 20119"/>
              <a:gd name="connsiteY105" fmla="*/ 16018 h 19990"/>
              <a:gd name="connsiteX106" fmla="*/ 2341 w 20119"/>
              <a:gd name="connsiteY106" fmla="*/ 16018 h 19990"/>
              <a:gd name="connsiteX107" fmla="*/ 2306 w 20119"/>
              <a:gd name="connsiteY107" fmla="*/ 16057 h 19990"/>
              <a:gd name="connsiteX108" fmla="*/ 2249 w 20119"/>
              <a:gd name="connsiteY108" fmla="*/ 16057 h 19990"/>
              <a:gd name="connsiteX109" fmla="*/ 2222 w 20119"/>
              <a:gd name="connsiteY109" fmla="*/ 16106 h 19990"/>
              <a:gd name="connsiteX110" fmla="*/ 2035 w 20119"/>
              <a:gd name="connsiteY110" fmla="*/ 16106 h 19990"/>
              <a:gd name="connsiteX111" fmla="*/ 2008 w 20119"/>
              <a:gd name="connsiteY111" fmla="*/ 16057 h 19990"/>
              <a:gd name="connsiteX112" fmla="*/ 0 w 20119"/>
              <a:gd name="connsiteY112" fmla="*/ 15759 h 19990"/>
              <a:gd name="connsiteX113" fmla="*/ 0 w 20119"/>
              <a:gd name="connsiteY113" fmla="*/ 19990 h 19990"/>
              <a:gd name="connsiteX114" fmla="*/ 2008 w 20119"/>
              <a:gd name="connsiteY114" fmla="*/ 19951 h 19990"/>
              <a:gd name="connsiteX115" fmla="*/ 2035 w 20119"/>
              <a:gd name="connsiteY115" fmla="*/ 19990 h 19990"/>
              <a:gd name="connsiteX116" fmla="*/ 2222 w 20119"/>
              <a:gd name="connsiteY116" fmla="*/ 19990 h 19990"/>
              <a:gd name="connsiteX117" fmla="*/ 2249 w 20119"/>
              <a:gd name="connsiteY117" fmla="*/ 19951 h 19990"/>
              <a:gd name="connsiteX118" fmla="*/ 2306 w 20119"/>
              <a:gd name="connsiteY118" fmla="*/ 19951 h 19990"/>
              <a:gd name="connsiteX119" fmla="*/ 2341 w 20119"/>
              <a:gd name="connsiteY119" fmla="*/ 19902 h 19990"/>
              <a:gd name="connsiteX120" fmla="*/ 2364 w 20119"/>
              <a:gd name="connsiteY120" fmla="*/ 19902 h 19990"/>
              <a:gd name="connsiteX121" fmla="*/ 2391 w 20119"/>
              <a:gd name="connsiteY121" fmla="*/ 19853 h 19990"/>
              <a:gd name="connsiteX122" fmla="*/ 2414 w 20119"/>
              <a:gd name="connsiteY122" fmla="*/ 19853 h 19990"/>
              <a:gd name="connsiteX123" fmla="*/ 2448 w 20119"/>
              <a:gd name="connsiteY123" fmla="*/ 19804 h 19990"/>
              <a:gd name="connsiteX124" fmla="*/ 2475 w 20119"/>
              <a:gd name="connsiteY124" fmla="*/ 19765 h 19990"/>
              <a:gd name="connsiteX125" fmla="*/ 2502 w 20119"/>
              <a:gd name="connsiteY125" fmla="*/ 19716 h 19990"/>
              <a:gd name="connsiteX126" fmla="*/ 2528 w 20119"/>
              <a:gd name="connsiteY126" fmla="*/ 19667 h 19990"/>
              <a:gd name="connsiteX127" fmla="*/ 2559 w 20119"/>
              <a:gd name="connsiteY127" fmla="*/ 19617 h 19990"/>
              <a:gd name="connsiteX128" fmla="*/ 2585 w 20119"/>
              <a:gd name="connsiteY128" fmla="*/ 19568 h 19990"/>
              <a:gd name="connsiteX129" fmla="*/ 2612 w 20119"/>
              <a:gd name="connsiteY129" fmla="*/ 19529 h 19990"/>
              <a:gd name="connsiteX130" fmla="*/ 2635 w 20119"/>
              <a:gd name="connsiteY130" fmla="*/ 19480 h 19990"/>
              <a:gd name="connsiteX131" fmla="*/ 2662 w 20119"/>
              <a:gd name="connsiteY131" fmla="*/ 19431 h 19990"/>
              <a:gd name="connsiteX132" fmla="*/ 2689 w 20119"/>
              <a:gd name="connsiteY132" fmla="*/ 19343 h 19990"/>
              <a:gd name="connsiteX133" fmla="*/ 2712 w 20119"/>
              <a:gd name="connsiteY133" fmla="*/ 19294 h 19990"/>
              <a:gd name="connsiteX134" fmla="*/ 2737 w 20119"/>
              <a:gd name="connsiteY134" fmla="*/ 19196 h 19990"/>
              <a:gd name="connsiteX135" fmla="*/ 2764 w 20119"/>
              <a:gd name="connsiteY135" fmla="*/ 19147 h 19990"/>
              <a:gd name="connsiteX136" fmla="*/ 2790 w 20119"/>
              <a:gd name="connsiteY136" fmla="*/ 19058 h 19990"/>
              <a:gd name="connsiteX137" fmla="*/ 2806 w 20119"/>
              <a:gd name="connsiteY137" fmla="*/ 19009 h 19990"/>
              <a:gd name="connsiteX138" fmla="*/ 2829 w 20119"/>
              <a:gd name="connsiteY138" fmla="*/ 18921 h 19990"/>
              <a:gd name="connsiteX139" fmla="*/ 2856 w 20119"/>
              <a:gd name="connsiteY139" fmla="*/ 18823 h 19990"/>
              <a:gd name="connsiteX140" fmla="*/ 2883 w 20119"/>
              <a:gd name="connsiteY140" fmla="*/ 18725 h 19990"/>
              <a:gd name="connsiteX141" fmla="*/ 2906 w 20119"/>
              <a:gd name="connsiteY141" fmla="*/ 18637 h 19990"/>
              <a:gd name="connsiteX142" fmla="*/ 2924 w 20119"/>
              <a:gd name="connsiteY142" fmla="*/ 18538 h 19990"/>
              <a:gd name="connsiteX143" fmla="*/ 2951 w 20119"/>
              <a:gd name="connsiteY143" fmla="*/ 18450 h 19990"/>
              <a:gd name="connsiteX144" fmla="*/ 2974 w 20119"/>
              <a:gd name="connsiteY144" fmla="*/ 18352 h 19990"/>
              <a:gd name="connsiteX145" fmla="*/ 3145 w 20119"/>
              <a:gd name="connsiteY145" fmla="*/ 17420 h 19990"/>
              <a:gd name="connsiteX146" fmla="*/ 3161 w 20119"/>
              <a:gd name="connsiteY146" fmla="*/ 17273 h 19990"/>
              <a:gd name="connsiteX147" fmla="*/ 3177 w 20119"/>
              <a:gd name="connsiteY147" fmla="*/ 17136 h 19990"/>
              <a:gd name="connsiteX148" fmla="*/ 3204 w 20119"/>
              <a:gd name="connsiteY148" fmla="*/ 16999 h 19990"/>
              <a:gd name="connsiteX149" fmla="*/ 3221 w 20119"/>
              <a:gd name="connsiteY149" fmla="*/ 16861 h 19990"/>
              <a:gd name="connsiteX150" fmla="*/ 3239 w 20119"/>
              <a:gd name="connsiteY150" fmla="*/ 16714 h 19990"/>
              <a:gd name="connsiteX151" fmla="*/ 3261 w 20119"/>
              <a:gd name="connsiteY151" fmla="*/ 16577 h 19990"/>
              <a:gd name="connsiteX152" fmla="*/ 3279 w 20119"/>
              <a:gd name="connsiteY152" fmla="*/ 16439 h 19990"/>
              <a:gd name="connsiteX153" fmla="*/ 3296 w 20119"/>
              <a:gd name="connsiteY153" fmla="*/ 16292 h 19990"/>
              <a:gd name="connsiteX154" fmla="*/ 3314 w 20119"/>
              <a:gd name="connsiteY154" fmla="*/ 16106 h 19990"/>
              <a:gd name="connsiteX155" fmla="*/ 3332 w 20119"/>
              <a:gd name="connsiteY155" fmla="*/ 15969 h 19990"/>
              <a:gd name="connsiteX156" fmla="*/ 3348 w 20119"/>
              <a:gd name="connsiteY156" fmla="*/ 15782 h 19990"/>
              <a:gd name="connsiteX157" fmla="*/ 3366 w 20119"/>
              <a:gd name="connsiteY157" fmla="*/ 15635 h 19990"/>
              <a:gd name="connsiteX158" fmla="*/ 3384 w 20119"/>
              <a:gd name="connsiteY158" fmla="*/ 15449 h 19990"/>
              <a:gd name="connsiteX159" fmla="*/ 3398 w 20119"/>
              <a:gd name="connsiteY159" fmla="*/ 15311 h 19990"/>
              <a:gd name="connsiteX160" fmla="*/ 3414 w 20119"/>
              <a:gd name="connsiteY160" fmla="*/ 15125 h 19990"/>
              <a:gd name="connsiteX161" fmla="*/ 3430 w 20119"/>
              <a:gd name="connsiteY161" fmla="*/ 14939 h 19990"/>
              <a:gd name="connsiteX162" fmla="*/ 3448 w 20119"/>
              <a:gd name="connsiteY162" fmla="*/ 14752 h 19990"/>
              <a:gd name="connsiteX163" fmla="*/ 3466 w 20119"/>
              <a:gd name="connsiteY163" fmla="*/ 14566 h 19990"/>
              <a:gd name="connsiteX164" fmla="*/ 3483 w 20119"/>
              <a:gd name="connsiteY164" fmla="*/ 14370 h 19990"/>
              <a:gd name="connsiteX165" fmla="*/ 4218 w 20119"/>
              <a:gd name="connsiteY165" fmla="*/ 3884 h 19990"/>
              <a:gd name="connsiteX166" fmla="*/ 4576 w 20119"/>
              <a:gd name="connsiteY166" fmla="*/ 10672 h 19990"/>
              <a:gd name="connsiteX167" fmla="*/ 4585 w 20119"/>
              <a:gd name="connsiteY167" fmla="*/ 10819 h 19990"/>
              <a:gd name="connsiteX168" fmla="*/ 4601 w 20119"/>
              <a:gd name="connsiteY168" fmla="*/ 10956 h 19990"/>
              <a:gd name="connsiteX169" fmla="*/ 4610 w 20119"/>
              <a:gd name="connsiteY169" fmla="*/ 11045 h 19990"/>
              <a:gd name="connsiteX170" fmla="*/ 4619 w 20119"/>
              <a:gd name="connsiteY170" fmla="*/ 11192 h 19990"/>
              <a:gd name="connsiteX171" fmla="*/ 4635 w 20119"/>
              <a:gd name="connsiteY171" fmla="*/ 11329 h 19990"/>
              <a:gd name="connsiteX172" fmla="*/ 4642 w 20119"/>
              <a:gd name="connsiteY172" fmla="*/ 11427 h 19990"/>
              <a:gd name="connsiteX173" fmla="*/ 4651 w 20119"/>
              <a:gd name="connsiteY173" fmla="*/ 11564 h 19990"/>
              <a:gd name="connsiteX174" fmla="*/ 4668 w 20119"/>
              <a:gd name="connsiteY174" fmla="*/ 11663 h 19990"/>
              <a:gd name="connsiteX175" fmla="*/ 4677 w 20119"/>
              <a:gd name="connsiteY175" fmla="*/ 11800 h 19990"/>
              <a:gd name="connsiteX176" fmla="*/ 4693 w 20119"/>
              <a:gd name="connsiteY176" fmla="*/ 11888 h 19990"/>
              <a:gd name="connsiteX177" fmla="*/ 4702 w 20119"/>
              <a:gd name="connsiteY177" fmla="*/ 11986 h 19990"/>
              <a:gd name="connsiteX178" fmla="*/ 4720 w 20119"/>
              <a:gd name="connsiteY178" fmla="*/ 12124 h 19990"/>
              <a:gd name="connsiteX179" fmla="*/ 4727 w 20119"/>
              <a:gd name="connsiteY179" fmla="*/ 12222 h 19990"/>
              <a:gd name="connsiteX180" fmla="*/ 4745 w 20119"/>
              <a:gd name="connsiteY180" fmla="*/ 12310 h 19990"/>
              <a:gd name="connsiteX181" fmla="*/ 4754 w 20119"/>
              <a:gd name="connsiteY181" fmla="*/ 12408 h 19990"/>
              <a:gd name="connsiteX182" fmla="*/ 4772 w 20119"/>
              <a:gd name="connsiteY182" fmla="*/ 12545 h 19990"/>
              <a:gd name="connsiteX183" fmla="*/ 4775 w 20119"/>
              <a:gd name="connsiteY183" fmla="*/ 12643 h 19990"/>
              <a:gd name="connsiteX184" fmla="*/ 4793 w 20119"/>
              <a:gd name="connsiteY184" fmla="*/ 12732 h 19990"/>
              <a:gd name="connsiteX185" fmla="*/ 4802 w 20119"/>
              <a:gd name="connsiteY185" fmla="*/ 12830 h 19990"/>
              <a:gd name="connsiteX186" fmla="*/ 4838 w 20119"/>
              <a:gd name="connsiteY186" fmla="*/ 13016 h 19990"/>
              <a:gd name="connsiteX187" fmla="*/ 4847 w 20119"/>
              <a:gd name="connsiteY187" fmla="*/ 13114 h 19990"/>
              <a:gd name="connsiteX188" fmla="*/ 4864 w 20119"/>
              <a:gd name="connsiteY188" fmla="*/ 13154 h 19990"/>
              <a:gd name="connsiteX189" fmla="*/ 4880 w 20119"/>
              <a:gd name="connsiteY189" fmla="*/ 13252 h 19990"/>
              <a:gd name="connsiteX190" fmla="*/ 4889 w 20119"/>
              <a:gd name="connsiteY190" fmla="*/ 13340 h 19990"/>
              <a:gd name="connsiteX191" fmla="*/ 4907 w 20119"/>
              <a:gd name="connsiteY191" fmla="*/ 13438 h 19990"/>
              <a:gd name="connsiteX192" fmla="*/ 4921 w 20119"/>
              <a:gd name="connsiteY192" fmla="*/ 13487 h 19990"/>
              <a:gd name="connsiteX193" fmla="*/ 4982 w 20119"/>
              <a:gd name="connsiteY193" fmla="*/ 13811 h 19990"/>
              <a:gd name="connsiteX194" fmla="*/ 4998 w 20119"/>
              <a:gd name="connsiteY194" fmla="*/ 13860 h 19990"/>
              <a:gd name="connsiteX195" fmla="*/ 5016 w 20119"/>
              <a:gd name="connsiteY195" fmla="*/ 13909 h 19990"/>
              <a:gd name="connsiteX196" fmla="*/ 5034 w 20119"/>
              <a:gd name="connsiteY196" fmla="*/ 13997 h 19990"/>
              <a:gd name="connsiteX197" fmla="*/ 5050 w 20119"/>
              <a:gd name="connsiteY197" fmla="*/ 14046 h 19990"/>
              <a:gd name="connsiteX198" fmla="*/ 5064 w 20119"/>
              <a:gd name="connsiteY198" fmla="*/ 14095 h 19990"/>
              <a:gd name="connsiteX199" fmla="*/ 5091 w 20119"/>
              <a:gd name="connsiteY199" fmla="*/ 14232 h 19990"/>
              <a:gd name="connsiteX200" fmla="*/ 5109 w 20119"/>
              <a:gd name="connsiteY200" fmla="*/ 14282 h 19990"/>
              <a:gd name="connsiteX201" fmla="*/ 5126 w 20119"/>
              <a:gd name="connsiteY201" fmla="*/ 14331 h 19990"/>
              <a:gd name="connsiteX202" fmla="*/ 5142 w 20119"/>
              <a:gd name="connsiteY202" fmla="*/ 14370 h 19990"/>
              <a:gd name="connsiteX203" fmla="*/ 5169 w 20119"/>
              <a:gd name="connsiteY203" fmla="*/ 14419 h 19990"/>
              <a:gd name="connsiteX204" fmla="*/ 5187 w 20119"/>
              <a:gd name="connsiteY204" fmla="*/ 14468 h 19990"/>
              <a:gd name="connsiteX205" fmla="*/ 5201 w 20119"/>
              <a:gd name="connsiteY205" fmla="*/ 14517 h 19990"/>
              <a:gd name="connsiteX206" fmla="*/ 5219 w 20119"/>
              <a:gd name="connsiteY206" fmla="*/ 14566 h 19990"/>
              <a:gd name="connsiteX207" fmla="*/ 5235 w 20119"/>
              <a:gd name="connsiteY207" fmla="*/ 14605 h 19990"/>
              <a:gd name="connsiteX208" fmla="*/ 5253 w 20119"/>
              <a:gd name="connsiteY208" fmla="*/ 14605 h 19990"/>
              <a:gd name="connsiteX209" fmla="*/ 5269 w 20119"/>
              <a:gd name="connsiteY209" fmla="*/ 14654 h 19990"/>
              <a:gd name="connsiteX210" fmla="*/ 5287 w 20119"/>
              <a:gd name="connsiteY210" fmla="*/ 14703 h 19990"/>
              <a:gd name="connsiteX211" fmla="*/ 5305 w 20119"/>
              <a:gd name="connsiteY211" fmla="*/ 14703 h 19990"/>
              <a:gd name="connsiteX212" fmla="*/ 5329 w 20119"/>
              <a:gd name="connsiteY212" fmla="*/ 14752 h 19990"/>
              <a:gd name="connsiteX213" fmla="*/ 5344 w 20119"/>
              <a:gd name="connsiteY213" fmla="*/ 14792 h 19990"/>
              <a:gd name="connsiteX214" fmla="*/ 5362 w 20119"/>
              <a:gd name="connsiteY214" fmla="*/ 14792 h 19990"/>
              <a:gd name="connsiteX215" fmla="*/ 5379 w 20119"/>
              <a:gd name="connsiteY215" fmla="*/ 14841 h 19990"/>
              <a:gd name="connsiteX216" fmla="*/ 5422 w 20119"/>
              <a:gd name="connsiteY216" fmla="*/ 14841 h 19990"/>
              <a:gd name="connsiteX217" fmla="*/ 5440 w 20119"/>
              <a:gd name="connsiteY217" fmla="*/ 14890 h 19990"/>
              <a:gd name="connsiteX218" fmla="*/ 5481 w 20119"/>
              <a:gd name="connsiteY218" fmla="*/ 14890 h 19990"/>
              <a:gd name="connsiteX219" fmla="*/ 5497 w 20119"/>
              <a:gd name="connsiteY219" fmla="*/ 14939 h 19990"/>
              <a:gd name="connsiteX220" fmla="*/ 20119 w 20119"/>
              <a:gd name="connsiteY220" fmla="*/ 14939 h 19990"/>
              <a:gd name="connsiteX221" fmla="*/ 20119 w 20119"/>
              <a:gd name="connsiteY221" fmla="*/ 11094 h 19990"/>
              <a:gd name="connsiteX0" fmla="*/ 20119 w 20119"/>
              <a:gd name="connsiteY0" fmla="*/ 11094 h 19990"/>
              <a:gd name="connsiteX1" fmla="*/ 5522 w 20119"/>
              <a:gd name="connsiteY1" fmla="*/ 11094 h 19990"/>
              <a:gd name="connsiteX2" fmla="*/ 5497 w 20119"/>
              <a:gd name="connsiteY2" fmla="*/ 11045 h 19990"/>
              <a:gd name="connsiteX3" fmla="*/ 5440 w 20119"/>
              <a:gd name="connsiteY3" fmla="*/ 11045 h 19990"/>
              <a:gd name="connsiteX4" fmla="*/ 5422 w 20119"/>
              <a:gd name="connsiteY4" fmla="*/ 11005 h 19990"/>
              <a:gd name="connsiteX5" fmla="*/ 5404 w 20119"/>
              <a:gd name="connsiteY5" fmla="*/ 11005 h 19990"/>
              <a:gd name="connsiteX6" fmla="*/ 5379 w 20119"/>
              <a:gd name="connsiteY6" fmla="*/ 10956 h 19990"/>
              <a:gd name="connsiteX7" fmla="*/ 5362 w 20119"/>
              <a:gd name="connsiteY7" fmla="*/ 10956 h 19990"/>
              <a:gd name="connsiteX8" fmla="*/ 5344 w 20119"/>
              <a:gd name="connsiteY8" fmla="*/ 10907 h 19990"/>
              <a:gd name="connsiteX9" fmla="*/ 5329 w 20119"/>
              <a:gd name="connsiteY9" fmla="*/ 10907 h 19990"/>
              <a:gd name="connsiteX10" fmla="*/ 5305 w 20119"/>
              <a:gd name="connsiteY10" fmla="*/ 10858 h 19990"/>
              <a:gd name="connsiteX11" fmla="*/ 5287 w 20119"/>
              <a:gd name="connsiteY11" fmla="*/ 10819 h 19990"/>
              <a:gd name="connsiteX12" fmla="*/ 5269 w 20119"/>
              <a:gd name="connsiteY12" fmla="*/ 10819 h 19990"/>
              <a:gd name="connsiteX13" fmla="*/ 5253 w 20119"/>
              <a:gd name="connsiteY13" fmla="*/ 10770 h 19990"/>
              <a:gd name="connsiteX14" fmla="*/ 5235 w 20119"/>
              <a:gd name="connsiteY14" fmla="*/ 10721 h 19990"/>
              <a:gd name="connsiteX15" fmla="*/ 5219 w 20119"/>
              <a:gd name="connsiteY15" fmla="*/ 10672 h 19990"/>
              <a:gd name="connsiteX16" fmla="*/ 5201 w 20119"/>
              <a:gd name="connsiteY16" fmla="*/ 10623 h 19990"/>
              <a:gd name="connsiteX17" fmla="*/ 5187 w 20119"/>
              <a:gd name="connsiteY17" fmla="*/ 10584 h 19990"/>
              <a:gd name="connsiteX18" fmla="*/ 5169 w 20119"/>
              <a:gd name="connsiteY18" fmla="*/ 10535 h 19990"/>
              <a:gd name="connsiteX19" fmla="*/ 5142 w 20119"/>
              <a:gd name="connsiteY19" fmla="*/ 10486 h 19990"/>
              <a:gd name="connsiteX20" fmla="*/ 5126 w 20119"/>
              <a:gd name="connsiteY20" fmla="*/ 10436 h 19990"/>
              <a:gd name="connsiteX21" fmla="*/ 5109 w 20119"/>
              <a:gd name="connsiteY21" fmla="*/ 10397 h 19990"/>
              <a:gd name="connsiteX22" fmla="*/ 5091 w 20119"/>
              <a:gd name="connsiteY22" fmla="*/ 10348 h 19990"/>
              <a:gd name="connsiteX23" fmla="*/ 5064 w 20119"/>
              <a:gd name="connsiteY23" fmla="*/ 10211 h 19990"/>
              <a:gd name="connsiteX24" fmla="*/ 5050 w 20119"/>
              <a:gd name="connsiteY24" fmla="*/ 10162 h 19990"/>
              <a:gd name="connsiteX25" fmla="*/ 5034 w 20119"/>
              <a:gd name="connsiteY25" fmla="*/ 10113 h 19990"/>
              <a:gd name="connsiteX26" fmla="*/ 5016 w 20119"/>
              <a:gd name="connsiteY26" fmla="*/ 10015 h 19990"/>
              <a:gd name="connsiteX27" fmla="*/ 4998 w 20119"/>
              <a:gd name="connsiteY27" fmla="*/ 9975 h 19990"/>
              <a:gd name="connsiteX28" fmla="*/ 4982 w 20119"/>
              <a:gd name="connsiteY28" fmla="*/ 9926 h 19990"/>
              <a:gd name="connsiteX29" fmla="*/ 4964 w 20119"/>
              <a:gd name="connsiteY29" fmla="*/ 9828 h 19990"/>
              <a:gd name="connsiteX30" fmla="*/ 4955 w 20119"/>
              <a:gd name="connsiteY30" fmla="*/ 9740 h 19990"/>
              <a:gd name="connsiteX31" fmla="*/ 4939 w 20119"/>
              <a:gd name="connsiteY31" fmla="*/ 9691 h 19990"/>
              <a:gd name="connsiteX32" fmla="*/ 4921 w 20119"/>
              <a:gd name="connsiteY32" fmla="*/ 9593 h 19990"/>
              <a:gd name="connsiteX33" fmla="*/ 4907 w 20119"/>
              <a:gd name="connsiteY33" fmla="*/ 9554 h 19990"/>
              <a:gd name="connsiteX34" fmla="*/ 4889 w 20119"/>
              <a:gd name="connsiteY34" fmla="*/ 9456 h 19990"/>
              <a:gd name="connsiteX35" fmla="*/ 4880 w 20119"/>
              <a:gd name="connsiteY35" fmla="*/ 9367 h 19990"/>
              <a:gd name="connsiteX36" fmla="*/ 4802 w 20119"/>
              <a:gd name="connsiteY36" fmla="*/ 8946 h 19990"/>
              <a:gd name="connsiteX37" fmla="*/ 4793 w 20119"/>
              <a:gd name="connsiteY37" fmla="*/ 8847 h 19990"/>
              <a:gd name="connsiteX38" fmla="*/ 4775 w 20119"/>
              <a:gd name="connsiteY38" fmla="*/ 8759 h 19990"/>
              <a:gd name="connsiteX39" fmla="*/ 4772 w 20119"/>
              <a:gd name="connsiteY39" fmla="*/ 8661 h 19990"/>
              <a:gd name="connsiteX40" fmla="*/ 4754 w 20119"/>
              <a:gd name="connsiteY40" fmla="*/ 8524 h 19990"/>
              <a:gd name="connsiteX41" fmla="*/ 4745 w 20119"/>
              <a:gd name="connsiteY41" fmla="*/ 8426 h 19990"/>
              <a:gd name="connsiteX42" fmla="*/ 4727 w 20119"/>
              <a:gd name="connsiteY42" fmla="*/ 8337 h 19990"/>
              <a:gd name="connsiteX43" fmla="*/ 4720 w 20119"/>
              <a:gd name="connsiteY43" fmla="*/ 8239 h 19990"/>
              <a:gd name="connsiteX44" fmla="*/ 4702 w 20119"/>
              <a:gd name="connsiteY44" fmla="*/ 8102 h 19990"/>
              <a:gd name="connsiteX45" fmla="*/ 4693 w 20119"/>
              <a:gd name="connsiteY45" fmla="*/ 8004 h 19990"/>
              <a:gd name="connsiteX46" fmla="*/ 4677 w 20119"/>
              <a:gd name="connsiteY46" fmla="*/ 7916 h 19990"/>
              <a:gd name="connsiteX47" fmla="*/ 4668 w 20119"/>
              <a:gd name="connsiteY47" fmla="*/ 7769 h 19990"/>
              <a:gd name="connsiteX48" fmla="*/ 4651 w 20119"/>
              <a:gd name="connsiteY48" fmla="*/ 7680 h 19990"/>
              <a:gd name="connsiteX49" fmla="*/ 4642 w 20119"/>
              <a:gd name="connsiteY49" fmla="*/ 7533 h 19990"/>
              <a:gd name="connsiteX50" fmla="*/ 4635 w 20119"/>
              <a:gd name="connsiteY50" fmla="*/ 7445 h 19990"/>
              <a:gd name="connsiteX51" fmla="*/ 4619 w 20119"/>
              <a:gd name="connsiteY51" fmla="*/ 7298 h 19990"/>
              <a:gd name="connsiteX52" fmla="*/ 4610 w 20119"/>
              <a:gd name="connsiteY52" fmla="*/ 7160 h 19990"/>
              <a:gd name="connsiteX53" fmla="*/ 4601 w 20119"/>
              <a:gd name="connsiteY53" fmla="*/ 7072 h 19990"/>
              <a:gd name="connsiteX54" fmla="*/ 4585 w 20119"/>
              <a:gd name="connsiteY54" fmla="*/ 6925 h 19990"/>
              <a:gd name="connsiteX55" fmla="*/ 4576 w 20119"/>
              <a:gd name="connsiteY55" fmla="*/ 6788 h 19990"/>
              <a:gd name="connsiteX56" fmla="*/ 4218 w 20119"/>
              <a:gd name="connsiteY56" fmla="*/ 0 h 19990"/>
              <a:gd name="connsiteX57" fmla="*/ 3483 w 20119"/>
              <a:gd name="connsiteY57" fmla="*/ 10535 h 19990"/>
              <a:gd name="connsiteX58" fmla="*/ 3466 w 20119"/>
              <a:gd name="connsiteY58" fmla="*/ 10721 h 19990"/>
              <a:gd name="connsiteX59" fmla="*/ 3448 w 20119"/>
              <a:gd name="connsiteY59" fmla="*/ 10907 h 19990"/>
              <a:gd name="connsiteX60" fmla="*/ 3430 w 20119"/>
              <a:gd name="connsiteY60" fmla="*/ 11094 h 19990"/>
              <a:gd name="connsiteX61" fmla="*/ 3414 w 20119"/>
              <a:gd name="connsiteY61" fmla="*/ 11280 h 19990"/>
              <a:gd name="connsiteX62" fmla="*/ 3398 w 20119"/>
              <a:gd name="connsiteY62" fmla="*/ 11427 h 19990"/>
              <a:gd name="connsiteX63" fmla="*/ 3384 w 20119"/>
              <a:gd name="connsiteY63" fmla="*/ 11614 h 19990"/>
              <a:gd name="connsiteX64" fmla="*/ 3366 w 20119"/>
              <a:gd name="connsiteY64" fmla="*/ 11800 h 19990"/>
              <a:gd name="connsiteX65" fmla="*/ 3348 w 20119"/>
              <a:gd name="connsiteY65" fmla="*/ 11937 h 19990"/>
              <a:gd name="connsiteX66" fmla="*/ 3332 w 20119"/>
              <a:gd name="connsiteY66" fmla="*/ 12124 h 19990"/>
              <a:gd name="connsiteX67" fmla="*/ 3314 w 20119"/>
              <a:gd name="connsiteY67" fmla="*/ 12271 h 19990"/>
              <a:gd name="connsiteX68" fmla="*/ 3296 w 20119"/>
              <a:gd name="connsiteY68" fmla="*/ 12408 h 19990"/>
              <a:gd name="connsiteX69" fmla="*/ 3279 w 20119"/>
              <a:gd name="connsiteY69" fmla="*/ 12545 h 19990"/>
              <a:gd name="connsiteX70" fmla="*/ 3261 w 20119"/>
              <a:gd name="connsiteY70" fmla="*/ 12732 h 19990"/>
              <a:gd name="connsiteX71" fmla="*/ 3239 w 20119"/>
              <a:gd name="connsiteY71" fmla="*/ 12879 h 19990"/>
              <a:gd name="connsiteX72" fmla="*/ 3221 w 20119"/>
              <a:gd name="connsiteY72" fmla="*/ 13016 h 19990"/>
              <a:gd name="connsiteX73" fmla="*/ 3204 w 20119"/>
              <a:gd name="connsiteY73" fmla="*/ 13154 h 19990"/>
              <a:gd name="connsiteX74" fmla="*/ 3161 w 20119"/>
              <a:gd name="connsiteY74" fmla="*/ 13389 h 19990"/>
              <a:gd name="connsiteX75" fmla="*/ 3145 w 20119"/>
              <a:gd name="connsiteY75" fmla="*/ 13536 h 19990"/>
              <a:gd name="connsiteX76" fmla="*/ 3118 w 20119"/>
              <a:gd name="connsiteY76" fmla="*/ 13673 h 19990"/>
              <a:gd name="connsiteX77" fmla="*/ 3104 w 20119"/>
              <a:gd name="connsiteY77" fmla="*/ 13811 h 19990"/>
              <a:gd name="connsiteX78" fmla="*/ 3077 w 20119"/>
              <a:gd name="connsiteY78" fmla="*/ 13909 h 19990"/>
              <a:gd name="connsiteX79" fmla="*/ 3061 w 20119"/>
              <a:gd name="connsiteY79" fmla="*/ 14046 h 19990"/>
              <a:gd name="connsiteX80" fmla="*/ 3034 w 20119"/>
              <a:gd name="connsiteY80" fmla="*/ 14144 h 19990"/>
              <a:gd name="connsiteX81" fmla="*/ 2974 w 20119"/>
              <a:gd name="connsiteY81" fmla="*/ 14468 h 19990"/>
              <a:gd name="connsiteX82" fmla="*/ 2951 w 20119"/>
              <a:gd name="connsiteY82" fmla="*/ 14566 h 19990"/>
              <a:gd name="connsiteX83" fmla="*/ 2924 w 20119"/>
              <a:gd name="connsiteY83" fmla="*/ 14654 h 19990"/>
              <a:gd name="connsiteX84" fmla="*/ 2906 w 20119"/>
              <a:gd name="connsiteY84" fmla="*/ 14752 h 19990"/>
              <a:gd name="connsiteX85" fmla="*/ 2883 w 20119"/>
              <a:gd name="connsiteY85" fmla="*/ 14841 h 19990"/>
              <a:gd name="connsiteX86" fmla="*/ 2856 w 20119"/>
              <a:gd name="connsiteY86" fmla="*/ 14939 h 19990"/>
              <a:gd name="connsiteX87" fmla="*/ 2829 w 20119"/>
              <a:gd name="connsiteY87" fmla="*/ 15027 h 19990"/>
              <a:gd name="connsiteX88" fmla="*/ 2806 w 20119"/>
              <a:gd name="connsiteY88" fmla="*/ 15125 h 19990"/>
              <a:gd name="connsiteX89" fmla="*/ 2790 w 20119"/>
              <a:gd name="connsiteY89" fmla="*/ 15174 h 19990"/>
              <a:gd name="connsiteX90" fmla="*/ 2764 w 20119"/>
              <a:gd name="connsiteY90" fmla="*/ 15262 h 19990"/>
              <a:gd name="connsiteX91" fmla="*/ 2737 w 20119"/>
              <a:gd name="connsiteY91" fmla="*/ 15311 h 19990"/>
              <a:gd name="connsiteX92" fmla="*/ 2712 w 20119"/>
              <a:gd name="connsiteY92" fmla="*/ 15400 h 19990"/>
              <a:gd name="connsiteX93" fmla="*/ 2689 w 20119"/>
              <a:gd name="connsiteY93" fmla="*/ 15449 h 19990"/>
              <a:gd name="connsiteX94" fmla="*/ 2662 w 20119"/>
              <a:gd name="connsiteY94" fmla="*/ 15547 h 19990"/>
              <a:gd name="connsiteX95" fmla="*/ 2635 w 20119"/>
              <a:gd name="connsiteY95" fmla="*/ 15596 h 19990"/>
              <a:gd name="connsiteX96" fmla="*/ 2612 w 20119"/>
              <a:gd name="connsiteY96" fmla="*/ 15635 h 19990"/>
              <a:gd name="connsiteX97" fmla="*/ 2585 w 20119"/>
              <a:gd name="connsiteY97" fmla="*/ 15684 h 19990"/>
              <a:gd name="connsiteX98" fmla="*/ 2559 w 20119"/>
              <a:gd name="connsiteY98" fmla="*/ 15733 h 19990"/>
              <a:gd name="connsiteX99" fmla="*/ 2528 w 20119"/>
              <a:gd name="connsiteY99" fmla="*/ 15782 h 19990"/>
              <a:gd name="connsiteX100" fmla="*/ 2502 w 20119"/>
              <a:gd name="connsiteY100" fmla="*/ 15821 h 19990"/>
              <a:gd name="connsiteX101" fmla="*/ 2475 w 20119"/>
              <a:gd name="connsiteY101" fmla="*/ 15871 h 19990"/>
              <a:gd name="connsiteX102" fmla="*/ 2448 w 20119"/>
              <a:gd name="connsiteY102" fmla="*/ 15920 h 19990"/>
              <a:gd name="connsiteX103" fmla="*/ 2414 w 20119"/>
              <a:gd name="connsiteY103" fmla="*/ 15920 h 19990"/>
              <a:gd name="connsiteX104" fmla="*/ 2391 w 20119"/>
              <a:gd name="connsiteY104" fmla="*/ 15969 h 19990"/>
              <a:gd name="connsiteX105" fmla="*/ 2364 w 20119"/>
              <a:gd name="connsiteY105" fmla="*/ 16018 h 19990"/>
              <a:gd name="connsiteX106" fmla="*/ 2341 w 20119"/>
              <a:gd name="connsiteY106" fmla="*/ 16018 h 19990"/>
              <a:gd name="connsiteX107" fmla="*/ 2306 w 20119"/>
              <a:gd name="connsiteY107" fmla="*/ 16057 h 19990"/>
              <a:gd name="connsiteX108" fmla="*/ 2249 w 20119"/>
              <a:gd name="connsiteY108" fmla="*/ 16057 h 19990"/>
              <a:gd name="connsiteX109" fmla="*/ 2222 w 20119"/>
              <a:gd name="connsiteY109" fmla="*/ 16106 h 19990"/>
              <a:gd name="connsiteX110" fmla="*/ 2035 w 20119"/>
              <a:gd name="connsiteY110" fmla="*/ 16106 h 19990"/>
              <a:gd name="connsiteX111" fmla="*/ 2008 w 20119"/>
              <a:gd name="connsiteY111" fmla="*/ 16057 h 19990"/>
              <a:gd name="connsiteX112" fmla="*/ 0 w 20119"/>
              <a:gd name="connsiteY112" fmla="*/ 15759 h 19990"/>
              <a:gd name="connsiteX113" fmla="*/ 0 w 20119"/>
              <a:gd name="connsiteY113" fmla="*/ 19990 h 19990"/>
              <a:gd name="connsiteX114" fmla="*/ 2008 w 20119"/>
              <a:gd name="connsiteY114" fmla="*/ 19951 h 19990"/>
              <a:gd name="connsiteX115" fmla="*/ 2035 w 20119"/>
              <a:gd name="connsiteY115" fmla="*/ 19990 h 19990"/>
              <a:gd name="connsiteX116" fmla="*/ 2222 w 20119"/>
              <a:gd name="connsiteY116" fmla="*/ 19990 h 19990"/>
              <a:gd name="connsiteX117" fmla="*/ 2249 w 20119"/>
              <a:gd name="connsiteY117" fmla="*/ 19951 h 19990"/>
              <a:gd name="connsiteX118" fmla="*/ 2306 w 20119"/>
              <a:gd name="connsiteY118" fmla="*/ 19951 h 19990"/>
              <a:gd name="connsiteX119" fmla="*/ 2341 w 20119"/>
              <a:gd name="connsiteY119" fmla="*/ 19902 h 19990"/>
              <a:gd name="connsiteX120" fmla="*/ 2364 w 20119"/>
              <a:gd name="connsiteY120" fmla="*/ 19902 h 19990"/>
              <a:gd name="connsiteX121" fmla="*/ 2391 w 20119"/>
              <a:gd name="connsiteY121" fmla="*/ 19853 h 19990"/>
              <a:gd name="connsiteX122" fmla="*/ 2414 w 20119"/>
              <a:gd name="connsiteY122" fmla="*/ 19853 h 19990"/>
              <a:gd name="connsiteX123" fmla="*/ 2448 w 20119"/>
              <a:gd name="connsiteY123" fmla="*/ 19804 h 19990"/>
              <a:gd name="connsiteX124" fmla="*/ 2475 w 20119"/>
              <a:gd name="connsiteY124" fmla="*/ 19765 h 19990"/>
              <a:gd name="connsiteX125" fmla="*/ 2502 w 20119"/>
              <a:gd name="connsiteY125" fmla="*/ 19716 h 19990"/>
              <a:gd name="connsiteX126" fmla="*/ 2528 w 20119"/>
              <a:gd name="connsiteY126" fmla="*/ 19667 h 19990"/>
              <a:gd name="connsiteX127" fmla="*/ 2559 w 20119"/>
              <a:gd name="connsiteY127" fmla="*/ 19617 h 19990"/>
              <a:gd name="connsiteX128" fmla="*/ 2585 w 20119"/>
              <a:gd name="connsiteY128" fmla="*/ 19568 h 19990"/>
              <a:gd name="connsiteX129" fmla="*/ 2612 w 20119"/>
              <a:gd name="connsiteY129" fmla="*/ 19529 h 19990"/>
              <a:gd name="connsiteX130" fmla="*/ 2635 w 20119"/>
              <a:gd name="connsiteY130" fmla="*/ 19480 h 19990"/>
              <a:gd name="connsiteX131" fmla="*/ 2662 w 20119"/>
              <a:gd name="connsiteY131" fmla="*/ 19431 h 19990"/>
              <a:gd name="connsiteX132" fmla="*/ 2689 w 20119"/>
              <a:gd name="connsiteY132" fmla="*/ 19343 h 19990"/>
              <a:gd name="connsiteX133" fmla="*/ 2712 w 20119"/>
              <a:gd name="connsiteY133" fmla="*/ 19294 h 19990"/>
              <a:gd name="connsiteX134" fmla="*/ 2737 w 20119"/>
              <a:gd name="connsiteY134" fmla="*/ 19196 h 19990"/>
              <a:gd name="connsiteX135" fmla="*/ 2764 w 20119"/>
              <a:gd name="connsiteY135" fmla="*/ 19147 h 19990"/>
              <a:gd name="connsiteX136" fmla="*/ 2790 w 20119"/>
              <a:gd name="connsiteY136" fmla="*/ 19058 h 19990"/>
              <a:gd name="connsiteX137" fmla="*/ 2806 w 20119"/>
              <a:gd name="connsiteY137" fmla="*/ 19009 h 19990"/>
              <a:gd name="connsiteX138" fmla="*/ 2829 w 20119"/>
              <a:gd name="connsiteY138" fmla="*/ 18921 h 19990"/>
              <a:gd name="connsiteX139" fmla="*/ 2856 w 20119"/>
              <a:gd name="connsiteY139" fmla="*/ 18823 h 19990"/>
              <a:gd name="connsiteX140" fmla="*/ 2883 w 20119"/>
              <a:gd name="connsiteY140" fmla="*/ 18725 h 19990"/>
              <a:gd name="connsiteX141" fmla="*/ 2906 w 20119"/>
              <a:gd name="connsiteY141" fmla="*/ 18637 h 19990"/>
              <a:gd name="connsiteX142" fmla="*/ 2924 w 20119"/>
              <a:gd name="connsiteY142" fmla="*/ 18538 h 19990"/>
              <a:gd name="connsiteX143" fmla="*/ 2951 w 20119"/>
              <a:gd name="connsiteY143" fmla="*/ 18450 h 19990"/>
              <a:gd name="connsiteX144" fmla="*/ 2974 w 20119"/>
              <a:gd name="connsiteY144" fmla="*/ 18352 h 19990"/>
              <a:gd name="connsiteX145" fmla="*/ 3145 w 20119"/>
              <a:gd name="connsiteY145" fmla="*/ 17420 h 19990"/>
              <a:gd name="connsiteX146" fmla="*/ 3161 w 20119"/>
              <a:gd name="connsiteY146" fmla="*/ 17273 h 19990"/>
              <a:gd name="connsiteX147" fmla="*/ 3177 w 20119"/>
              <a:gd name="connsiteY147" fmla="*/ 17136 h 19990"/>
              <a:gd name="connsiteX148" fmla="*/ 3204 w 20119"/>
              <a:gd name="connsiteY148" fmla="*/ 16999 h 19990"/>
              <a:gd name="connsiteX149" fmla="*/ 3221 w 20119"/>
              <a:gd name="connsiteY149" fmla="*/ 16861 h 19990"/>
              <a:gd name="connsiteX150" fmla="*/ 3239 w 20119"/>
              <a:gd name="connsiteY150" fmla="*/ 16714 h 19990"/>
              <a:gd name="connsiteX151" fmla="*/ 3261 w 20119"/>
              <a:gd name="connsiteY151" fmla="*/ 16577 h 19990"/>
              <a:gd name="connsiteX152" fmla="*/ 3279 w 20119"/>
              <a:gd name="connsiteY152" fmla="*/ 16439 h 19990"/>
              <a:gd name="connsiteX153" fmla="*/ 3296 w 20119"/>
              <a:gd name="connsiteY153" fmla="*/ 16292 h 19990"/>
              <a:gd name="connsiteX154" fmla="*/ 3314 w 20119"/>
              <a:gd name="connsiteY154" fmla="*/ 16106 h 19990"/>
              <a:gd name="connsiteX155" fmla="*/ 3332 w 20119"/>
              <a:gd name="connsiteY155" fmla="*/ 15969 h 19990"/>
              <a:gd name="connsiteX156" fmla="*/ 3348 w 20119"/>
              <a:gd name="connsiteY156" fmla="*/ 15782 h 19990"/>
              <a:gd name="connsiteX157" fmla="*/ 3366 w 20119"/>
              <a:gd name="connsiteY157" fmla="*/ 15635 h 19990"/>
              <a:gd name="connsiteX158" fmla="*/ 3384 w 20119"/>
              <a:gd name="connsiteY158" fmla="*/ 15449 h 19990"/>
              <a:gd name="connsiteX159" fmla="*/ 3398 w 20119"/>
              <a:gd name="connsiteY159" fmla="*/ 15311 h 19990"/>
              <a:gd name="connsiteX160" fmla="*/ 3414 w 20119"/>
              <a:gd name="connsiteY160" fmla="*/ 15125 h 19990"/>
              <a:gd name="connsiteX161" fmla="*/ 3430 w 20119"/>
              <a:gd name="connsiteY161" fmla="*/ 14939 h 19990"/>
              <a:gd name="connsiteX162" fmla="*/ 3448 w 20119"/>
              <a:gd name="connsiteY162" fmla="*/ 14752 h 19990"/>
              <a:gd name="connsiteX163" fmla="*/ 3466 w 20119"/>
              <a:gd name="connsiteY163" fmla="*/ 14566 h 19990"/>
              <a:gd name="connsiteX164" fmla="*/ 3483 w 20119"/>
              <a:gd name="connsiteY164" fmla="*/ 14370 h 19990"/>
              <a:gd name="connsiteX165" fmla="*/ 4218 w 20119"/>
              <a:gd name="connsiteY165" fmla="*/ 3884 h 19990"/>
              <a:gd name="connsiteX166" fmla="*/ 4576 w 20119"/>
              <a:gd name="connsiteY166" fmla="*/ 10672 h 19990"/>
              <a:gd name="connsiteX167" fmla="*/ 4585 w 20119"/>
              <a:gd name="connsiteY167" fmla="*/ 10819 h 19990"/>
              <a:gd name="connsiteX168" fmla="*/ 4601 w 20119"/>
              <a:gd name="connsiteY168" fmla="*/ 10956 h 19990"/>
              <a:gd name="connsiteX169" fmla="*/ 4610 w 20119"/>
              <a:gd name="connsiteY169" fmla="*/ 11045 h 19990"/>
              <a:gd name="connsiteX170" fmla="*/ 4619 w 20119"/>
              <a:gd name="connsiteY170" fmla="*/ 11192 h 19990"/>
              <a:gd name="connsiteX171" fmla="*/ 4635 w 20119"/>
              <a:gd name="connsiteY171" fmla="*/ 11329 h 19990"/>
              <a:gd name="connsiteX172" fmla="*/ 4642 w 20119"/>
              <a:gd name="connsiteY172" fmla="*/ 11427 h 19990"/>
              <a:gd name="connsiteX173" fmla="*/ 4651 w 20119"/>
              <a:gd name="connsiteY173" fmla="*/ 11564 h 19990"/>
              <a:gd name="connsiteX174" fmla="*/ 4668 w 20119"/>
              <a:gd name="connsiteY174" fmla="*/ 11663 h 19990"/>
              <a:gd name="connsiteX175" fmla="*/ 4677 w 20119"/>
              <a:gd name="connsiteY175" fmla="*/ 11800 h 19990"/>
              <a:gd name="connsiteX176" fmla="*/ 4693 w 20119"/>
              <a:gd name="connsiteY176" fmla="*/ 11888 h 19990"/>
              <a:gd name="connsiteX177" fmla="*/ 4702 w 20119"/>
              <a:gd name="connsiteY177" fmla="*/ 11986 h 19990"/>
              <a:gd name="connsiteX178" fmla="*/ 4720 w 20119"/>
              <a:gd name="connsiteY178" fmla="*/ 12124 h 19990"/>
              <a:gd name="connsiteX179" fmla="*/ 4727 w 20119"/>
              <a:gd name="connsiteY179" fmla="*/ 12222 h 19990"/>
              <a:gd name="connsiteX180" fmla="*/ 4745 w 20119"/>
              <a:gd name="connsiteY180" fmla="*/ 12310 h 19990"/>
              <a:gd name="connsiteX181" fmla="*/ 4754 w 20119"/>
              <a:gd name="connsiteY181" fmla="*/ 12408 h 19990"/>
              <a:gd name="connsiteX182" fmla="*/ 4772 w 20119"/>
              <a:gd name="connsiteY182" fmla="*/ 12545 h 19990"/>
              <a:gd name="connsiteX183" fmla="*/ 4775 w 20119"/>
              <a:gd name="connsiteY183" fmla="*/ 12643 h 19990"/>
              <a:gd name="connsiteX184" fmla="*/ 4793 w 20119"/>
              <a:gd name="connsiteY184" fmla="*/ 12732 h 19990"/>
              <a:gd name="connsiteX185" fmla="*/ 4802 w 20119"/>
              <a:gd name="connsiteY185" fmla="*/ 12830 h 19990"/>
              <a:gd name="connsiteX186" fmla="*/ 4838 w 20119"/>
              <a:gd name="connsiteY186" fmla="*/ 13016 h 19990"/>
              <a:gd name="connsiteX187" fmla="*/ 4847 w 20119"/>
              <a:gd name="connsiteY187" fmla="*/ 13114 h 19990"/>
              <a:gd name="connsiteX188" fmla="*/ 4864 w 20119"/>
              <a:gd name="connsiteY188" fmla="*/ 13154 h 19990"/>
              <a:gd name="connsiteX189" fmla="*/ 4880 w 20119"/>
              <a:gd name="connsiteY189" fmla="*/ 13252 h 19990"/>
              <a:gd name="connsiteX190" fmla="*/ 4889 w 20119"/>
              <a:gd name="connsiteY190" fmla="*/ 13340 h 19990"/>
              <a:gd name="connsiteX191" fmla="*/ 4907 w 20119"/>
              <a:gd name="connsiteY191" fmla="*/ 13438 h 19990"/>
              <a:gd name="connsiteX192" fmla="*/ 4921 w 20119"/>
              <a:gd name="connsiteY192" fmla="*/ 13487 h 19990"/>
              <a:gd name="connsiteX193" fmla="*/ 4982 w 20119"/>
              <a:gd name="connsiteY193" fmla="*/ 13811 h 19990"/>
              <a:gd name="connsiteX194" fmla="*/ 4998 w 20119"/>
              <a:gd name="connsiteY194" fmla="*/ 13860 h 19990"/>
              <a:gd name="connsiteX195" fmla="*/ 5016 w 20119"/>
              <a:gd name="connsiteY195" fmla="*/ 13909 h 19990"/>
              <a:gd name="connsiteX196" fmla="*/ 5034 w 20119"/>
              <a:gd name="connsiteY196" fmla="*/ 13997 h 19990"/>
              <a:gd name="connsiteX197" fmla="*/ 5050 w 20119"/>
              <a:gd name="connsiteY197" fmla="*/ 14046 h 19990"/>
              <a:gd name="connsiteX198" fmla="*/ 5064 w 20119"/>
              <a:gd name="connsiteY198" fmla="*/ 14095 h 19990"/>
              <a:gd name="connsiteX199" fmla="*/ 5091 w 20119"/>
              <a:gd name="connsiteY199" fmla="*/ 14232 h 19990"/>
              <a:gd name="connsiteX200" fmla="*/ 5109 w 20119"/>
              <a:gd name="connsiteY200" fmla="*/ 14282 h 19990"/>
              <a:gd name="connsiteX201" fmla="*/ 5126 w 20119"/>
              <a:gd name="connsiteY201" fmla="*/ 14331 h 19990"/>
              <a:gd name="connsiteX202" fmla="*/ 5142 w 20119"/>
              <a:gd name="connsiteY202" fmla="*/ 14370 h 19990"/>
              <a:gd name="connsiteX203" fmla="*/ 5169 w 20119"/>
              <a:gd name="connsiteY203" fmla="*/ 14419 h 19990"/>
              <a:gd name="connsiteX204" fmla="*/ 5187 w 20119"/>
              <a:gd name="connsiteY204" fmla="*/ 14468 h 19990"/>
              <a:gd name="connsiteX205" fmla="*/ 5201 w 20119"/>
              <a:gd name="connsiteY205" fmla="*/ 14517 h 19990"/>
              <a:gd name="connsiteX206" fmla="*/ 5219 w 20119"/>
              <a:gd name="connsiteY206" fmla="*/ 14566 h 19990"/>
              <a:gd name="connsiteX207" fmla="*/ 5235 w 20119"/>
              <a:gd name="connsiteY207" fmla="*/ 14605 h 19990"/>
              <a:gd name="connsiteX208" fmla="*/ 5253 w 20119"/>
              <a:gd name="connsiteY208" fmla="*/ 14605 h 19990"/>
              <a:gd name="connsiteX209" fmla="*/ 5269 w 20119"/>
              <a:gd name="connsiteY209" fmla="*/ 14654 h 19990"/>
              <a:gd name="connsiteX210" fmla="*/ 5287 w 20119"/>
              <a:gd name="connsiteY210" fmla="*/ 14703 h 19990"/>
              <a:gd name="connsiteX211" fmla="*/ 5305 w 20119"/>
              <a:gd name="connsiteY211" fmla="*/ 14703 h 19990"/>
              <a:gd name="connsiteX212" fmla="*/ 5329 w 20119"/>
              <a:gd name="connsiteY212" fmla="*/ 14752 h 19990"/>
              <a:gd name="connsiteX213" fmla="*/ 5344 w 20119"/>
              <a:gd name="connsiteY213" fmla="*/ 14792 h 19990"/>
              <a:gd name="connsiteX214" fmla="*/ 5362 w 20119"/>
              <a:gd name="connsiteY214" fmla="*/ 14792 h 19990"/>
              <a:gd name="connsiteX215" fmla="*/ 5379 w 20119"/>
              <a:gd name="connsiteY215" fmla="*/ 14841 h 19990"/>
              <a:gd name="connsiteX216" fmla="*/ 5422 w 20119"/>
              <a:gd name="connsiteY216" fmla="*/ 14841 h 19990"/>
              <a:gd name="connsiteX217" fmla="*/ 5440 w 20119"/>
              <a:gd name="connsiteY217" fmla="*/ 14890 h 19990"/>
              <a:gd name="connsiteX218" fmla="*/ 5481 w 20119"/>
              <a:gd name="connsiteY218" fmla="*/ 14890 h 19990"/>
              <a:gd name="connsiteX219" fmla="*/ 5497 w 20119"/>
              <a:gd name="connsiteY219" fmla="*/ 14939 h 19990"/>
              <a:gd name="connsiteX220" fmla="*/ 18105 w 20119"/>
              <a:gd name="connsiteY220" fmla="*/ 14792 h 19990"/>
              <a:gd name="connsiteX221" fmla="*/ 20119 w 20119"/>
              <a:gd name="connsiteY221" fmla="*/ 11094 h 19990"/>
              <a:gd name="connsiteX0" fmla="*/ 18080 w 18105"/>
              <a:gd name="connsiteY0" fmla="*/ 11094 h 19990"/>
              <a:gd name="connsiteX1" fmla="*/ 5522 w 18105"/>
              <a:gd name="connsiteY1" fmla="*/ 11094 h 19990"/>
              <a:gd name="connsiteX2" fmla="*/ 5497 w 18105"/>
              <a:gd name="connsiteY2" fmla="*/ 11045 h 19990"/>
              <a:gd name="connsiteX3" fmla="*/ 5440 w 18105"/>
              <a:gd name="connsiteY3" fmla="*/ 11045 h 19990"/>
              <a:gd name="connsiteX4" fmla="*/ 5422 w 18105"/>
              <a:gd name="connsiteY4" fmla="*/ 11005 h 19990"/>
              <a:gd name="connsiteX5" fmla="*/ 5404 w 18105"/>
              <a:gd name="connsiteY5" fmla="*/ 11005 h 19990"/>
              <a:gd name="connsiteX6" fmla="*/ 5379 w 18105"/>
              <a:gd name="connsiteY6" fmla="*/ 10956 h 19990"/>
              <a:gd name="connsiteX7" fmla="*/ 5362 w 18105"/>
              <a:gd name="connsiteY7" fmla="*/ 10956 h 19990"/>
              <a:gd name="connsiteX8" fmla="*/ 5344 w 18105"/>
              <a:gd name="connsiteY8" fmla="*/ 10907 h 19990"/>
              <a:gd name="connsiteX9" fmla="*/ 5329 w 18105"/>
              <a:gd name="connsiteY9" fmla="*/ 10907 h 19990"/>
              <a:gd name="connsiteX10" fmla="*/ 5305 w 18105"/>
              <a:gd name="connsiteY10" fmla="*/ 10858 h 19990"/>
              <a:gd name="connsiteX11" fmla="*/ 5287 w 18105"/>
              <a:gd name="connsiteY11" fmla="*/ 10819 h 19990"/>
              <a:gd name="connsiteX12" fmla="*/ 5269 w 18105"/>
              <a:gd name="connsiteY12" fmla="*/ 10819 h 19990"/>
              <a:gd name="connsiteX13" fmla="*/ 5253 w 18105"/>
              <a:gd name="connsiteY13" fmla="*/ 10770 h 19990"/>
              <a:gd name="connsiteX14" fmla="*/ 5235 w 18105"/>
              <a:gd name="connsiteY14" fmla="*/ 10721 h 19990"/>
              <a:gd name="connsiteX15" fmla="*/ 5219 w 18105"/>
              <a:gd name="connsiteY15" fmla="*/ 10672 h 19990"/>
              <a:gd name="connsiteX16" fmla="*/ 5201 w 18105"/>
              <a:gd name="connsiteY16" fmla="*/ 10623 h 19990"/>
              <a:gd name="connsiteX17" fmla="*/ 5187 w 18105"/>
              <a:gd name="connsiteY17" fmla="*/ 10584 h 19990"/>
              <a:gd name="connsiteX18" fmla="*/ 5169 w 18105"/>
              <a:gd name="connsiteY18" fmla="*/ 10535 h 19990"/>
              <a:gd name="connsiteX19" fmla="*/ 5142 w 18105"/>
              <a:gd name="connsiteY19" fmla="*/ 10486 h 19990"/>
              <a:gd name="connsiteX20" fmla="*/ 5126 w 18105"/>
              <a:gd name="connsiteY20" fmla="*/ 10436 h 19990"/>
              <a:gd name="connsiteX21" fmla="*/ 5109 w 18105"/>
              <a:gd name="connsiteY21" fmla="*/ 10397 h 19990"/>
              <a:gd name="connsiteX22" fmla="*/ 5091 w 18105"/>
              <a:gd name="connsiteY22" fmla="*/ 10348 h 19990"/>
              <a:gd name="connsiteX23" fmla="*/ 5064 w 18105"/>
              <a:gd name="connsiteY23" fmla="*/ 10211 h 19990"/>
              <a:gd name="connsiteX24" fmla="*/ 5050 w 18105"/>
              <a:gd name="connsiteY24" fmla="*/ 10162 h 19990"/>
              <a:gd name="connsiteX25" fmla="*/ 5034 w 18105"/>
              <a:gd name="connsiteY25" fmla="*/ 10113 h 19990"/>
              <a:gd name="connsiteX26" fmla="*/ 5016 w 18105"/>
              <a:gd name="connsiteY26" fmla="*/ 10015 h 19990"/>
              <a:gd name="connsiteX27" fmla="*/ 4998 w 18105"/>
              <a:gd name="connsiteY27" fmla="*/ 9975 h 19990"/>
              <a:gd name="connsiteX28" fmla="*/ 4982 w 18105"/>
              <a:gd name="connsiteY28" fmla="*/ 9926 h 19990"/>
              <a:gd name="connsiteX29" fmla="*/ 4964 w 18105"/>
              <a:gd name="connsiteY29" fmla="*/ 9828 h 19990"/>
              <a:gd name="connsiteX30" fmla="*/ 4955 w 18105"/>
              <a:gd name="connsiteY30" fmla="*/ 9740 h 19990"/>
              <a:gd name="connsiteX31" fmla="*/ 4939 w 18105"/>
              <a:gd name="connsiteY31" fmla="*/ 9691 h 19990"/>
              <a:gd name="connsiteX32" fmla="*/ 4921 w 18105"/>
              <a:gd name="connsiteY32" fmla="*/ 9593 h 19990"/>
              <a:gd name="connsiteX33" fmla="*/ 4907 w 18105"/>
              <a:gd name="connsiteY33" fmla="*/ 9554 h 19990"/>
              <a:gd name="connsiteX34" fmla="*/ 4889 w 18105"/>
              <a:gd name="connsiteY34" fmla="*/ 9456 h 19990"/>
              <a:gd name="connsiteX35" fmla="*/ 4880 w 18105"/>
              <a:gd name="connsiteY35" fmla="*/ 9367 h 19990"/>
              <a:gd name="connsiteX36" fmla="*/ 4802 w 18105"/>
              <a:gd name="connsiteY36" fmla="*/ 8946 h 19990"/>
              <a:gd name="connsiteX37" fmla="*/ 4793 w 18105"/>
              <a:gd name="connsiteY37" fmla="*/ 8847 h 19990"/>
              <a:gd name="connsiteX38" fmla="*/ 4775 w 18105"/>
              <a:gd name="connsiteY38" fmla="*/ 8759 h 19990"/>
              <a:gd name="connsiteX39" fmla="*/ 4772 w 18105"/>
              <a:gd name="connsiteY39" fmla="*/ 8661 h 19990"/>
              <a:gd name="connsiteX40" fmla="*/ 4754 w 18105"/>
              <a:gd name="connsiteY40" fmla="*/ 8524 h 19990"/>
              <a:gd name="connsiteX41" fmla="*/ 4745 w 18105"/>
              <a:gd name="connsiteY41" fmla="*/ 8426 h 19990"/>
              <a:gd name="connsiteX42" fmla="*/ 4727 w 18105"/>
              <a:gd name="connsiteY42" fmla="*/ 8337 h 19990"/>
              <a:gd name="connsiteX43" fmla="*/ 4720 w 18105"/>
              <a:gd name="connsiteY43" fmla="*/ 8239 h 19990"/>
              <a:gd name="connsiteX44" fmla="*/ 4702 w 18105"/>
              <a:gd name="connsiteY44" fmla="*/ 8102 h 19990"/>
              <a:gd name="connsiteX45" fmla="*/ 4693 w 18105"/>
              <a:gd name="connsiteY45" fmla="*/ 8004 h 19990"/>
              <a:gd name="connsiteX46" fmla="*/ 4677 w 18105"/>
              <a:gd name="connsiteY46" fmla="*/ 7916 h 19990"/>
              <a:gd name="connsiteX47" fmla="*/ 4668 w 18105"/>
              <a:gd name="connsiteY47" fmla="*/ 7769 h 19990"/>
              <a:gd name="connsiteX48" fmla="*/ 4651 w 18105"/>
              <a:gd name="connsiteY48" fmla="*/ 7680 h 19990"/>
              <a:gd name="connsiteX49" fmla="*/ 4642 w 18105"/>
              <a:gd name="connsiteY49" fmla="*/ 7533 h 19990"/>
              <a:gd name="connsiteX50" fmla="*/ 4635 w 18105"/>
              <a:gd name="connsiteY50" fmla="*/ 7445 h 19990"/>
              <a:gd name="connsiteX51" fmla="*/ 4619 w 18105"/>
              <a:gd name="connsiteY51" fmla="*/ 7298 h 19990"/>
              <a:gd name="connsiteX52" fmla="*/ 4610 w 18105"/>
              <a:gd name="connsiteY52" fmla="*/ 7160 h 19990"/>
              <a:gd name="connsiteX53" fmla="*/ 4601 w 18105"/>
              <a:gd name="connsiteY53" fmla="*/ 7072 h 19990"/>
              <a:gd name="connsiteX54" fmla="*/ 4585 w 18105"/>
              <a:gd name="connsiteY54" fmla="*/ 6925 h 19990"/>
              <a:gd name="connsiteX55" fmla="*/ 4576 w 18105"/>
              <a:gd name="connsiteY55" fmla="*/ 6788 h 19990"/>
              <a:gd name="connsiteX56" fmla="*/ 4218 w 18105"/>
              <a:gd name="connsiteY56" fmla="*/ 0 h 19990"/>
              <a:gd name="connsiteX57" fmla="*/ 3483 w 18105"/>
              <a:gd name="connsiteY57" fmla="*/ 10535 h 19990"/>
              <a:gd name="connsiteX58" fmla="*/ 3466 w 18105"/>
              <a:gd name="connsiteY58" fmla="*/ 10721 h 19990"/>
              <a:gd name="connsiteX59" fmla="*/ 3448 w 18105"/>
              <a:gd name="connsiteY59" fmla="*/ 10907 h 19990"/>
              <a:gd name="connsiteX60" fmla="*/ 3430 w 18105"/>
              <a:gd name="connsiteY60" fmla="*/ 11094 h 19990"/>
              <a:gd name="connsiteX61" fmla="*/ 3414 w 18105"/>
              <a:gd name="connsiteY61" fmla="*/ 11280 h 19990"/>
              <a:gd name="connsiteX62" fmla="*/ 3398 w 18105"/>
              <a:gd name="connsiteY62" fmla="*/ 11427 h 19990"/>
              <a:gd name="connsiteX63" fmla="*/ 3384 w 18105"/>
              <a:gd name="connsiteY63" fmla="*/ 11614 h 19990"/>
              <a:gd name="connsiteX64" fmla="*/ 3366 w 18105"/>
              <a:gd name="connsiteY64" fmla="*/ 11800 h 19990"/>
              <a:gd name="connsiteX65" fmla="*/ 3348 w 18105"/>
              <a:gd name="connsiteY65" fmla="*/ 11937 h 19990"/>
              <a:gd name="connsiteX66" fmla="*/ 3332 w 18105"/>
              <a:gd name="connsiteY66" fmla="*/ 12124 h 19990"/>
              <a:gd name="connsiteX67" fmla="*/ 3314 w 18105"/>
              <a:gd name="connsiteY67" fmla="*/ 12271 h 19990"/>
              <a:gd name="connsiteX68" fmla="*/ 3296 w 18105"/>
              <a:gd name="connsiteY68" fmla="*/ 12408 h 19990"/>
              <a:gd name="connsiteX69" fmla="*/ 3279 w 18105"/>
              <a:gd name="connsiteY69" fmla="*/ 12545 h 19990"/>
              <a:gd name="connsiteX70" fmla="*/ 3261 w 18105"/>
              <a:gd name="connsiteY70" fmla="*/ 12732 h 19990"/>
              <a:gd name="connsiteX71" fmla="*/ 3239 w 18105"/>
              <a:gd name="connsiteY71" fmla="*/ 12879 h 19990"/>
              <a:gd name="connsiteX72" fmla="*/ 3221 w 18105"/>
              <a:gd name="connsiteY72" fmla="*/ 13016 h 19990"/>
              <a:gd name="connsiteX73" fmla="*/ 3204 w 18105"/>
              <a:gd name="connsiteY73" fmla="*/ 13154 h 19990"/>
              <a:gd name="connsiteX74" fmla="*/ 3161 w 18105"/>
              <a:gd name="connsiteY74" fmla="*/ 13389 h 19990"/>
              <a:gd name="connsiteX75" fmla="*/ 3145 w 18105"/>
              <a:gd name="connsiteY75" fmla="*/ 13536 h 19990"/>
              <a:gd name="connsiteX76" fmla="*/ 3118 w 18105"/>
              <a:gd name="connsiteY76" fmla="*/ 13673 h 19990"/>
              <a:gd name="connsiteX77" fmla="*/ 3104 w 18105"/>
              <a:gd name="connsiteY77" fmla="*/ 13811 h 19990"/>
              <a:gd name="connsiteX78" fmla="*/ 3077 w 18105"/>
              <a:gd name="connsiteY78" fmla="*/ 13909 h 19990"/>
              <a:gd name="connsiteX79" fmla="*/ 3061 w 18105"/>
              <a:gd name="connsiteY79" fmla="*/ 14046 h 19990"/>
              <a:gd name="connsiteX80" fmla="*/ 3034 w 18105"/>
              <a:gd name="connsiteY80" fmla="*/ 14144 h 19990"/>
              <a:gd name="connsiteX81" fmla="*/ 2974 w 18105"/>
              <a:gd name="connsiteY81" fmla="*/ 14468 h 19990"/>
              <a:gd name="connsiteX82" fmla="*/ 2951 w 18105"/>
              <a:gd name="connsiteY82" fmla="*/ 14566 h 19990"/>
              <a:gd name="connsiteX83" fmla="*/ 2924 w 18105"/>
              <a:gd name="connsiteY83" fmla="*/ 14654 h 19990"/>
              <a:gd name="connsiteX84" fmla="*/ 2906 w 18105"/>
              <a:gd name="connsiteY84" fmla="*/ 14752 h 19990"/>
              <a:gd name="connsiteX85" fmla="*/ 2883 w 18105"/>
              <a:gd name="connsiteY85" fmla="*/ 14841 h 19990"/>
              <a:gd name="connsiteX86" fmla="*/ 2856 w 18105"/>
              <a:gd name="connsiteY86" fmla="*/ 14939 h 19990"/>
              <a:gd name="connsiteX87" fmla="*/ 2829 w 18105"/>
              <a:gd name="connsiteY87" fmla="*/ 15027 h 19990"/>
              <a:gd name="connsiteX88" fmla="*/ 2806 w 18105"/>
              <a:gd name="connsiteY88" fmla="*/ 15125 h 19990"/>
              <a:gd name="connsiteX89" fmla="*/ 2790 w 18105"/>
              <a:gd name="connsiteY89" fmla="*/ 15174 h 19990"/>
              <a:gd name="connsiteX90" fmla="*/ 2764 w 18105"/>
              <a:gd name="connsiteY90" fmla="*/ 15262 h 19990"/>
              <a:gd name="connsiteX91" fmla="*/ 2737 w 18105"/>
              <a:gd name="connsiteY91" fmla="*/ 15311 h 19990"/>
              <a:gd name="connsiteX92" fmla="*/ 2712 w 18105"/>
              <a:gd name="connsiteY92" fmla="*/ 15400 h 19990"/>
              <a:gd name="connsiteX93" fmla="*/ 2689 w 18105"/>
              <a:gd name="connsiteY93" fmla="*/ 15449 h 19990"/>
              <a:gd name="connsiteX94" fmla="*/ 2662 w 18105"/>
              <a:gd name="connsiteY94" fmla="*/ 15547 h 19990"/>
              <a:gd name="connsiteX95" fmla="*/ 2635 w 18105"/>
              <a:gd name="connsiteY95" fmla="*/ 15596 h 19990"/>
              <a:gd name="connsiteX96" fmla="*/ 2612 w 18105"/>
              <a:gd name="connsiteY96" fmla="*/ 15635 h 19990"/>
              <a:gd name="connsiteX97" fmla="*/ 2585 w 18105"/>
              <a:gd name="connsiteY97" fmla="*/ 15684 h 19990"/>
              <a:gd name="connsiteX98" fmla="*/ 2559 w 18105"/>
              <a:gd name="connsiteY98" fmla="*/ 15733 h 19990"/>
              <a:gd name="connsiteX99" fmla="*/ 2528 w 18105"/>
              <a:gd name="connsiteY99" fmla="*/ 15782 h 19990"/>
              <a:gd name="connsiteX100" fmla="*/ 2502 w 18105"/>
              <a:gd name="connsiteY100" fmla="*/ 15821 h 19990"/>
              <a:gd name="connsiteX101" fmla="*/ 2475 w 18105"/>
              <a:gd name="connsiteY101" fmla="*/ 15871 h 19990"/>
              <a:gd name="connsiteX102" fmla="*/ 2448 w 18105"/>
              <a:gd name="connsiteY102" fmla="*/ 15920 h 19990"/>
              <a:gd name="connsiteX103" fmla="*/ 2414 w 18105"/>
              <a:gd name="connsiteY103" fmla="*/ 15920 h 19990"/>
              <a:gd name="connsiteX104" fmla="*/ 2391 w 18105"/>
              <a:gd name="connsiteY104" fmla="*/ 15969 h 19990"/>
              <a:gd name="connsiteX105" fmla="*/ 2364 w 18105"/>
              <a:gd name="connsiteY105" fmla="*/ 16018 h 19990"/>
              <a:gd name="connsiteX106" fmla="*/ 2341 w 18105"/>
              <a:gd name="connsiteY106" fmla="*/ 16018 h 19990"/>
              <a:gd name="connsiteX107" fmla="*/ 2306 w 18105"/>
              <a:gd name="connsiteY107" fmla="*/ 16057 h 19990"/>
              <a:gd name="connsiteX108" fmla="*/ 2249 w 18105"/>
              <a:gd name="connsiteY108" fmla="*/ 16057 h 19990"/>
              <a:gd name="connsiteX109" fmla="*/ 2222 w 18105"/>
              <a:gd name="connsiteY109" fmla="*/ 16106 h 19990"/>
              <a:gd name="connsiteX110" fmla="*/ 2035 w 18105"/>
              <a:gd name="connsiteY110" fmla="*/ 16106 h 19990"/>
              <a:gd name="connsiteX111" fmla="*/ 2008 w 18105"/>
              <a:gd name="connsiteY111" fmla="*/ 16057 h 19990"/>
              <a:gd name="connsiteX112" fmla="*/ 0 w 18105"/>
              <a:gd name="connsiteY112" fmla="*/ 15759 h 19990"/>
              <a:gd name="connsiteX113" fmla="*/ 0 w 18105"/>
              <a:gd name="connsiteY113" fmla="*/ 19990 h 19990"/>
              <a:gd name="connsiteX114" fmla="*/ 2008 w 18105"/>
              <a:gd name="connsiteY114" fmla="*/ 19951 h 19990"/>
              <a:gd name="connsiteX115" fmla="*/ 2035 w 18105"/>
              <a:gd name="connsiteY115" fmla="*/ 19990 h 19990"/>
              <a:gd name="connsiteX116" fmla="*/ 2222 w 18105"/>
              <a:gd name="connsiteY116" fmla="*/ 19990 h 19990"/>
              <a:gd name="connsiteX117" fmla="*/ 2249 w 18105"/>
              <a:gd name="connsiteY117" fmla="*/ 19951 h 19990"/>
              <a:gd name="connsiteX118" fmla="*/ 2306 w 18105"/>
              <a:gd name="connsiteY118" fmla="*/ 19951 h 19990"/>
              <a:gd name="connsiteX119" fmla="*/ 2341 w 18105"/>
              <a:gd name="connsiteY119" fmla="*/ 19902 h 19990"/>
              <a:gd name="connsiteX120" fmla="*/ 2364 w 18105"/>
              <a:gd name="connsiteY120" fmla="*/ 19902 h 19990"/>
              <a:gd name="connsiteX121" fmla="*/ 2391 w 18105"/>
              <a:gd name="connsiteY121" fmla="*/ 19853 h 19990"/>
              <a:gd name="connsiteX122" fmla="*/ 2414 w 18105"/>
              <a:gd name="connsiteY122" fmla="*/ 19853 h 19990"/>
              <a:gd name="connsiteX123" fmla="*/ 2448 w 18105"/>
              <a:gd name="connsiteY123" fmla="*/ 19804 h 19990"/>
              <a:gd name="connsiteX124" fmla="*/ 2475 w 18105"/>
              <a:gd name="connsiteY124" fmla="*/ 19765 h 19990"/>
              <a:gd name="connsiteX125" fmla="*/ 2502 w 18105"/>
              <a:gd name="connsiteY125" fmla="*/ 19716 h 19990"/>
              <a:gd name="connsiteX126" fmla="*/ 2528 w 18105"/>
              <a:gd name="connsiteY126" fmla="*/ 19667 h 19990"/>
              <a:gd name="connsiteX127" fmla="*/ 2559 w 18105"/>
              <a:gd name="connsiteY127" fmla="*/ 19617 h 19990"/>
              <a:gd name="connsiteX128" fmla="*/ 2585 w 18105"/>
              <a:gd name="connsiteY128" fmla="*/ 19568 h 19990"/>
              <a:gd name="connsiteX129" fmla="*/ 2612 w 18105"/>
              <a:gd name="connsiteY129" fmla="*/ 19529 h 19990"/>
              <a:gd name="connsiteX130" fmla="*/ 2635 w 18105"/>
              <a:gd name="connsiteY130" fmla="*/ 19480 h 19990"/>
              <a:gd name="connsiteX131" fmla="*/ 2662 w 18105"/>
              <a:gd name="connsiteY131" fmla="*/ 19431 h 19990"/>
              <a:gd name="connsiteX132" fmla="*/ 2689 w 18105"/>
              <a:gd name="connsiteY132" fmla="*/ 19343 h 19990"/>
              <a:gd name="connsiteX133" fmla="*/ 2712 w 18105"/>
              <a:gd name="connsiteY133" fmla="*/ 19294 h 19990"/>
              <a:gd name="connsiteX134" fmla="*/ 2737 w 18105"/>
              <a:gd name="connsiteY134" fmla="*/ 19196 h 19990"/>
              <a:gd name="connsiteX135" fmla="*/ 2764 w 18105"/>
              <a:gd name="connsiteY135" fmla="*/ 19147 h 19990"/>
              <a:gd name="connsiteX136" fmla="*/ 2790 w 18105"/>
              <a:gd name="connsiteY136" fmla="*/ 19058 h 19990"/>
              <a:gd name="connsiteX137" fmla="*/ 2806 w 18105"/>
              <a:gd name="connsiteY137" fmla="*/ 19009 h 19990"/>
              <a:gd name="connsiteX138" fmla="*/ 2829 w 18105"/>
              <a:gd name="connsiteY138" fmla="*/ 18921 h 19990"/>
              <a:gd name="connsiteX139" fmla="*/ 2856 w 18105"/>
              <a:gd name="connsiteY139" fmla="*/ 18823 h 19990"/>
              <a:gd name="connsiteX140" fmla="*/ 2883 w 18105"/>
              <a:gd name="connsiteY140" fmla="*/ 18725 h 19990"/>
              <a:gd name="connsiteX141" fmla="*/ 2906 w 18105"/>
              <a:gd name="connsiteY141" fmla="*/ 18637 h 19990"/>
              <a:gd name="connsiteX142" fmla="*/ 2924 w 18105"/>
              <a:gd name="connsiteY142" fmla="*/ 18538 h 19990"/>
              <a:gd name="connsiteX143" fmla="*/ 2951 w 18105"/>
              <a:gd name="connsiteY143" fmla="*/ 18450 h 19990"/>
              <a:gd name="connsiteX144" fmla="*/ 2974 w 18105"/>
              <a:gd name="connsiteY144" fmla="*/ 18352 h 19990"/>
              <a:gd name="connsiteX145" fmla="*/ 3145 w 18105"/>
              <a:gd name="connsiteY145" fmla="*/ 17420 h 19990"/>
              <a:gd name="connsiteX146" fmla="*/ 3161 w 18105"/>
              <a:gd name="connsiteY146" fmla="*/ 17273 h 19990"/>
              <a:gd name="connsiteX147" fmla="*/ 3177 w 18105"/>
              <a:gd name="connsiteY147" fmla="*/ 17136 h 19990"/>
              <a:gd name="connsiteX148" fmla="*/ 3204 w 18105"/>
              <a:gd name="connsiteY148" fmla="*/ 16999 h 19990"/>
              <a:gd name="connsiteX149" fmla="*/ 3221 w 18105"/>
              <a:gd name="connsiteY149" fmla="*/ 16861 h 19990"/>
              <a:gd name="connsiteX150" fmla="*/ 3239 w 18105"/>
              <a:gd name="connsiteY150" fmla="*/ 16714 h 19990"/>
              <a:gd name="connsiteX151" fmla="*/ 3261 w 18105"/>
              <a:gd name="connsiteY151" fmla="*/ 16577 h 19990"/>
              <a:gd name="connsiteX152" fmla="*/ 3279 w 18105"/>
              <a:gd name="connsiteY152" fmla="*/ 16439 h 19990"/>
              <a:gd name="connsiteX153" fmla="*/ 3296 w 18105"/>
              <a:gd name="connsiteY153" fmla="*/ 16292 h 19990"/>
              <a:gd name="connsiteX154" fmla="*/ 3314 w 18105"/>
              <a:gd name="connsiteY154" fmla="*/ 16106 h 19990"/>
              <a:gd name="connsiteX155" fmla="*/ 3332 w 18105"/>
              <a:gd name="connsiteY155" fmla="*/ 15969 h 19990"/>
              <a:gd name="connsiteX156" fmla="*/ 3348 w 18105"/>
              <a:gd name="connsiteY156" fmla="*/ 15782 h 19990"/>
              <a:gd name="connsiteX157" fmla="*/ 3366 w 18105"/>
              <a:gd name="connsiteY157" fmla="*/ 15635 h 19990"/>
              <a:gd name="connsiteX158" fmla="*/ 3384 w 18105"/>
              <a:gd name="connsiteY158" fmla="*/ 15449 h 19990"/>
              <a:gd name="connsiteX159" fmla="*/ 3398 w 18105"/>
              <a:gd name="connsiteY159" fmla="*/ 15311 h 19990"/>
              <a:gd name="connsiteX160" fmla="*/ 3414 w 18105"/>
              <a:gd name="connsiteY160" fmla="*/ 15125 h 19990"/>
              <a:gd name="connsiteX161" fmla="*/ 3430 w 18105"/>
              <a:gd name="connsiteY161" fmla="*/ 14939 h 19990"/>
              <a:gd name="connsiteX162" fmla="*/ 3448 w 18105"/>
              <a:gd name="connsiteY162" fmla="*/ 14752 h 19990"/>
              <a:gd name="connsiteX163" fmla="*/ 3466 w 18105"/>
              <a:gd name="connsiteY163" fmla="*/ 14566 h 19990"/>
              <a:gd name="connsiteX164" fmla="*/ 3483 w 18105"/>
              <a:gd name="connsiteY164" fmla="*/ 14370 h 19990"/>
              <a:gd name="connsiteX165" fmla="*/ 4218 w 18105"/>
              <a:gd name="connsiteY165" fmla="*/ 3884 h 19990"/>
              <a:gd name="connsiteX166" fmla="*/ 4576 w 18105"/>
              <a:gd name="connsiteY166" fmla="*/ 10672 h 19990"/>
              <a:gd name="connsiteX167" fmla="*/ 4585 w 18105"/>
              <a:gd name="connsiteY167" fmla="*/ 10819 h 19990"/>
              <a:gd name="connsiteX168" fmla="*/ 4601 w 18105"/>
              <a:gd name="connsiteY168" fmla="*/ 10956 h 19990"/>
              <a:gd name="connsiteX169" fmla="*/ 4610 w 18105"/>
              <a:gd name="connsiteY169" fmla="*/ 11045 h 19990"/>
              <a:gd name="connsiteX170" fmla="*/ 4619 w 18105"/>
              <a:gd name="connsiteY170" fmla="*/ 11192 h 19990"/>
              <a:gd name="connsiteX171" fmla="*/ 4635 w 18105"/>
              <a:gd name="connsiteY171" fmla="*/ 11329 h 19990"/>
              <a:gd name="connsiteX172" fmla="*/ 4642 w 18105"/>
              <a:gd name="connsiteY172" fmla="*/ 11427 h 19990"/>
              <a:gd name="connsiteX173" fmla="*/ 4651 w 18105"/>
              <a:gd name="connsiteY173" fmla="*/ 11564 h 19990"/>
              <a:gd name="connsiteX174" fmla="*/ 4668 w 18105"/>
              <a:gd name="connsiteY174" fmla="*/ 11663 h 19990"/>
              <a:gd name="connsiteX175" fmla="*/ 4677 w 18105"/>
              <a:gd name="connsiteY175" fmla="*/ 11800 h 19990"/>
              <a:gd name="connsiteX176" fmla="*/ 4693 w 18105"/>
              <a:gd name="connsiteY176" fmla="*/ 11888 h 19990"/>
              <a:gd name="connsiteX177" fmla="*/ 4702 w 18105"/>
              <a:gd name="connsiteY177" fmla="*/ 11986 h 19990"/>
              <a:gd name="connsiteX178" fmla="*/ 4720 w 18105"/>
              <a:gd name="connsiteY178" fmla="*/ 12124 h 19990"/>
              <a:gd name="connsiteX179" fmla="*/ 4727 w 18105"/>
              <a:gd name="connsiteY179" fmla="*/ 12222 h 19990"/>
              <a:gd name="connsiteX180" fmla="*/ 4745 w 18105"/>
              <a:gd name="connsiteY180" fmla="*/ 12310 h 19990"/>
              <a:gd name="connsiteX181" fmla="*/ 4754 w 18105"/>
              <a:gd name="connsiteY181" fmla="*/ 12408 h 19990"/>
              <a:gd name="connsiteX182" fmla="*/ 4772 w 18105"/>
              <a:gd name="connsiteY182" fmla="*/ 12545 h 19990"/>
              <a:gd name="connsiteX183" fmla="*/ 4775 w 18105"/>
              <a:gd name="connsiteY183" fmla="*/ 12643 h 19990"/>
              <a:gd name="connsiteX184" fmla="*/ 4793 w 18105"/>
              <a:gd name="connsiteY184" fmla="*/ 12732 h 19990"/>
              <a:gd name="connsiteX185" fmla="*/ 4802 w 18105"/>
              <a:gd name="connsiteY185" fmla="*/ 12830 h 19990"/>
              <a:gd name="connsiteX186" fmla="*/ 4838 w 18105"/>
              <a:gd name="connsiteY186" fmla="*/ 13016 h 19990"/>
              <a:gd name="connsiteX187" fmla="*/ 4847 w 18105"/>
              <a:gd name="connsiteY187" fmla="*/ 13114 h 19990"/>
              <a:gd name="connsiteX188" fmla="*/ 4864 w 18105"/>
              <a:gd name="connsiteY188" fmla="*/ 13154 h 19990"/>
              <a:gd name="connsiteX189" fmla="*/ 4880 w 18105"/>
              <a:gd name="connsiteY189" fmla="*/ 13252 h 19990"/>
              <a:gd name="connsiteX190" fmla="*/ 4889 w 18105"/>
              <a:gd name="connsiteY190" fmla="*/ 13340 h 19990"/>
              <a:gd name="connsiteX191" fmla="*/ 4907 w 18105"/>
              <a:gd name="connsiteY191" fmla="*/ 13438 h 19990"/>
              <a:gd name="connsiteX192" fmla="*/ 4921 w 18105"/>
              <a:gd name="connsiteY192" fmla="*/ 13487 h 19990"/>
              <a:gd name="connsiteX193" fmla="*/ 4982 w 18105"/>
              <a:gd name="connsiteY193" fmla="*/ 13811 h 19990"/>
              <a:gd name="connsiteX194" fmla="*/ 4998 w 18105"/>
              <a:gd name="connsiteY194" fmla="*/ 13860 h 19990"/>
              <a:gd name="connsiteX195" fmla="*/ 5016 w 18105"/>
              <a:gd name="connsiteY195" fmla="*/ 13909 h 19990"/>
              <a:gd name="connsiteX196" fmla="*/ 5034 w 18105"/>
              <a:gd name="connsiteY196" fmla="*/ 13997 h 19990"/>
              <a:gd name="connsiteX197" fmla="*/ 5050 w 18105"/>
              <a:gd name="connsiteY197" fmla="*/ 14046 h 19990"/>
              <a:gd name="connsiteX198" fmla="*/ 5064 w 18105"/>
              <a:gd name="connsiteY198" fmla="*/ 14095 h 19990"/>
              <a:gd name="connsiteX199" fmla="*/ 5091 w 18105"/>
              <a:gd name="connsiteY199" fmla="*/ 14232 h 19990"/>
              <a:gd name="connsiteX200" fmla="*/ 5109 w 18105"/>
              <a:gd name="connsiteY200" fmla="*/ 14282 h 19990"/>
              <a:gd name="connsiteX201" fmla="*/ 5126 w 18105"/>
              <a:gd name="connsiteY201" fmla="*/ 14331 h 19990"/>
              <a:gd name="connsiteX202" fmla="*/ 5142 w 18105"/>
              <a:gd name="connsiteY202" fmla="*/ 14370 h 19990"/>
              <a:gd name="connsiteX203" fmla="*/ 5169 w 18105"/>
              <a:gd name="connsiteY203" fmla="*/ 14419 h 19990"/>
              <a:gd name="connsiteX204" fmla="*/ 5187 w 18105"/>
              <a:gd name="connsiteY204" fmla="*/ 14468 h 19990"/>
              <a:gd name="connsiteX205" fmla="*/ 5201 w 18105"/>
              <a:gd name="connsiteY205" fmla="*/ 14517 h 19990"/>
              <a:gd name="connsiteX206" fmla="*/ 5219 w 18105"/>
              <a:gd name="connsiteY206" fmla="*/ 14566 h 19990"/>
              <a:gd name="connsiteX207" fmla="*/ 5235 w 18105"/>
              <a:gd name="connsiteY207" fmla="*/ 14605 h 19990"/>
              <a:gd name="connsiteX208" fmla="*/ 5253 w 18105"/>
              <a:gd name="connsiteY208" fmla="*/ 14605 h 19990"/>
              <a:gd name="connsiteX209" fmla="*/ 5269 w 18105"/>
              <a:gd name="connsiteY209" fmla="*/ 14654 h 19990"/>
              <a:gd name="connsiteX210" fmla="*/ 5287 w 18105"/>
              <a:gd name="connsiteY210" fmla="*/ 14703 h 19990"/>
              <a:gd name="connsiteX211" fmla="*/ 5305 w 18105"/>
              <a:gd name="connsiteY211" fmla="*/ 14703 h 19990"/>
              <a:gd name="connsiteX212" fmla="*/ 5329 w 18105"/>
              <a:gd name="connsiteY212" fmla="*/ 14752 h 19990"/>
              <a:gd name="connsiteX213" fmla="*/ 5344 w 18105"/>
              <a:gd name="connsiteY213" fmla="*/ 14792 h 19990"/>
              <a:gd name="connsiteX214" fmla="*/ 5362 w 18105"/>
              <a:gd name="connsiteY214" fmla="*/ 14792 h 19990"/>
              <a:gd name="connsiteX215" fmla="*/ 5379 w 18105"/>
              <a:gd name="connsiteY215" fmla="*/ 14841 h 19990"/>
              <a:gd name="connsiteX216" fmla="*/ 5422 w 18105"/>
              <a:gd name="connsiteY216" fmla="*/ 14841 h 19990"/>
              <a:gd name="connsiteX217" fmla="*/ 5440 w 18105"/>
              <a:gd name="connsiteY217" fmla="*/ 14890 h 19990"/>
              <a:gd name="connsiteX218" fmla="*/ 5481 w 18105"/>
              <a:gd name="connsiteY218" fmla="*/ 14890 h 19990"/>
              <a:gd name="connsiteX219" fmla="*/ 5497 w 18105"/>
              <a:gd name="connsiteY219" fmla="*/ 14939 h 19990"/>
              <a:gd name="connsiteX220" fmla="*/ 18105 w 18105"/>
              <a:gd name="connsiteY220" fmla="*/ 14792 h 19990"/>
              <a:gd name="connsiteX221" fmla="*/ 18080 w 18105"/>
              <a:gd name="connsiteY221" fmla="*/ 11094 h 19990"/>
              <a:gd name="connsiteX0" fmla="*/ 18104 w 18106"/>
              <a:gd name="connsiteY0" fmla="*/ 11094 h 19990"/>
              <a:gd name="connsiteX1" fmla="*/ 5522 w 18106"/>
              <a:gd name="connsiteY1" fmla="*/ 11094 h 19990"/>
              <a:gd name="connsiteX2" fmla="*/ 5497 w 18106"/>
              <a:gd name="connsiteY2" fmla="*/ 11045 h 19990"/>
              <a:gd name="connsiteX3" fmla="*/ 5440 w 18106"/>
              <a:gd name="connsiteY3" fmla="*/ 11045 h 19990"/>
              <a:gd name="connsiteX4" fmla="*/ 5422 w 18106"/>
              <a:gd name="connsiteY4" fmla="*/ 11005 h 19990"/>
              <a:gd name="connsiteX5" fmla="*/ 5404 w 18106"/>
              <a:gd name="connsiteY5" fmla="*/ 11005 h 19990"/>
              <a:gd name="connsiteX6" fmla="*/ 5379 w 18106"/>
              <a:gd name="connsiteY6" fmla="*/ 10956 h 19990"/>
              <a:gd name="connsiteX7" fmla="*/ 5362 w 18106"/>
              <a:gd name="connsiteY7" fmla="*/ 10956 h 19990"/>
              <a:gd name="connsiteX8" fmla="*/ 5344 w 18106"/>
              <a:gd name="connsiteY8" fmla="*/ 10907 h 19990"/>
              <a:gd name="connsiteX9" fmla="*/ 5329 w 18106"/>
              <a:gd name="connsiteY9" fmla="*/ 10907 h 19990"/>
              <a:gd name="connsiteX10" fmla="*/ 5305 w 18106"/>
              <a:gd name="connsiteY10" fmla="*/ 10858 h 19990"/>
              <a:gd name="connsiteX11" fmla="*/ 5287 w 18106"/>
              <a:gd name="connsiteY11" fmla="*/ 10819 h 19990"/>
              <a:gd name="connsiteX12" fmla="*/ 5269 w 18106"/>
              <a:gd name="connsiteY12" fmla="*/ 10819 h 19990"/>
              <a:gd name="connsiteX13" fmla="*/ 5253 w 18106"/>
              <a:gd name="connsiteY13" fmla="*/ 10770 h 19990"/>
              <a:gd name="connsiteX14" fmla="*/ 5235 w 18106"/>
              <a:gd name="connsiteY14" fmla="*/ 10721 h 19990"/>
              <a:gd name="connsiteX15" fmla="*/ 5219 w 18106"/>
              <a:gd name="connsiteY15" fmla="*/ 10672 h 19990"/>
              <a:gd name="connsiteX16" fmla="*/ 5201 w 18106"/>
              <a:gd name="connsiteY16" fmla="*/ 10623 h 19990"/>
              <a:gd name="connsiteX17" fmla="*/ 5187 w 18106"/>
              <a:gd name="connsiteY17" fmla="*/ 10584 h 19990"/>
              <a:gd name="connsiteX18" fmla="*/ 5169 w 18106"/>
              <a:gd name="connsiteY18" fmla="*/ 10535 h 19990"/>
              <a:gd name="connsiteX19" fmla="*/ 5142 w 18106"/>
              <a:gd name="connsiteY19" fmla="*/ 10486 h 19990"/>
              <a:gd name="connsiteX20" fmla="*/ 5126 w 18106"/>
              <a:gd name="connsiteY20" fmla="*/ 10436 h 19990"/>
              <a:gd name="connsiteX21" fmla="*/ 5109 w 18106"/>
              <a:gd name="connsiteY21" fmla="*/ 10397 h 19990"/>
              <a:gd name="connsiteX22" fmla="*/ 5091 w 18106"/>
              <a:gd name="connsiteY22" fmla="*/ 10348 h 19990"/>
              <a:gd name="connsiteX23" fmla="*/ 5064 w 18106"/>
              <a:gd name="connsiteY23" fmla="*/ 10211 h 19990"/>
              <a:gd name="connsiteX24" fmla="*/ 5050 w 18106"/>
              <a:gd name="connsiteY24" fmla="*/ 10162 h 19990"/>
              <a:gd name="connsiteX25" fmla="*/ 5034 w 18106"/>
              <a:gd name="connsiteY25" fmla="*/ 10113 h 19990"/>
              <a:gd name="connsiteX26" fmla="*/ 5016 w 18106"/>
              <a:gd name="connsiteY26" fmla="*/ 10015 h 19990"/>
              <a:gd name="connsiteX27" fmla="*/ 4998 w 18106"/>
              <a:gd name="connsiteY27" fmla="*/ 9975 h 19990"/>
              <a:gd name="connsiteX28" fmla="*/ 4982 w 18106"/>
              <a:gd name="connsiteY28" fmla="*/ 9926 h 19990"/>
              <a:gd name="connsiteX29" fmla="*/ 4964 w 18106"/>
              <a:gd name="connsiteY29" fmla="*/ 9828 h 19990"/>
              <a:gd name="connsiteX30" fmla="*/ 4955 w 18106"/>
              <a:gd name="connsiteY30" fmla="*/ 9740 h 19990"/>
              <a:gd name="connsiteX31" fmla="*/ 4939 w 18106"/>
              <a:gd name="connsiteY31" fmla="*/ 9691 h 19990"/>
              <a:gd name="connsiteX32" fmla="*/ 4921 w 18106"/>
              <a:gd name="connsiteY32" fmla="*/ 9593 h 19990"/>
              <a:gd name="connsiteX33" fmla="*/ 4907 w 18106"/>
              <a:gd name="connsiteY33" fmla="*/ 9554 h 19990"/>
              <a:gd name="connsiteX34" fmla="*/ 4889 w 18106"/>
              <a:gd name="connsiteY34" fmla="*/ 9456 h 19990"/>
              <a:gd name="connsiteX35" fmla="*/ 4880 w 18106"/>
              <a:gd name="connsiteY35" fmla="*/ 9367 h 19990"/>
              <a:gd name="connsiteX36" fmla="*/ 4802 w 18106"/>
              <a:gd name="connsiteY36" fmla="*/ 8946 h 19990"/>
              <a:gd name="connsiteX37" fmla="*/ 4793 w 18106"/>
              <a:gd name="connsiteY37" fmla="*/ 8847 h 19990"/>
              <a:gd name="connsiteX38" fmla="*/ 4775 w 18106"/>
              <a:gd name="connsiteY38" fmla="*/ 8759 h 19990"/>
              <a:gd name="connsiteX39" fmla="*/ 4772 w 18106"/>
              <a:gd name="connsiteY39" fmla="*/ 8661 h 19990"/>
              <a:gd name="connsiteX40" fmla="*/ 4754 w 18106"/>
              <a:gd name="connsiteY40" fmla="*/ 8524 h 19990"/>
              <a:gd name="connsiteX41" fmla="*/ 4745 w 18106"/>
              <a:gd name="connsiteY41" fmla="*/ 8426 h 19990"/>
              <a:gd name="connsiteX42" fmla="*/ 4727 w 18106"/>
              <a:gd name="connsiteY42" fmla="*/ 8337 h 19990"/>
              <a:gd name="connsiteX43" fmla="*/ 4720 w 18106"/>
              <a:gd name="connsiteY43" fmla="*/ 8239 h 19990"/>
              <a:gd name="connsiteX44" fmla="*/ 4702 w 18106"/>
              <a:gd name="connsiteY44" fmla="*/ 8102 h 19990"/>
              <a:gd name="connsiteX45" fmla="*/ 4693 w 18106"/>
              <a:gd name="connsiteY45" fmla="*/ 8004 h 19990"/>
              <a:gd name="connsiteX46" fmla="*/ 4677 w 18106"/>
              <a:gd name="connsiteY46" fmla="*/ 7916 h 19990"/>
              <a:gd name="connsiteX47" fmla="*/ 4668 w 18106"/>
              <a:gd name="connsiteY47" fmla="*/ 7769 h 19990"/>
              <a:gd name="connsiteX48" fmla="*/ 4651 w 18106"/>
              <a:gd name="connsiteY48" fmla="*/ 7680 h 19990"/>
              <a:gd name="connsiteX49" fmla="*/ 4642 w 18106"/>
              <a:gd name="connsiteY49" fmla="*/ 7533 h 19990"/>
              <a:gd name="connsiteX50" fmla="*/ 4635 w 18106"/>
              <a:gd name="connsiteY50" fmla="*/ 7445 h 19990"/>
              <a:gd name="connsiteX51" fmla="*/ 4619 w 18106"/>
              <a:gd name="connsiteY51" fmla="*/ 7298 h 19990"/>
              <a:gd name="connsiteX52" fmla="*/ 4610 w 18106"/>
              <a:gd name="connsiteY52" fmla="*/ 7160 h 19990"/>
              <a:gd name="connsiteX53" fmla="*/ 4601 w 18106"/>
              <a:gd name="connsiteY53" fmla="*/ 7072 h 19990"/>
              <a:gd name="connsiteX54" fmla="*/ 4585 w 18106"/>
              <a:gd name="connsiteY54" fmla="*/ 6925 h 19990"/>
              <a:gd name="connsiteX55" fmla="*/ 4576 w 18106"/>
              <a:gd name="connsiteY55" fmla="*/ 6788 h 19990"/>
              <a:gd name="connsiteX56" fmla="*/ 4218 w 18106"/>
              <a:gd name="connsiteY56" fmla="*/ 0 h 19990"/>
              <a:gd name="connsiteX57" fmla="*/ 3483 w 18106"/>
              <a:gd name="connsiteY57" fmla="*/ 10535 h 19990"/>
              <a:gd name="connsiteX58" fmla="*/ 3466 w 18106"/>
              <a:gd name="connsiteY58" fmla="*/ 10721 h 19990"/>
              <a:gd name="connsiteX59" fmla="*/ 3448 w 18106"/>
              <a:gd name="connsiteY59" fmla="*/ 10907 h 19990"/>
              <a:gd name="connsiteX60" fmla="*/ 3430 w 18106"/>
              <a:gd name="connsiteY60" fmla="*/ 11094 h 19990"/>
              <a:gd name="connsiteX61" fmla="*/ 3414 w 18106"/>
              <a:gd name="connsiteY61" fmla="*/ 11280 h 19990"/>
              <a:gd name="connsiteX62" fmla="*/ 3398 w 18106"/>
              <a:gd name="connsiteY62" fmla="*/ 11427 h 19990"/>
              <a:gd name="connsiteX63" fmla="*/ 3384 w 18106"/>
              <a:gd name="connsiteY63" fmla="*/ 11614 h 19990"/>
              <a:gd name="connsiteX64" fmla="*/ 3366 w 18106"/>
              <a:gd name="connsiteY64" fmla="*/ 11800 h 19990"/>
              <a:gd name="connsiteX65" fmla="*/ 3348 w 18106"/>
              <a:gd name="connsiteY65" fmla="*/ 11937 h 19990"/>
              <a:gd name="connsiteX66" fmla="*/ 3332 w 18106"/>
              <a:gd name="connsiteY66" fmla="*/ 12124 h 19990"/>
              <a:gd name="connsiteX67" fmla="*/ 3314 w 18106"/>
              <a:gd name="connsiteY67" fmla="*/ 12271 h 19990"/>
              <a:gd name="connsiteX68" fmla="*/ 3296 w 18106"/>
              <a:gd name="connsiteY68" fmla="*/ 12408 h 19990"/>
              <a:gd name="connsiteX69" fmla="*/ 3279 w 18106"/>
              <a:gd name="connsiteY69" fmla="*/ 12545 h 19990"/>
              <a:gd name="connsiteX70" fmla="*/ 3261 w 18106"/>
              <a:gd name="connsiteY70" fmla="*/ 12732 h 19990"/>
              <a:gd name="connsiteX71" fmla="*/ 3239 w 18106"/>
              <a:gd name="connsiteY71" fmla="*/ 12879 h 19990"/>
              <a:gd name="connsiteX72" fmla="*/ 3221 w 18106"/>
              <a:gd name="connsiteY72" fmla="*/ 13016 h 19990"/>
              <a:gd name="connsiteX73" fmla="*/ 3204 w 18106"/>
              <a:gd name="connsiteY73" fmla="*/ 13154 h 19990"/>
              <a:gd name="connsiteX74" fmla="*/ 3161 w 18106"/>
              <a:gd name="connsiteY74" fmla="*/ 13389 h 19990"/>
              <a:gd name="connsiteX75" fmla="*/ 3145 w 18106"/>
              <a:gd name="connsiteY75" fmla="*/ 13536 h 19990"/>
              <a:gd name="connsiteX76" fmla="*/ 3118 w 18106"/>
              <a:gd name="connsiteY76" fmla="*/ 13673 h 19990"/>
              <a:gd name="connsiteX77" fmla="*/ 3104 w 18106"/>
              <a:gd name="connsiteY77" fmla="*/ 13811 h 19990"/>
              <a:gd name="connsiteX78" fmla="*/ 3077 w 18106"/>
              <a:gd name="connsiteY78" fmla="*/ 13909 h 19990"/>
              <a:gd name="connsiteX79" fmla="*/ 3061 w 18106"/>
              <a:gd name="connsiteY79" fmla="*/ 14046 h 19990"/>
              <a:gd name="connsiteX80" fmla="*/ 3034 w 18106"/>
              <a:gd name="connsiteY80" fmla="*/ 14144 h 19990"/>
              <a:gd name="connsiteX81" fmla="*/ 2974 w 18106"/>
              <a:gd name="connsiteY81" fmla="*/ 14468 h 19990"/>
              <a:gd name="connsiteX82" fmla="*/ 2951 w 18106"/>
              <a:gd name="connsiteY82" fmla="*/ 14566 h 19990"/>
              <a:gd name="connsiteX83" fmla="*/ 2924 w 18106"/>
              <a:gd name="connsiteY83" fmla="*/ 14654 h 19990"/>
              <a:gd name="connsiteX84" fmla="*/ 2906 w 18106"/>
              <a:gd name="connsiteY84" fmla="*/ 14752 h 19990"/>
              <a:gd name="connsiteX85" fmla="*/ 2883 w 18106"/>
              <a:gd name="connsiteY85" fmla="*/ 14841 h 19990"/>
              <a:gd name="connsiteX86" fmla="*/ 2856 w 18106"/>
              <a:gd name="connsiteY86" fmla="*/ 14939 h 19990"/>
              <a:gd name="connsiteX87" fmla="*/ 2829 w 18106"/>
              <a:gd name="connsiteY87" fmla="*/ 15027 h 19990"/>
              <a:gd name="connsiteX88" fmla="*/ 2806 w 18106"/>
              <a:gd name="connsiteY88" fmla="*/ 15125 h 19990"/>
              <a:gd name="connsiteX89" fmla="*/ 2790 w 18106"/>
              <a:gd name="connsiteY89" fmla="*/ 15174 h 19990"/>
              <a:gd name="connsiteX90" fmla="*/ 2764 w 18106"/>
              <a:gd name="connsiteY90" fmla="*/ 15262 h 19990"/>
              <a:gd name="connsiteX91" fmla="*/ 2737 w 18106"/>
              <a:gd name="connsiteY91" fmla="*/ 15311 h 19990"/>
              <a:gd name="connsiteX92" fmla="*/ 2712 w 18106"/>
              <a:gd name="connsiteY92" fmla="*/ 15400 h 19990"/>
              <a:gd name="connsiteX93" fmla="*/ 2689 w 18106"/>
              <a:gd name="connsiteY93" fmla="*/ 15449 h 19990"/>
              <a:gd name="connsiteX94" fmla="*/ 2662 w 18106"/>
              <a:gd name="connsiteY94" fmla="*/ 15547 h 19990"/>
              <a:gd name="connsiteX95" fmla="*/ 2635 w 18106"/>
              <a:gd name="connsiteY95" fmla="*/ 15596 h 19990"/>
              <a:gd name="connsiteX96" fmla="*/ 2612 w 18106"/>
              <a:gd name="connsiteY96" fmla="*/ 15635 h 19990"/>
              <a:gd name="connsiteX97" fmla="*/ 2585 w 18106"/>
              <a:gd name="connsiteY97" fmla="*/ 15684 h 19990"/>
              <a:gd name="connsiteX98" fmla="*/ 2559 w 18106"/>
              <a:gd name="connsiteY98" fmla="*/ 15733 h 19990"/>
              <a:gd name="connsiteX99" fmla="*/ 2528 w 18106"/>
              <a:gd name="connsiteY99" fmla="*/ 15782 h 19990"/>
              <a:gd name="connsiteX100" fmla="*/ 2502 w 18106"/>
              <a:gd name="connsiteY100" fmla="*/ 15821 h 19990"/>
              <a:gd name="connsiteX101" fmla="*/ 2475 w 18106"/>
              <a:gd name="connsiteY101" fmla="*/ 15871 h 19990"/>
              <a:gd name="connsiteX102" fmla="*/ 2448 w 18106"/>
              <a:gd name="connsiteY102" fmla="*/ 15920 h 19990"/>
              <a:gd name="connsiteX103" fmla="*/ 2414 w 18106"/>
              <a:gd name="connsiteY103" fmla="*/ 15920 h 19990"/>
              <a:gd name="connsiteX104" fmla="*/ 2391 w 18106"/>
              <a:gd name="connsiteY104" fmla="*/ 15969 h 19990"/>
              <a:gd name="connsiteX105" fmla="*/ 2364 w 18106"/>
              <a:gd name="connsiteY105" fmla="*/ 16018 h 19990"/>
              <a:gd name="connsiteX106" fmla="*/ 2341 w 18106"/>
              <a:gd name="connsiteY106" fmla="*/ 16018 h 19990"/>
              <a:gd name="connsiteX107" fmla="*/ 2306 w 18106"/>
              <a:gd name="connsiteY107" fmla="*/ 16057 h 19990"/>
              <a:gd name="connsiteX108" fmla="*/ 2249 w 18106"/>
              <a:gd name="connsiteY108" fmla="*/ 16057 h 19990"/>
              <a:gd name="connsiteX109" fmla="*/ 2222 w 18106"/>
              <a:gd name="connsiteY109" fmla="*/ 16106 h 19990"/>
              <a:gd name="connsiteX110" fmla="*/ 2035 w 18106"/>
              <a:gd name="connsiteY110" fmla="*/ 16106 h 19990"/>
              <a:gd name="connsiteX111" fmla="*/ 2008 w 18106"/>
              <a:gd name="connsiteY111" fmla="*/ 16057 h 19990"/>
              <a:gd name="connsiteX112" fmla="*/ 0 w 18106"/>
              <a:gd name="connsiteY112" fmla="*/ 15759 h 19990"/>
              <a:gd name="connsiteX113" fmla="*/ 0 w 18106"/>
              <a:gd name="connsiteY113" fmla="*/ 19990 h 19990"/>
              <a:gd name="connsiteX114" fmla="*/ 2008 w 18106"/>
              <a:gd name="connsiteY114" fmla="*/ 19951 h 19990"/>
              <a:gd name="connsiteX115" fmla="*/ 2035 w 18106"/>
              <a:gd name="connsiteY115" fmla="*/ 19990 h 19990"/>
              <a:gd name="connsiteX116" fmla="*/ 2222 w 18106"/>
              <a:gd name="connsiteY116" fmla="*/ 19990 h 19990"/>
              <a:gd name="connsiteX117" fmla="*/ 2249 w 18106"/>
              <a:gd name="connsiteY117" fmla="*/ 19951 h 19990"/>
              <a:gd name="connsiteX118" fmla="*/ 2306 w 18106"/>
              <a:gd name="connsiteY118" fmla="*/ 19951 h 19990"/>
              <a:gd name="connsiteX119" fmla="*/ 2341 w 18106"/>
              <a:gd name="connsiteY119" fmla="*/ 19902 h 19990"/>
              <a:gd name="connsiteX120" fmla="*/ 2364 w 18106"/>
              <a:gd name="connsiteY120" fmla="*/ 19902 h 19990"/>
              <a:gd name="connsiteX121" fmla="*/ 2391 w 18106"/>
              <a:gd name="connsiteY121" fmla="*/ 19853 h 19990"/>
              <a:gd name="connsiteX122" fmla="*/ 2414 w 18106"/>
              <a:gd name="connsiteY122" fmla="*/ 19853 h 19990"/>
              <a:gd name="connsiteX123" fmla="*/ 2448 w 18106"/>
              <a:gd name="connsiteY123" fmla="*/ 19804 h 19990"/>
              <a:gd name="connsiteX124" fmla="*/ 2475 w 18106"/>
              <a:gd name="connsiteY124" fmla="*/ 19765 h 19990"/>
              <a:gd name="connsiteX125" fmla="*/ 2502 w 18106"/>
              <a:gd name="connsiteY125" fmla="*/ 19716 h 19990"/>
              <a:gd name="connsiteX126" fmla="*/ 2528 w 18106"/>
              <a:gd name="connsiteY126" fmla="*/ 19667 h 19990"/>
              <a:gd name="connsiteX127" fmla="*/ 2559 w 18106"/>
              <a:gd name="connsiteY127" fmla="*/ 19617 h 19990"/>
              <a:gd name="connsiteX128" fmla="*/ 2585 w 18106"/>
              <a:gd name="connsiteY128" fmla="*/ 19568 h 19990"/>
              <a:gd name="connsiteX129" fmla="*/ 2612 w 18106"/>
              <a:gd name="connsiteY129" fmla="*/ 19529 h 19990"/>
              <a:gd name="connsiteX130" fmla="*/ 2635 w 18106"/>
              <a:gd name="connsiteY130" fmla="*/ 19480 h 19990"/>
              <a:gd name="connsiteX131" fmla="*/ 2662 w 18106"/>
              <a:gd name="connsiteY131" fmla="*/ 19431 h 19990"/>
              <a:gd name="connsiteX132" fmla="*/ 2689 w 18106"/>
              <a:gd name="connsiteY132" fmla="*/ 19343 h 19990"/>
              <a:gd name="connsiteX133" fmla="*/ 2712 w 18106"/>
              <a:gd name="connsiteY133" fmla="*/ 19294 h 19990"/>
              <a:gd name="connsiteX134" fmla="*/ 2737 w 18106"/>
              <a:gd name="connsiteY134" fmla="*/ 19196 h 19990"/>
              <a:gd name="connsiteX135" fmla="*/ 2764 w 18106"/>
              <a:gd name="connsiteY135" fmla="*/ 19147 h 19990"/>
              <a:gd name="connsiteX136" fmla="*/ 2790 w 18106"/>
              <a:gd name="connsiteY136" fmla="*/ 19058 h 19990"/>
              <a:gd name="connsiteX137" fmla="*/ 2806 w 18106"/>
              <a:gd name="connsiteY137" fmla="*/ 19009 h 19990"/>
              <a:gd name="connsiteX138" fmla="*/ 2829 w 18106"/>
              <a:gd name="connsiteY138" fmla="*/ 18921 h 19990"/>
              <a:gd name="connsiteX139" fmla="*/ 2856 w 18106"/>
              <a:gd name="connsiteY139" fmla="*/ 18823 h 19990"/>
              <a:gd name="connsiteX140" fmla="*/ 2883 w 18106"/>
              <a:gd name="connsiteY140" fmla="*/ 18725 h 19990"/>
              <a:gd name="connsiteX141" fmla="*/ 2906 w 18106"/>
              <a:gd name="connsiteY141" fmla="*/ 18637 h 19990"/>
              <a:gd name="connsiteX142" fmla="*/ 2924 w 18106"/>
              <a:gd name="connsiteY142" fmla="*/ 18538 h 19990"/>
              <a:gd name="connsiteX143" fmla="*/ 2951 w 18106"/>
              <a:gd name="connsiteY143" fmla="*/ 18450 h 19990"/>
              <a:gd name="connsiteX144" fmla="*/ 2974 w 18106"/>
              <a:gd name="connsiteY144" fmla="*/ 18352 h 19990"/>
              <a:gd name="connsiteX145" fmla="*/ 3145 w 18106"/>
              <a:gd name="connsiteY145" fmla="*/ 17420 h 19990"/>
              <a:gd name="connsiteX146" fmla="*/ 3161 w 18106"/>
              <a:gd name="connsiteY146" fmla="*/ 17273 h 19990"/>
              <a:gd name="connsiteX147" fmla="*/ 3177 w 18106"/>
              <a:gd name="connsiteY147" fmla="*/ 17136 h 19990"/>
              <a:gd name="connsiteX148" fmla="*/ 3204 w 18106"/>
              <a:gd name="connsiteY148" fmla="*/ 16999 h 19990"/>
              <a:gd name="connsiteX149" fmla="*/ 3221 w 18106"/>
              <a:gd name="connsiteY149" fmla="*/ 16861 h 19990"/>
              <a:gd name="connsiteX150" fmla="*/ 3239 w 18106"/>
              <a:gd name="connsiteY150" fmla="*/ 16714 h 19990"/>
              <a:gd name="connsiteX151" fmla="*/ 3261 w 18106"/>
              <a:gd name="connsiteY151" fmla="*/ 16577 h 19990"/>
              <a:gd name="connsiteX152" fmla="*/ 3279 w 18106"/>
              <a:gd name="connsiteY152" fmla="*/ 16439 h 19990"/>
              <a:gd name="connsiteX153" fmla="*/ 3296 w 18106"/>
              <a:gd name="connsiteY153" fmla="*/ 16292 h 19990"/>
              <a:gd name="connsiteX154" fmla="*/ 3314 w 18106"/>
              <a:gd name="connsiteY154" fmla="*/ 16106 h 19990"/>
              <a:gd name="connsiteX155" fmla="*/ 3332 w 18106"/>
              <a:gd name="connsiteY155" fmla="*/ 15969 h 19990"/>
              <a:gd name="connsiteX156" fmla="*/ 3348 w 18106"/>
              <a:gd name="connsiteY156" fmla="*/ 15782 h 19990"/>
              <a:gd name="connsiteX157" fmla="*/ 3366 w 18106"/>
              <a:gd name="connsiteY157" fmla="*/ 15635 h 19990"/>
              <a:gd name="connsiteX158" fmla="*/ 3384 w 18106"/>
              <a:gd name="connsiteY158" fmla="*/ 15449 h 19990"/>
              <a:gd name="connsiteX159" fmla="*/ 3398 w 18106"/>
              <a:gd name="connsiteY159" fmla="*/ 15311 h 19990"/>
              <a:gd name="connsiteX160" fmla="*/ 3414 w 18106"/>
              <a:gd name="connsiteY160" fmla="*/ 15125 h 19990"/>
              <a:gd name="connsiteX161" fmla="*/ 3430 w 18106"/>
              <a:gd name="connsiteY161" fmla="*/ 14939 h 19990"/>
              <a:gd name="connsiteX162" fmla="*/ 3448 w 18106"/>
              <a:gd name="connsiteY162" fmla="*/ 14752 h 19990"/>
              <a:gd name="connsiteX163" fmla="*/ 3466 w 18106"/>
              <a:gd name="connsiteY163" fmla="*/ 14566 h 19990"/>
              <a:gd name="connsiteX164" fmla="*/ 3483 w 18106"/>
              <a:gd name="connsiteY164" fmla="*/ 14370 h 19990"/>
              <a:gd name="connsiteX165" fmla="*/ 4218 w 18106"/>
              <a:gd name="connsiteY165" fmla="*/ 3884 h 19990"/>
              <a:gd name="connsiteX166" fmla="*/ 4576 w 18106"/>
              <a:gd name="connsiteY166" fmla="*/ 10672 h 19990"/>
              <a:gd name="connsiteX167" fmla="*/ 4585 w 18106"/>
              <a:gd name="connsiteY167" fmla="*/ 10819 h 19990"/>
              <a:gd name="connsiteX168" fmla="*/ 4601 w 18106"/>
              <a:gd name="connsiteY168" fmla="*/ 10956 h 19990"/>
              <a:gd name="connsiteX169" fmla="*/ 4610 w 18106"/>
              <a:gd name="connsiteY169" fmla="*/ 11045 h 19990"/>
              <a:gd name="connsiteX170" fmla="*/ 4619 w 18106"/>
              <a:gd name="connsiteY170" fmla="*/ 11192 h 19990"/>
              <a:gd name="connsiteX171" fmla="*/ 4635 w 18106"/>
              <a:gd name="connsiteY171" fmla="*/ 11329 h 19990"/>
              <a:gd name="connsiteX172" fmla="*/ 4642 w 18106"/>
              <a:gd name="connsiteY172" fmla="*/ 11427 h 19990"/>
              <a:gd name="connsiteX173" fmla="*/ 4651 w 18106"/>
              <a:gd name="connsiteY173" fmla="*/ 11564 h 19990"/>
              <a:gd name="connsiteX174" fmla="*/ 4668 w 18106"/>
              <a:gd name="connsiteY174" fmla="*/ 11663 h 19990"/>
              <a:gd name="connsiteX175" fmla="*/ 4677 w 18106"/>
              <a:gd name="connsiteY175" fmla="*/ 11800 h 19990"/>
              <a:gd name="connsiteX176" fmla="*/ 4693 w 18106"/>
              <a:gd name="connsiteY176" fmla="*/ 11888 h 19990"/>
              <a:gd name="connsiteX177" fmla="*/ 4702 w 18106"/>
              <a:gd name="connsiteY177" fmla="*/ 11986 h 19990"/>
              <a:gd name="connsiteX178" fmla="*/ 4720 w 18106"/>
              <a:gd name="connsiteY178" fmla="*/ 12124 h 19990"/>
              <a:gd name="connsiteX179" fmla="*/ 4727 w 18106"/>
              <a:gd name="connsiteY179" fmla="*/ 12222 h 19990"/>
              <a:gd name="connsiteX180" fmla="*/ 4745 w 18106"/>
              <a:gd name="connsiteY180" fmla="*/ 12310 h 19990"/>
              <a:gd name="connsiteX181" fmla="*/ 4754 w 18106"/>
              <a:gd name="connsiteY181" fmla="*/ 12408 h 19990"/>
              <a:gd name="connsiteX182" fmla="*/ 4772 w 18106"/>
              <a:gd name="connsiteY182" fmla="*/ 12545 h 19990"/>
              <a:gd name="connsiteX183" fmla="*/ 4775 w 18106"/>
              <a:gd name="connsiteY183" fmla="*/ 12643 h 19990"/>
              <a:gd name="connsiteX184" fmla="*/ 4793 w 18106"/>
              <a:gd name="connsiteY184" fmla="*/ 12732 h 19990"/>
              <a:gd name="connsiteX185" fmla="*/ 4802 w 18106"/>
              <a:gd name="connsiteY185" fmla="*/ 12830 h 19990"/>
              <a:gd name="connsiteX186" fmla="*/ 4838 w 18106"/>
              <a:gd name="connsiteY186" fmla="*/ 13016 h 19990"/>
              <a:gd name="connsiteX187" fmla="*/ 4847 w 18106"/>
              <a:gd name="connsiteY187" fmla="*/ 13114 h 19990"/>
              <a:gd name="connsiteX188" fmla="*/ 4864 w 18106"/>
              <a:gd name="connsiteY188" fmla="*/ 13154 h 19990"/>
              <a:gd name="connsiteX189" fmla="*/ 4880 w 18106"/>
              <a:gd name="connsiteY189" fmla="*/ 13252 h 19990"/>
              <a:gd name="connsiteX190" fmla="*/ 4889 w 18106"/>
              <a:gd name="connsiteY190" fmla="*/ 13340 h 19990"/>
              <a:gd name="connsiteX191" fmla="*/ 4907 w 18106"/>
              <a:gd name="connsiteY191" fmla="*/ 13438 h 19990"/>
              <a:gd name="connsiteX192" fmla="*/ 4921 w 18106"/>
              <a:gd name="connsiteY192" fmla="*/ 13487 h 19990"/>
              <a:gd name="connsiteX193" fmla="*/ 4982 w 18106"/>
              <a:gd name="connsiteY193" fmla="*/ 13811 h 19990"/>
              <a:gd name="connsiteX194" fmla="*/ 4998 w 18106"/>
              <a:gd name="connsiteY194" fmla="*/ 13860 h 19990"/>
              <a:gd name="connsiteX195" fmla="*/ 5016 w 18106"/>
              <a:gd name="connsiteY195" fmla="*/ 13909 h 19990"/>
              <a:gd name="connsiteX196" fmla="*/ 5034 w 18106"/>
              <a:gd name="connsiteY196" fmla="*/ 13997 h 19990"/>
              <a:gd name="connsiteX197" fmla="*/ 5050 w 18106"/>
              <a:gd name="connsiteY197" fmla="*/ 14046 h 19990"/>
              <a:gd name="connsiteX198" fmla="*/ 5064 w 18106"/>
              <a:gd name="connsiteY198" fmla="*/ 14095 h 19990"/>
              <a:gd name="connsiteX199" fmla="*/ 5091 w 18106"/>
              <a:gd name="connsiteY199" fmla="*/ 14232 h 19990"/>
              <a:gd name="connsiteX200" fmla="*/ 5109 w 18106"/>
              <a:gd name="connsiteY200" fmla="*/ 14282 h 19990"/>
              <a:gd name="connsiteX201" fmla="*/ 5126 w 18106"/>
              <a:gd name="connsiteY201" fmla="*/ 14331 h 19990"/>
              <a:gd name="connsiteX202" fmla="*/ 5142 w 18106"/>
              <a:gd name="connsiteY202" fmla="*/ 14370 h 19990"/>
              <a:gd name="connsiteX203" fmla="*/ 5169 w 18106"/>
              <a:gd name="connsiteY203" fmla="*/ 14419 h 19990"/>
              <a:gd name="connsiteX204" fmla="*/ 5187 w 18106"/>
              <a:gd name="connsiteY204" fmla="*/ 14468 h 19990"/>
              <a:gd name="connsiteX205" fmla="*/ 5201 w 18106"/>
              <a:gd name="connsiteY205" fmla="*/ 14517 h 19990"/>
              <a:gd name="connsiteX206" fmla="*/ 5219 w 18106"/>
              <a:gd name="connsiteY206" fmla="*/ 14566 h 19990"/>
              <a:gd name="connsiteX207" fmla="*/ 5235 w 18106"/>
              <a:gd name="connsiteY207" fmla="*/ 14605 h 19990"/>
              <a:gd name="connsiteX208" fmla="*/ 5253 w 18106"/>
              <a:gd name="connsiteY208" fmla="*/ 14605 h 19990"/>
              <a:gd name="connsiteX209" fmla="*/ 5269 w 18106"/>
              <a:gd name="connsiteY209" fmla="*/ 14654 h 19990"/>
              <a:gd name="connsiteX210" fmla="*/ 5287 w 18106"/>
              <a:gd name="connsiteY210" fmla="*/ 14703 h 19990"/>
              <a:gd name="connsiteX211" fmla="*/ 5305 w 18106"/>
              <a:gd name="connsiteY211" fmla="*/ 14703 h 19990"/>
              <a:gd name="connsiteX212" fmla="*/ 5329 w 18106"/>
              <a:gd name="connsiteY212" fmla="*/ 14752 h 19990"/>
              <a:gd name="connsiteX213" fmla="*/ 5344 w 18106"/>
              <a:gd name="connsiteY213" fmla="*/ 14792 h 19990"/>
              <a:gd name="connsiteX214" fmla="*/ 5362 w 18106"/>
              <a:gd name="connsiteY214" fmla="*/ 14792 h 19990"/>
              <a:gd name="connsiteX215" fmla="*/ 5379 w 18106"/>
              <a:gd name="connsiteY215" fmla="*/ 14841 h 19990"/>
              <a:gd name="connsiteX216" fmla="*/ 5422 w 18106"/>
              <a:gd name="connsiteY216" fmla="*/ 14841 h 19990"/>
              <a:gd name="connsiteX217" fmla="*/ 5440 w 18106"/>
              <a:gd name="connsiteY217" fmla="*/ 14890 h 19990"/>
              <a:gd name="connsiteX218" fmla="*/ 5481 w 18106"/>
              <a:gd name="connsiteY218" fmla="*/ 14890 h 19990"/>
              <a:gd name="connsiteX219" fmla="*/ 5497 w 18106"/>
              <a:gd name="connsiteY219" fmla="*/ 14939 h 19990"/>
              <a:gd name="connsiteX220" fmla="*/ 18105 w 18106"/>
              <a:gd name="connsiteY220" fmla="*/ 14792 h 19990"/>
              <a:gd name="connsiteX221" fmla="*/ 18104 w 18106"/>
              <a:gd name="connsiteY221" fmla="*/ 11094 h 1999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 ang="0">
                <a:pos x="connsiteX199" y="connsiteY199"/>
              </a:cxn>
              <a:cxn ang="0">
                <a:pos x="connsiteX200" y="connsiteY200"/>
              </a:cxn>
              <a:cxn ang="0">
                <a:pos x="connsiteX201" y="connsiteY201"/>
              </a:cxn>
              <a:cxn ang="0">
                <a:pos x="connsiteX202" y="connsiteY202"/>
              </a:cxn>
              <a:cxn ang="0">
                <a:pos x="connsiteX203" y="connsiteY203"/>
              </a:cxn>
              <a:cxn ang="0">
                <a:pos x="connsiteX204" y="connsiteY204"/>
              </a:cxn>
              <a:cxn ang="0">
                <a:pos x="connsiteX205" y="connsiteY205"/>
              </a:cxn>
              <a:cxn ang="0">
                <a:pos x="connsiteX206" y="connsiteY206"/>
              </a:cxn>
              <a:cxn ang="0">
                <a:pos x="connsiteX207" y="connsiteY207"/>
              </a:cxn>
              <a:cxn ang="0">
                <a:pos x="connsiteX208" y="connsiteY208"/>
              </a:cxn>
              <a:cxn ang="0">
                <a:pos x="connsiteX209" y="connsiteY209"/>
              </a:cxn>
              <a:cxn ang="0">
                <a:pos x="connsiteX210" y="connsiteY210"/>
              </a:cxn>
              <a:cxn ang="0">
                <a:pos x="connsiteX211" y="connsiteY211"/>
              </a:cxn>
              <a:cxn ang="0">
                <a:pos x="connsiteX212" y="connsiteY212"/>
              </a:cxn>
              <a:cxn ang="0">
                <a:pos x="connsiteX213" y="connsiteY213"/>
              </a:cxn>
              <a:cxn ang="0">
                <a:pos x="connsiteX214" y="connsiteY214"/>
              </a:cxn>
              <a:cxn ang="0">
                <a:pos x="connsiteX215" y="connsiteY215"/>
              </a:cxn>
              <a:cxn ang="0">
                <a:pos x="connsiteX216" y="connsiteY216"/>
              </a:cxn>
              <a:cxn ang="0">
                <a:pos x="connsiteX217" y="connsiteY217"/>
              </a:cxn>
              <a:cxn ang="0">
                <a:pos x="connsiteX218" y="connsiteY218"/>
              </a:cxn>
              <a:cxn ang="0">
                <a:pos x="connsiteX219" y="connsiteY219"/>
              </a:cxn>
              <a:cxn ang="0">
                <a:pos x="connsiteX220" y="connsiteY220"/>
              </a:cxn>
              <a:cxn ang="0">
                <a:pos x="connsiteX221" y="connsiteY221"/>
              </a:cxn>
            </a:cxnLst>
            <a:rect l="l" t="t" r="r" b="b"/>
            <a:pathLst>
              <a:path w="18106" h="19990" extrusionOk="0">
                <a:moveTo>
                  <a:pt x="18104" y="11094"/>
                </a:moveTo>
                <a:lnTo>
                  <a:pt x="5522" y="11094"/>
                </a:lnTo>
                <a:cubicBezTo>
                  <a:pt x="5514" y="11078"/>
                  <a:pt x="5505" y="11061"/>
                  <a:pt x="5497" y="11045"/>
                </a:cubicBezTo>
                <a:lnTo>
                  <a:pt x="5440" y="11045"/>
                </a:lnTo>
                <a:cubicBezTo>
                  <a:pt x="5434" y="11032"/>
                  <a:pt x="5428" y="11018"/>
                  <a:pt x="5422" y="11005"/>
                </a:cubicBezTo>
                <a:lnTo>
                  <a:pt x="5404" y="11005"/>
                </a:lnTo>
                <a:cubicBezTo>
                  <a:pt x="5396" y="10989"/>
                  <a:pt x="5387" y="10972"/>
                  <a:pt x="5379" y="10956"/>
                </a:cubicBezTo>
                <a:lnTo>
                  <a:pt x="5362" y="10956"/>
                </a:lnTo>
                <a:cubicBezTo>
                  <a:pt x="5356" y="10940"/>
                  <a:pt x="5350" y="10923"/>
                  <a:pt x="5344" y="10907"/>
                </a:cubicBezTo>
                <a:lnTo>
                  <a:pt x="5329" y="10907"/>
                </a:lnTo>
                <a:cubicBezTo>
                  <a:pt x="5321" y="10891"/>
                  <a:pt x="5313" y="10874"/>
                  <a:pt x="5305" y="10858"/>
                </a:cubicBezTo>
                <a:lnTo>
                  <a:pt x="5287" y="10819"/>
                </a:lnTo>
                <a:lnTo>
                  <a:pt x="5269" y="10819"/>
                </a:lnTo>
                <a:cubicBezTo>
                  <a:pt x="5264" y="10803"/>
                  <a:pt x="5258" y="10786"/>
                  <a:pt x="5253" y="10770"/>
                </a:cubicBezTo>
                <a:cubicBezTo>
                  <a:pt x="5247" y="10754"/>
                  <a:pt x="5241" y="10737"/>
                  <a:pt x="5235" y="10721"/>
                </a:cubicBezTo>
                <a:cubicBezTo>
                  <a:pt x="5230" y="10705"/>
                  <a:pt x="5224" y="10688"/>
                  <a:pt x="5219" y="10672"/>
                </a:cubicBezTo>
                <a:cubicBezTo>
                  <a:pt x="5213" y="10656"/>
                  <a:pt x="5207" y="10639"/>
                  <a:pt x="5201" y="10623"/>
                </a:cubicBezTo>
                <a:cubicBezTo>
                  <a:pt x="5196" y="10610"/>
                  <a:pt x="5192" y="10597"/>
                  <a:pt x="5187" y="10584"/>
                </a:cubicBezTo>
                <a:cubicBezTo>
                  <a:pt x="5181" y="10568"/>
                  <a:pt x="5175" y="10551"/>
                  <a:pt x="5169" y="10535"/>
                </a:cubicBezTo>
                <a:cubicBezTo>
                  <a:pt x="5160" y="10519"/>
                  <a:pt x="5151" y="10502"/>
                  <a:pt x="5142" y="10486"/>
                </a:cubicBezTo>
                <a:cubicBezTo>
                  <a:pt x="5137" y="10469"/>
                  <a:pt x="5131" y="10453"/>
                  <a:pt x="5126" y="10436"/>
                </a:cubicBezTo>
                <a:cubicBezTo>
                  <a:pt x="5120" y="10423"/>
                  <a:pt x="5115" y="10410"/>
                  <a:pt x="5109" y="10397"/>
                </a:cubicBezTo>
                <a:cubicBezTo>
                  <a:pt x="5103" y="10381"/>
                  <a:pt x="5097" y="10364"/>
                  <a:pt x="5091" y="10348"/>
                </a:cubicBezTo>
                <a:cubicBezTo>
                  <a:pt x="5082" y="10302"/>
                  <a:pt x="5073" y="10257"/>
                  <a:pt x="5064" y="10211"/>
                </a:cubicBezTo>
                <a:cubicBezTo>
                  <a:pt x="5059" y="10195"/>
                  <a:pt x="5055" y="10178"/>
                  <a:pt x="5050" y="10162"/>
                </a:cubicBezTo>
                <a:cubicBezTo>
                  <a:pt x="5045" y="10146"/>
                  <a:pt x="5039" y="10129"/>
                  <a:pt x="5034" y="10113"/>
                </a:cubicBezTo>
                <a:cubicBezTo>
                  <a:pt x="5028" y="10080"/>
                  <a:pt x="5022" y="10048"/>
                  <a:pt x="5016" y="10015"/>
                </a:cubicBezTo>
                <a:cubicBezTo>
                  <a:pt x="5010" y="10002"/>
                  <a:pt x="5004" y="9988"/>
                  <a:pt x="4998" y="9975"/>
                </a:cubicBezTo>
                <a:cubicBezTo>
                  <a:pt x="4993" y="9959"/>
                  <a:pt x="4987" y="9942"/>
                  <a:pt x="4982" y="9926"/>
                </a:cubicBezTo>
                <a:cubicBezTo>
                  <a:pt x="4976" y="9893"/>
                  <a:pt x="4970" y="9861"/>
                  <a:pt x="4964" y="9828"/>
                </a:cubicBezTo>
                <a:cubicBezTo>
                  <a:pt x="4961" y="9799"/>
                  <a:pt x="4958" y="9769"/>
                  <a:pt x="4955" y="9740"/>
                </a:cubicBezTo>
                <a:cubicBezTo>
                  <a:pt x="4950" y="9724"/>
                  <a:pt x="4944" y="9707"/>
                  <a:pt x="4939" y="9691"/>
                </a:cubicBezTo>
                <a:cubicBezTo>
                  <a:pt x="4933" y="9658"/>
                  <a:pt x="4927" y="9626"/>
                  <a:pt x="4921" y="9593"/>
                </a:cubicBezTo>
                <a:cubicBezTo>
                  <a:pt x="4916" y="9580"/>
                  <a:pt x="4912" y="9567"/>
                  <a:pt x="4907" y="9554"/>
                </a:cubicBezTo>
                <a:cubicBezTo>
                  <a:pt x="4901" y="9521"/>
                  <a:pt x="4895" y="9489"/>
                  <a:pt x="4889" y="9456"/>
                </a:cubicBezTo>
                <a:cubicBezTo>
                  <a:pt x="4886" y="9426"/>
                  <a:pt x="4883" y="9397"/>
                  <a:pt x="4880" y="9367"/>
                </a:cubicBezTo>
                <a:cubicBezTo>
                  <a:pt x="4854" y="9227"/>
                  <a:pt x="4828" y="9086"/>
                  <a:pt x="4802" y="8946"/>
                </a:cubicBezTo>
                <a:lnTo>
                  <a:pt x="4793" y="8847"/>
                </a:lnTo>
                <a:cubicBezTo>
                  <a:pt x="4787" y="8818"/>
                  <a:pt x="4781" y="8788"/>
                  <a:pt x="4775" y="8759"/>
                </a:cubicBezTo>
                <a:cubicBezTo>
                  <a:pt x="4774" y="8726"/>
                  <a:pt x="4773" y="8694"/>
                  <a:pt x="4772" y="8661"/>
                </a:cubicBezTo>
                <a:cubicBezTo>
                  <a:pt x="4766" y="8615"/>
                  <a:pt x="4760" y="8570"/>
                  <a:pt x="4754" y="8524"/>
                </a:cubicBezTo>
                <a:cubicBezTo>
                  <a:pt x="4751" y="8491"/>
                  <a:pt x="4748" y="8459"/>
                  <a:pt x="4745" y="8426"/>
                </a:cubicBezTo>
                <a:cubicBezTo>
                  <a:pt x="4739" y="8396"/>
                  <a:pt x="4733" y="8367"/>
                  <a:pt x="4727" y="8337"/>
                </a:cubicBezTo>
                <a:cubicBezTo>
                  <a:pt x="4725" y="8304"/>
                  <a:pt x="4722" y="8272"/>
                  <a:pt x="4720" y="8239"/>
                </a:cubicBezTo>
                <a:cubicBezTo>
                  <a:pt x="4714" y="8193"/>
                  <a:pt x="4708" y="8148"/>
                  <a:pt x="4702" y="8102"/>
                </a:cubicBezTo>
                <a:cubicBezTo>
                  <a:pt x="4699" y="8069"/>
                  <a:pt x="4696" y="8037"/>
                  <a:pt x="4693" y="8004"/>
                </a:cubicBezTo>
                <a:cubicBezTo>
                  <a:pt x="4688" y="7975"/>
                  <a:pt x="4682" y="7945"/>
                  <a:pt x="4677" y="7916"/>
                </a:cubicBezTo>
                <a:lnTo>
                  <a:pt x="4668" y="7769"/>
                </a:lnTo>
                <a:cubicBezTo>
                  <a:pt x="4662" y="7739"/>
                  <a:pt x="4657" y="7710"/>
                  <a:pt x="4651" y="7680"/>
                </a:cubicBezTo>
                <a:lnTo>
                  <a:pt x="4642" y="7533"/>
                </a:lnTo>
                <a:cubicBezTo>
                  <a:pt x="4640" y="7504"/>
                  <a:pt x="4637" y="7474"/>
                  <a:pt x="4635" y="7445"/>
                </a:cubicBezTo>
                <a:cubicBezTo>
                  <a:pt x="4630" y="7396"/>
                  <a:pt x="4624" y="7347"/>
                  <a:pt x="4619" y="7298"/>
                </a:cubicBezTo>
                <a:lnTo>
                  <a:pt x="4610" y="7160"/>
                </a:lnTo>
                <a:cubicBezTo>
                  <a:pt x="4607" y="7131"/>
                  <a:pt x="4604" y="7101"/>
                  <a:pt x="4601" y="7072"/>
                </a:cubicBezTo>
                <a:cubicBezTo>
                  <a:pt x="4596" y="7023"/>
                  <a:pt x="4590" y="6974"/>
                  <a:pt x="4585" y="6925"/>
                </a:cubicBezTo>
                <a:cubicBezTo>
                  <a:pt x="4582" y="6879"/>
                  <a:pt x="4579" y="6834"/>
                  <a:pt x="4576" y="6788"/>
                </a:cubicBezTo>
                <a:cubicBezTo>
                  <a:pt x="4457" y="4525"/>
                  <a:pt x="4337" y="2263"/>
                  <a:pt x="4218" y="0"/>
                </a:cubicBezTo>
                <a:lnTo>
                  <a:pt x="3483" y="10535"/>
                </a:lnTo>
                <a:cubicBezTo>
                  <a:pt x="3477" y="10597"/>
                  <a:pt x="3472" y="10659"/>
                  <a:pt x="3466" y="10721"/>
                </a:cubicBezTo>
                <a:lnTo>
                  <a:pt x="3448" y="10907"/>
                </a:lnTo>
                <a:cubicBezTo>
                  <a:pt x="3442" y="10969"/>
                  <a:pt x="3436" y="11032"/>
                  <a:pt x="3430" y="11094"/>
                </a:cubicBezTo>
                <a:cubicBezTo>
                  <a:pt x="3425" y="11156"/>
                  <a:pt x="3419" y="11218"/>
                  <a:pt x="3414" y="11280"/>
                </a:cubicBezTo>
                <a:cubicBezTo>
                  <a:pt x="3409" y="11329"/>
                  <a:pt x="3403" y="11378"/>
                  <a:pt x="3398" y="11427"/>
                </a:cubicBezTo>
                <a:cubicBezTo>
                  <a:pt x="3393" y="11489"/>
                  <a:pt x="3389" y="11552"/>
                  <a:pt x="3384" y="11614"/>
                </a:cubicBezTo>
                <a:lnTo>
                  <a:pt x="3366" y="11800"/>
                </a:lnTo>
                <a:cubicBezTo>
                  <a:pt x="3360" y="11846"/>
                  <a:pt x="3354" y="11891"/>
                  <a:pt x="3348" y="11937"/>
                </a:cubicBezTo>
                <a:cubicBezTo>
                  <a:pt x="3343" y="11999"/>
                  <a:pt x="3337" y="12062"/>
                  <a:pt x="3332" y="12124"/>
                </a:cubicBezTo>
                <a:lnTo>
                  <a:pt x="3314" y="12271"/>
                </a:lnTo>
                <a:cubicBezTo>
                  <a:pt x="3308" y="12317"/>
                  <a:pt x="3302" y="12362"/>
                  <a:pt x="3296" y="12408"/>
                </a:cubicBezTo>
                <a:cubicBezTo>
                  <a:pt x="3290" y="12454"/>
                  <a:pt x="3285" y="12499"/>
                  <a:pt x="3279" y="12545"/>
                </a:cubicBezTo>
                <a:cubicBezTo>
                  <a:pt x="3273" y="12607"/>
                  <a:pt x="3267" y="12670"/>
                  <a:pt x="3261" y="12732"/>
                </a:cubicBezTo>
                <a:cubicBezTo>
                  <a:pt x="3254" y="12781"/>
                  <a:pt x="3246" y="12830"/>
                  <a:pt x="3239" y="12879"/>
                </a:cubicBezTo>
                <a:cubicBezTo>
                  <a:pt x="3233" y="12925"/>
                  <a:pt x="3227" y="12970"/>
                  <a:pt x="3221" y="13016"/>
                </a:cubicBezTo>
                <a:cubicBezTo>
                  <a:pt x="3215" y="13062"/>
                  <a:pt x="3210" y="13108"/>
                  <a:pt x="3204" y="13154"/>
                </a:cubicBezTo>
                <a:cubicBezTo>
                  <a:pt x="3190" y="13232"/>
                  <a:pt x="3175" y="13311"/>
                  <a:pt x="3161" y="13389"/>
                </a:cubicBezTo>
                <a:cubicBezTo>
                  <a:pt x="3156" y="13438"/>
                  <a:pt x="3150" y="13487"/>
                  <a:pt x="3145" y="13536"/>
                </a:cubicBezTo>
                <a:cubicBezTo>
                  <a:pt x="3136" y="13582"/>
                  <a:pt x="3127" y="13627"/>
                  <a:pt x="3118" y="13673"/>
                </a:cubicBezTo>
                <a:cubicBezTo>
                  <a:pt x="3113" y="13719"/>
                  <a:pt x="3109" y="13765"/>
                  <a:pt x="3104" y="13811"/>
                </a:cubicBezTo>
                <a:cubicBezTo>
                  <a:pt x="3095" y="13844"/>
                  <a:pt x="3086" y="13876"/>
                  <a:pt x="3077" y="13909"/>
                </a:cubicBezTo>
                <a:cubicBezTo>
                  <a:pt x="3072" y="13955"/>
                  <a:pt x="3066" y="14000"/>
                  <a:pt x="3061" y="14046"/>
                </a:cubicBezTo>
                <a:cubicBezTo>
                  <a:pt x="3052" y="14079"/>
                  <a:pt x="3043" y="14111"/>
                  <a:pt x="3034" y="14144"/>
                </a:cubicBezTo>
                <a:lnTo>
                  <a:pt x="2974" y="14468"/>
                </a:lnTo>
                <a:cubicBezTo>
                  <a:pt x="2966" y="14501"/>
                  <a:pt x="2959" y="14533"/>
                  <a:pt x="2951" y="14566"/>
                </a:cubicBezTo>
                <a:cubicBezTo>
                  <a:pt x="2942" y="14595"/>
                  <a:pt x="2933" y="14625"/>
                  <a:pt x="2924" y="14654"/>
                </a:cubicBezTo>
                <a:cubicBezTo>
                  <a:pt x="2918" y="14687"/>
                  <a:pt x="2912" y="14719"/>
                  <a:pt x="2906" y="14752"/>
                </a:cubicBezTo>
                <a:cubicBezTo>
                  <a:pt x="2898" y="14782"/>
                  <a:pt x="2891" y="14811"/>
                  <a:pt x="2883" y="14841"/>
                </a:cubicBezTo>
                <a:cubicBezTo>
                  <a:pt x="2874" y="14874"/>
                  <a:pt x="2865" y="14906"/>
                  <a:pt x="2856" y="14939"/>
                </a:cubicBezTo>
                <a:cubicBezTo>
                  <a:pt x="2847" y="14968"/>
                  <a:pt x="2838" y="14998"/>
                  <a:pt x="2829" y="15027"/>
                </a:cubicBezTo>
                <a:cubicBezTo>
                  <a:pt x="2821" y="15060"/>
                  <a:pt x="2814" y="15092"/>
                  <a:pt x="2806" y="15125"/>
                </a:cubicBezTo>
                <a:cubicBezTo>
                  <a:pt x="2801" y="15141"/>
                  <a:pt x="2795" y="15158"/>
                  <a:pt x="2790" y="15174"/>
                </a:cubicBezTo>
                <a:cubicBezTo>
                  <a:pt x="2781" y="15203"/>
                  <a:pt x="2773" y="15233"/>
                  <a:pt x="2764" y="15262"/>
                </a:cubicBezTo>
                <a:cubicBezTo>
                  <a:pt x="2755" y="15278"/>
                  <a:pt x="2746" y="15295"/>
                  <a:pt x="2737" y="15311"/>
                </a:cubicBezTo>
                <a:cubicBezTo>
                  <a:pt x="2729" y="15341"/>
                  <a:pt x="2720" y="15370"/>
                  <a:pt x="2712" y="15400"/>
                </a:cubicBezTo>
                <a:cubicBezTo>
                  <a:pt x="2704" y="15416"/>
                  <a:pt x="2697" y="15433"/>
                  <a:pt x="2689" y="15449"/>
                </a:cubicBezTo>
                <a:cubicBezTo>
                  <a:pt x="2680" y="15482"/>
                  <a:pt x="2671" y="15514"/>
                  <a:pt x="2662" y="15547"/>
                </a:cubicBezTo>
                <a:cubicBezTo>
                  <a:pt x="2653" y="15563"/>
                  <a:pt x="2644" y="15580"/>
                  <a:pt x="2635" y="15596"/>
                </a:cubicBezTo>
                <a:cubicBezTo>
                  <a:pt x="2627" y="15609"/>
                  <a:pt x="2620" y="15622"/>
                  <a:pt x="2612" y="15635"/>
                </a:cubicBezTo>
                <a:cubicBezTo>
                  <a:pt x="2603" y="15651"/>
                  <a:pt x="2594" y="15668"/>
                  <a:pt x="2585" y="15684"/>
                </a:cubicBezTo>
                <a:cubicBezTo>
                  <a:pt x="2576" y="15700"/>
                  <a:pt x="2568" y="15717"/>
                  <a:pt x="2559" y="15733"/>
                </a:cubicBezTo>
                <a:cubicBezTo>
                  <a:pt x="2549" y="15749"/>
                  <a:pt x="2538" y="15766"/>
                  <a:pt x="2528" y="15782"/>
                </a:cubicBezTo>
                <a:cubicBezTo>
                  <a:pt x="2519" y="15795"/>
                  <a:pt x="2511" y="15808"/>
                  <a:pt x="2502" y="15821"/>
                </a:cubicBezTo>
                <a:cubicBezTo>
                  <a:pt x="2493" y="15838"/>
                  <a:pt x="2484" y="15854"/>
                  <a:pt x="2475" y="15871"/>
                </a:cubicBezTo>
                <a:cubicBezTo>
                  <a:pt x="2466" y="15887"/>
                  <a:pt x="2457" y="15904"/>
                  <a:pt x="2448" y="15920"/>
                </a:cubicBezTo>
                <a:lnTo>
                  <a:pt x="2414" y="15920"/>
                </a:lnTo>
                <a:cubicBezTo>
                  <a:pt x="2406" y="15936"/>
                  <a:pt x="2399" y="15953"/>
                  <a:pt x="2391" y="15969"/>
                </a:cubicBezTo>
                <a:cubicBezTo>
                  <a:pt x="2382" y="15985"/>
                  <a:pt x="2373" y="16002"/>
                  <a:pt x="2364" y="16018"/>
                </a:cubicBezTo>
                <a:lnTo>
                  <a:pt x="2341" y="16018"/>
                </a:lnTo>
                <a:cubicBezTo>
                  <a:pt x="2329" y="16031"/>
                  <a:pt x="2318" y="16044"/>
                  <a:pt x="2306" y="16057"/>
                </a:cubicBezTo>
                <a:lnTo>
                  <a:pt x="2249" y="16057"/>
                </a:lnTo>
                <a:cubicBezTo>
                  <a:pt x="2240" y="16073"/>
                  <a:pt x="2231" y="16090"/>
                  <a:pt x="2222" y="16106"/>
                </a:cubicBezTo>
                <a:lnTo>
                  <a:pt x="2035" y="16106"/>
                </a:lnTo>
                <a:cubicBezTo>
                  <a:pt x="2026" y="16090"/>
                  <a:pt x="2017" y="16073"/>
                  <a:pt x="2008" y="16057"/>
                </a:cubicBezTo>
                <a:lnTo>
                  <a:pt x="0" y="15759"/>
                </a:lnTo>
                <a:lnTo>
                  <a:pt x="0" y="19990"/>
                </a:lnTo>
                <a:lnTo>
                  <a:pt x="2008" y="19951"/>
                </a:lnTo>
                <a:lnTo>
                  <a:pt x="2035" y="19990"/>
                </a:lnTo>
                <a:lnTo>
                  <a:pt x="2222" y="19990"/>
                </a:lnTo>
                <a:lnTo>
                  <a:pt x="2249" y="19951"/>
                </a:lnTo>
                <a:lnTo>
                  <a:pt x="2306" y="19951"/>
                </a:lnTo>
                <a:cubicBezTo>
                  <a:pt x="2318" y="19935"/>
                  <a:pt x="2329" y="19918"/>
                  <a:pt x="2341" y="19902"/>
                </a:cubicBezTo>
                <a:lnTo>
                  <a:pt x="2364" y="19902"/>
                </a:lnTo>
                <a:cubicBezTo>
                  <a:pt x="2373" y="19886"/>
                  <a:pt x="2382" y="19869"/>
                  <a:pt x="2391" y="19853"/>
                </a:cubicBezTo>
                <a:lnTo>
                  <a:pt x="2414" y="19853"/>
                </a:lnTo>
                <a:cubicBezTo>
                  <a:pt x="2425" y="19837"/>
                  <a:pt x="2437" y="19820"/>
                  <a:pt x="2448" y="19804"/>
                </a:cubicBezTo>
                <a:lnTo>
                  <a:pt x="2475" y="19765"/>
                </a:lnTo>
                <a:cubicBezTo>
                  <a:pt x="2484" y="19749"/>
                  <a:pt x="2493" y="19732"/>
                  <a:pt x="2502" y="19716"/>
                </a:cubicBezTo>
                <a:cubicBezTo>
                  <a:pt x="2511" y="19700"/>
                  <a:pt x="2519" y="19683"/>
                  <a:pt x="2528" y="19667"/>
                </a:cubicBezTo>
                <a:cubicBezTo>
                  <a:pt x="2538" y="19650"/>
                  <a:pt x="2549" y="19634"/>
                  <a:pt x="2559" y="19617"/>
                </a:cubicBezTo>
                <a:cubicBezTo>
                  <a:pt x="2568" y="19601"/>
                  <a:pt x="2576" y="19584"/>
                  <a:pt x="2585" y="19568"/>
                </a:cubicBezTo>
                <a:lnTo>
                  <a:pt x="2612" y="19529"/>
                </a:lnTo>
                <a:cubicBezTo>
                  <a:pt x="2620" y="19513"/>
                  <a:pt x="2627" y="19496"/>
                  <a:pt x="2635" y="19480"/>
                </a:cubicBezTo>
                <a:cubicBezTo>
                  <a:pt x="2644" y="19464"/>
                  <a:pt x="2653" y="19447"/>
                  <a:pt x="2662" y="19431"/>
                </a:cubicBezTo>
                <a:cubicBezTo>
                  <a:pt x="2671" y="19402"/>
                  <a:pt x="2680" y="19372"/>
                  <a:pt x="2689" y="19343"/>
                </a:cubicBezTo>
                <a:cubicBezTo>
                  <a:pt x="2697" y="19327"/>
                  <a:pt x="2704" y="19310"/>
                  <a:pt x="2712" y="19294"/>
                </a:cubicBezTo>
                <a:cubicBezTo>
                  <a:pt x="2720" y="19261"/>
                  <a:pt x="2729" y="19229"/>
                  <a:pt x="2737" y="19196"/>
                </a:cubicBezTo>
                <a:cubicBezTo>
                  <a:pt x="2746" y="19180"/>
                  <a:pt x="2755" y="19163"/>
                  <a:pt x="2764" y="19147"/>
                </a:cubicBezTo>
                <a:cubicBezTo>
                  <a:pt x="2773" y="19117"/>
                  <a:pt x="2781" y="19088"/>
                  <a:pt x="2790" y="19058"/>
                </a:cubicBezTo>
                <a:cubicBezTo>
                  <a:pt x="2795" y="19042"/>
                  <a:pt x="2801" y="19025"/>
                  <a:pt x="2806" y="19009"/>
                </a:cubicBezTo>
                <a:cubicBezTo>
                  <a:pt x="2814" y="18980"/>
                  <a:pt x="2821" y="18950"/>
                  <a:pt x="2829" y="18921"/>
                </a:cubicBezTo>
                <a:cubicBezTo>
                  <a:pt x="2838" y="18888"/>
                  <a:pt x="2847" y="18856"/>
                  <a:pt x="2856" y="18823"/>
                </a:cubicBezTo>
                <a:cubicBezTo>
                  <a:pt x="2865" y="18790"/>
                  <a:pt x="2874" y="18758"/>
                  <a:pt x="2883" y="18725"/>
                </a:cubicBezTo>
                <a:cubicBezTo>
                  <a:pt x="2891" y="18696"/>
                  <a:pt x="2898" y="18666"/>
                  <a:pt x="2906" y="18637"/>
                </a:cubicBezTo>
                <a:lnTo>
                  <a:pt x="2924" y="18538"/>
                </a:lnTo>
                <a:cubicBezTo>
                  <a:pt x="2933" y="18509"/>
                  <a:pt x="2942" y="18479"/>
                  <a:pt x="2951" y="18450"/>
                </a:cubicBezTo>
                <a:cubicBezTo>
                  <a:pt x="2959" y="18417"/>
                  <a:pt x="2966" y="18385"/>
                  <a:pt x="2974" y="18352"/>
                </a:cubicBezTo>
                <a:lnTo>
                  <a:pt x="3145" y="17420"/>
                </a:lnTo>
                <a:cubicBezTo>
                  <a:pt x="3150" y="17371"/>
                  <a:pt x="3156" y="17322"/>
                  <a:pt x="3161" y="17273"/>
                </a:cubicBezTo>
                <a:cubicBezTo>
                  <a:pt x="3166" y="17227"/>
                  <a:pt x="3172" y="17182"/>
                  <a:pt x="3177" y="17136"/>
                </a:cubicBezTo>
                <a:cubicBezTo>
                  <a:pt x="3186" y="17090"/>
                  <a:pt x="3195" y="17045"/>
                  <a:pt x="3204" y="16999"/>
                </a:cubicBezTo>
                <a:cubicBezTo>
                  <a:pt x="3210" y="16953"/>
                  <a:pt x="3215" y="16907"/>
                  <a:pt x="3221" y="16861"/>
                </a:cubicBezTo>
                <a:lnTo>
                  <a:pt x="3239" y="16714"/>
                </a:lnTo>
                <a:cubicBezTo>
                  <a:pt x="3246" y="16668"/>
                  <a:pt x="3254" y="16623"/>
                  <a:pt x="3261" y="16577"/>
                </a:cubicBezTo>
                <a:lnTo>
                  <a:pt x="3279" y="16439"/>
                </a:lnTo>
                <a:cubicBezTo>
                  <a:pt x="3285" y="16390"/>
                  <a:pt x="3290" y="16341"/>
                  <a:pt x="3296" y="16292"/>
                </a:cubicBezTo>
                <a:lnTo>
                  <a:pt x="3314" y="16106"/>
                </a:lnTo>
                <a:cubicBezTo>
                  <a:pt x="3320" y="16060"/>
                  <a:pt x="3326" y="16015"/>
                  <a:pt x="3332" y="15969"/>
                </a:cubicBezTo>
                <a:cubicBezTo>
                  <a:pt x="3337" y="15907"/>
                  <a:pt x="3343" y="15844"/>
                  <a:pt x="3348" y="15782"/>
                </a:cubicBezTo>
                <a:lnTo>
                  <a:pt x="3366" y="15635"/>
                </a:lnTo>
                <a:lnTo>
                  <a:pt x="3384" y="15449"/>
                </a:lnTo>
                <a:cubicBezTo>
                  <a:pt x="3389" y="15403"/>
                  <a:pt x="3393" y="15357"/>
                  <a:pt x="3398" y="15311"/>
                </a:cubicBezTo>
                <a:cubicBezTo>
                  <a:pt x="3403" y="15249"/>
                  <a:pt x="3409" y="15187"/>
                  <a:pt x="3414" y="15125"/>
                </a:cubicBezTo>
                <a:cubicBezTo>
                  <a:pt x="3419" y="15063"/>
                  <a:pt x="3425" y="15001"/>
                  <a:pt x="3430" y="14939"/>
                </a:cubicBezTo>
                <a:cubicBezTo>
                  <a:pt x="3436" y="14877"/>
                  <a:pt x="3442" y="14814"/>
                  <a:pt x="3448" y="14752"/>
                </a:cubicBezTo>
                <a:lnTo>
                  <a:pt x="3466" y="14566"/>
                </a:lnTo>
                <a:cubicBezTo>
                  <a:pt x="3472" y="14501"/>
                  <a:pt x="3477" y="14435"/>
                  <a:pt x="3483" y="14370"/>
                </a:cubicBezTo>
                <a:lnTo>
                  <a:pt x="4218" y="3884"/>
                </a:lnTo>
                <a:cubicBezTo>
                  <a:pt x="4337" y="6147"/>
                  <a:pt x="4457" y="8409"/>
                  <a:pt x="4576" y="10672"/>
                </a:cubicBezTo>
                <a:lnTo>
                  <a:pt x="4585" y="10819"/>
                </a:lnTo>
                <a:cubicBezTo>
                  <a:pt x="4590" y="10865"/>
                  <a:pt x="4596" y="10910"/>
                  <a:pt x="4601" y="10956"/>
                </a:cubicBezTo>
                <a:cubicBezTo>
                  <a:pt x="4604" y="10986"/>
                  <a:pt x="4607" y="11015"/>
                  <a:pt x="4610" y="11045"/>
                </a:cubicBezTo>
                <a:lnTo>
                  <a:pt x="4619" y="11192"/>
                </a:lnTo>
                <a:cubicBezTo>
                  <a:pt x="4624" y="11238"/>
                  <a:pt x="4630" y="11283"/>
                  <a:pt x="4635" y="11329"/>
                </a:cubicBezTo>
                <a:cubicBezTo>
                  <a:pt x="4637" y="11362"/>
                  <a:pt x="4640" y="11394"/>
                  <a:pt x="4642" y="11427"/>
                </a:cubicBezTo>
                <a:cubicBezTo>
                  <a:pt x="4645" y="11473"/>
                  <a:pt x="4648" y="11518"/>
                  <a:pt x="4651" y="11564"/>
                </a:cubicBezTo>
                <a:cubicBezTo>
                  <a:pt x="4657" y="11597"/>
                  <a:pt x="4662" y="11630"/>
                  <a:pt x="4668" y="11663"/>
                </a:cubicBezTo>
                <a:cubicBezTo>
                  <a:pt x="4671" y="11709"/>
                  <a:pt x="4674" y="11754"/>
                  <a:pt x="4677" y="11800"/>
                </a:cubicBezTo>
                <a:cubicBezTo>
                  <a:pt x="4682" y="11829"/>
                  <a:pt x="4688" y="11859"/>
                  <a:pt x="4693" y="11888"/>
                </a:cubicBezTo>
                <a:cubicBezTo>
                  <a:pt x="4696" y="11921"/>
                  <a:pt x="4699" y="11953"/>
                  <a:pt x="4702" y="11986"/>
                </a:cubicBezTo>
                <a:lnTo>
                  <a:pt x="4720" y="12124"/>
                </a:lnTo>
                <a:cubicBezTo>
                  <a:pt x="4722" y="12157"/>
                  <a:pt x="4725" y="12189"/>
                  <a:pt x="4727" y="12222"/>
                </a:cubicBezTo>
                <a:cubicBezTo>
                  <a:pt x="4733" y="12251"/>
                  <a:pt x="4739" y="12281"/>
                  <a:pt x="4745" y="12310"/>
                </a:cubicBezTo>
                <a:cubicBezTo>
                  <a:pt x="4748" y="12343"/>
                  <a:pt x="4751" y="12375"/>
                  <a:pt x="4754" y="12408"/>
                </a:cubicBezTo>
                <a:cubicBezTo>
                  <a:pt x="4760" y="12454"/>
                  <a:pt x="4766" y="12499"/>
                  <a:pt x="4772" y="12545"/>
                </a:cubicBezTo>
                <a:cubicBezTo>
                  <a:pt x="4773" y="12578"/>
                  <a:pt x="4774" y="12610"/>
                  <a:pt x="4775" y="12643"/>
                </a:cubicBezTo>
                <a:cubicBezTo>
                  <a:pt x="4781" y="12673"/>
                  <a:pt x="4787" y="12702"/>
                  <a:pt x="4793" y="12732"/>
                </a:cubicBezTo>
                <a:cubicBezTo>
                  <a:pt x="4796" y="12765"/>
                  <a:pt x="4799" y="12797"/>
                  <a:pt x="4802" y="12830"/>
                </a:cubicBezTo>
                <a:lnTo>
                  <a:pt x="4838" y="13016"/>
                </a:lnTo>
                <a:cubicBezTo>
                  <a:pt x="4841" y="13049"/>
                  <a:pt x="4844" y="13081"/>
                  <a:pt x="4847" y="13114"/>
                </a:cubicBezTo>
                <a:cubicBezTo>
                  <a:pt x="4853" y="13127"/>
                  <a:pt x="4858" y="13141"/>
                  <a:pt x="4864" y="13154"/>
                </a:cubicBezTo>
                <a:cubicBezTo>
                  <a:pt x="4869" y="13187"/>
                  <a:pt x="4875" y="13219"/>
                  <a:pt x="4880" y="13252"/>
                </a:cubicBezTo>
                <a:cubicBezTo>
                  <a:pt x="4883" y="13281"/>
                  <a:pt x="4886" y="13311"/>
                  <a:pt x="4889" y="13340"/>
                </a:cubicBezTo>
                <a:cubicBezTo>
                  <a:pt x="4895" y="13373"/>
                  <a:pt x="4901" y="13405"/>
                  <a:pt x="4907" y="13438"/>
                </a:cubicBezTo>
                <a:cubicBezTo>
                  <a:pt x="4912" y="13454"/>
                  <a:pt x="4916" y="13471"/>
                  <a:pt x="4921" y="13487"/>
                </a:cubicBezTo>
                <a:cubicBezTo>
                  <a:pt x="4941" y="13595"/>
                  <a:pt x="4962" y="13703"/>
                  <a:pt x="4982" y="13811"/>
                </a:cubicBezTo>
                <a:cubicBezTo>
                  <a:pt x="4987" y="13827"/>
                  <a:pt x="4993" y="13844"/>
                  <a:pt x="4998" y="13860"/>
                </a:cubicBezTo>
                <a:cubicBezTo>
                  <a:pt x="5004" y="13876"/>
                  <a:pt x="5010" y="13893"/>
                  <a:pt x="5016" y="13909"/>
                </a:cubicBezTo>
                <a:cubicBezTo>
                  <a:pt x="5022" y="13938"/>
                  <a:pt x="5028" y="13968"/>
                  <a:pt x="5034" y="13997"/>
                </a:cubicBezTo>
                <a:cubicBezTo>
                  <a:pt x="5039" y="14013"/>
                  <a:pt x="5045" y="14030"/>
                  <a:pt x="5050" y="14046"/>
                </a:cubicBezTo>
                <a:cubicBezTo>
                  <a:pt x="5055" y="14062"/>
                  <a:pt x="5059" y="14079"/>
                  <a:pt x="5064" y="14095"/>
                </a:cubicBezTo>
                <a:cubicBezTo>
                  <a:pt x="5073" y="14141"/>
                  <a:pt x="5082" y="14186"/>
                  <a:pt x="5091" y="14232"/>
                </a:cubicBezTo>
                <a:cubicBezTo>
                  <a:pt x="5097" y="14249"/>
                  <a:pt x="5103" y="14265"/>
                  <a:pt x="5109" y="14282"/>
                </a:cubicBezTo>
                <a:cubicBezTo>
                  <a:pt x="5115" y="14298"/>
                  <a:pt x="5120" y="14315"/>
                  <a:pt x="5126" y="14331"/>
                </a:cubicBezTo>
                <a:cubicBezTo>
                  <a:pt x="5131" y="14344"/>
                  <a:pt x="5137" y="14357"/>
                  <a:pt x="5142" y="14370"/>
                </a:cubicBezTo>
                <a:cubicBezTo>
                  <a:pt x="5151" y="14386"/>
                  <a:pt x="5160" y="14403"/>
                  <a:pt x="5169" y="14419"/>
                </a:cubicBezTo>
                <a:cubicBezTo>
                  <a:pt x="5175" y="14435"/>
                  <a:pt x="5181" y="14452"/>
                  <a:pt x="5187" y="14468"/>
                </a:cubicBezTo>
                <a:cubicBezTo>
                  <a:pt x="5192" y="14484"/>
                  <a:pt x="5196" y="14501"/>
                  <a:pt x="5201" y="14517"/>
                </a:cubicBezTo>
                <a:cubicBezTo>
                  <a:pt x="5207" y="14533"/>
                  <a:pt x="5213" y="14550"/>
                  <a:pt x="5219" y="14566"/>
                </a:cubicBezTo>
                <a:cubicBezTo>
                  <a:pt x="5224" y="14579"/>
                  <a:pt x="5230" y="14592"/>
                  <a:pt x="5235" y="14605"/>
                </a:cubicBezTo>
                <a:lnTo>
                  <a:pt x="5253" y="14605"/>
                </a:lnTo>
                <a:cubicBezTo>
                  <a:pt x="5258" y="14621"/>
                  <a:pt x="5264" y="14638"/>
                  <a:pt x="5269" y="14654"/>
                </a:cubicBezTo>
                <a:cubicBezTo>
                  <a:pt x="5275" y="14670"/>
                  <a:pt x="5281" y="14687"/>
                  <a:pt x="5287" y="14703"/>
                </a:cubicBezTo>
                <a:lnTo>
                  <a:pt x="5305" y="14703"/>
                </a:lnTo>
                <a:cubicBezTo>
                  <a:pt x="5313" y="14719"/>
                  <a:pt x="5321" y="14736"/>
                  <a:pt x="5329" y="14752"/>
                </a:cubicBezTo>
                <a:cubicBezTo>
                  <a:pt x="5334" y="14765"/>
                  <a:pt x="5339" y="14779"/>
                  <a:pt x="5344" y="14792"/>
                </a:cubicBezTo>
                <a:lnTo>
                  <a:pt x="5362" y="14792"/>
                </a:lnTo>
                <a:cubicBezTo>
                  <a:pt x="5368" y="14808"/>
                  <a:pt x="5373" y="14825"/>
                  <a:pt x="5379" y="14841"/>
                </a:cubicBezTo>
                <a:lnTo>
                  <a:pt x="5422" y="14841"/>
                </a:lnTo>
                <a:cubicBezTo>
                  <a:pt x="5428" y="14857"/>
                  <a:pt x="5434" y="14874"/>
                  <a:pt x="5440" y="14890"/>
                </a:cubicBezTo>
                <a:lnTo>
                  <a:pt x="5481" y="14890"/>
                </a:lnTo>
                <a:cubicBezTo>
                  <a:pt x="5486" y="14906"/>
                  <a:pt x="5492" y="14923"/>
                  <a:pt x="5497" y="14939"/>
                </a:cubicBezTo>
                <a:lnTo>
                  <a:pt x="18105" y="14792"/>
                </a:lnTo>
                <a:cubicBezTo>
                  <a:pt x="18097" y="13559"/>
                  <a:pt x="18112" y="12327"/>
                  <a:pt x="18104" y="11094"/>
                </a:cubicBezTo>
                <a:close/>
              </a:path>
            </a:pathLst>
          </a:custGeom>
          <a:solidFill>
            <a:srgbClr val="C8FF6A"/>
          </a:solidFill>
          <a:ln w="19050">
            <a:solidFill>
              <a:srgbClr val="BFBFBF"/>
            </a:solidFill>
            <a:round/>
            <a:headEnd/>
            <a:tailEnd/>
          </a:ln>
        </xdr:spPr>
      </xdr:sp>
      <xdr:sp macro="" textlink="">
        <xdr:nvSpPr>
          <xdr:cNvPr id="7" name="Rectangle 5">
            <a:extLst>
              <a:ext uri="{FF2B5EF4-FFF2-40B4-BE49-F238E27FC236}">
                <a16:creationId xmlns:a16="http://schemas.microsoft.com/office/drawing/2014/main" id="{00000000-0008-0000-0000-000007000000}"/>
              </a:ext>
            </a:extLst>
          </xdr:cNvPr>
          <xdr:cNvSpPr>
            <a:spLocks noChangeArrowheads="1"/>
          </xdr:cNvSpPr>
        </xdr:nvSpPr>
        <xdr:spPr bwMode="auto">
          <a:xfrm>
            <a:off x="25436" y="1397"/>
            <a:ext cx="41665" cy="5926"/>
          </a:xfrm>
          <a:prstGeom prst="rect">
            <a:avLst/>
          </a:prstGeom>
          <a:noFill/>
          <a:ln>
            <a:noFill/>
          </a:ln>
        </xdr:spPr>
        <xdr:txBody>
          <a:bodyPr vertOverflow="clip" wrap="square" lIns="12700" tIns="12700" rIns="12700" bIns="12700" anchor="t" upright="1"/>
          <a:lstStyle/>
          <a:p>
            <a:pPr algn="r">
              <a:defRPr sz="1000"/>
            </a:pPr>
            <a:r>
              <a:rPr lang="de-DE" sz="1400" b="1" i="0" u="none" strike="noStrike">
                <a:solidFill>
                  <a:srgbClr val="000000"/>
                </a:solidFill>
                <a:latin typeface="Calibri"/>
                <a:cs typeface="Calibri"/>
              </a:rPr>
              <a:t>Abteilung Forstökonomie </a:t>
            </a:r>
            <a:endParaRPr/>
          </a:p>
          <a:p>
            <a:pPr algn="r">
              <a:defRPr sz="1000"/>
            </a:pPr>
            <a:r>
              <a:rPr lang="de-DE" sz="800" b="0" i="0" u="none" strike="noStrike">
                <a:solidFill>
                  <a:srgbClr val="000000"/>
                </a:solidFill>
                <a:latin typeface="Calibri"/>
                <a:cs typeface="Calibri"/>
              </a:rPr>
              <a:t>Fakultät für Forstwissenschaften und Waldökologie, Georg-August-Universität Göttingen</a:t>
            </a:r>
            <a:endParaRPr/>
          </a:p>
          <a:p>
            <a:pPr algn="r">
              <a:defRPr sz="1000"/>
            </a:pPr>
            <a:r>
              <a:rPr lang="de-DE" sz="1000" b="0" i="0" u="none" strike="noStrike">
                <a:solidFill>
                  <a:srgbClr val="000000"/>
                </a:solidFill>
                <a:latin typeface="Calibri"/>
                <a:cs typeface="Calibri"/>
              </a:rPr>
              <a:t>Leitung: Prof. Dr. Bernhard Möhring</a:t>
            </a:r>
            <a:endParaRPr/>
          </a:p>
          <a:p>
            <a:pPr algn="l">
              <a:defRPr sz="1000"/>
            </a:pPr>
            <a:endParaRPr lang="de-DE" sz="800" b="0" i="0" u="none" strike="noStrike">
              <a:solidFill>
                <a:srgbClr val="000000"/>
              </a:solidFill>
              <a:latin typeface="Calibri"/>
              <a:cs typeface="Calibri"/>
            </a:endParaRPr>
          </a:p>
          <a:p>
            <a:pPr algn="l">
              <a:defRPr sz="1000"/>
            </a:pPr>
            <a:endParaRPr lang="de-DE" sz="800" b="0" i="0" u="none" strike="noStrike">
              <a:solidFill>
                <a:srgbClr val="000000"/>
              </a:solidFill>
              <a:latin typeface="Calibri"/>
              <a:cs typeface="Calibri"/>
            </a:endParaRPr>
          </a:p>
          <a:p>
            <a:pPr algn="l">
              <a:defRPr sz="1000"/>
            </a:pPr>
            <a:endParaRPr lang="de-DE" sz="1300" b="0" i="0" u="none" strike="noStrike">
              <a:solidFill>
                <a:srgbClr val="000000"/>
              </a:solidFill>
              <a:latin typeface="Calibri"/>
              <a:cs typeface="Calibri"/>
            </a:endParaRPr>
          </a:p>
          <a:p>
            <a:pPr algn="l">
              <a:defRPr sz="1000"/>
            </a:pPr>
            <a:endParaRPr lang="de-DE" sz="1300" b="0" i="0" u="none" strike="noStrike">
              <a:solidFill>
                <a:srgbClr val="000000"/>
              </a:solidFill>
              <a:latin typeface="Calibri"/>
              <a:cs typeface="Calibri"/>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9:I16"/>
  <sheetViews>
    <sheetView showGridLines="0" topLeftCell="A28" workbookViewId="0">
      <selection activeCell="K6" sqref="K6"/>
    </sheetView>
  </sheetViews>
  <sheetFormatPr baseColWidth="10" defaultRowHeight="12.75" x14ac:dyDescent="0.2"/>
  <cols>
    <col min="11" max="11" width="16.140625" customWidth="1"/>
  </cols>
  <sheetData>
    <row r="9" spans="1:9" ht="15" x14ac:dyDescent="0.25">
      <c r="H9" s="1" t="s">
        <v>0</v>
      </c>
      <c r="I9" s="2">
        <v>43556</v>
      </c>
    </row>
    <row r="13" spans="1:9" ht="20.25" x14ac:dyDescent="0.3">
      <c r="A13" s="69" t="s">
        <v>1</v>
      </c>
      <c r="B13" s="69"/>
      <c r="C13" s="69"/>
      <c r="D13" s="69"/>
      <c r="E13" s="69"/>
      <c r="F13" s="69"/>
      <c r="G13" s="69"/>
      <c r="H13" s="69"/>
      <c r="I13" s="69"/>
    </row>
    <row r="16" spans="1:9" ht="18" x14ac:dyDescent="0.25">
      <c r="A16" s="70" t="s">
        <v>2</v>
      </c>
      <c r="B16" s="70"/>
      <c r="C16" s="70"/>
      <c r="D16" s="70"/>
      <c r="E16" s="70"/>
      <c r="F16" s="70"/>
      <c r="G16" s="70"/>
      <c r="H16" s="70"/>
      <c r="I16" s="70"/>
    </row>
  </sheetData>
  <mergeCells count="2">
    <mergeCell ref="A13:I13"/>
    <mergeCell ref="A16:I16"/>
  </mergeCells>
  <printOptions gridLinesSet="0"/>
  <pageMargins left="0.7" right="0.7" top="0.78740157500000008" bottom="0.78740157500000008" header="0.5" footer="0.5"/>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0"/>
  <sheetViews>
    <sheetView showGridLines="0" tabSelected="1" topLeftCell="A7" zoomScale="150" workbookViewId="0">
      <selection activeCell="A18" sqref="A18"/>
    </sheetView>
  </sheetViews>
  <sheetFormatPr baseColWidth="10" defaultColWidth="11.42578125" defaultRowHeight="12.75" x14ac:dyDescent="0.2"/>
  <cols>
    <col min="1" max="1" width="41.28515625" style="3" customWidth="1"/>
    <col min="2" max="2" width="11.7109375" style="3" bestFit="1" customWidth="1"/>
    <col min="3" max="11" width="11.42578125" style="3"/>
    <col min="12" max="12" width="21.85546875" style="3" customWidth="1"/>
    <col min="13" max="16384" width="11.42578125" style="3"/>
  </cols>
  <sheetData>
    <row r="1" spans="1:6" ht="20.25" x14ac:dyDescent="0.2">
      <c r="A1" s="4" t="s">
        <v>3</v>
      </c>
    </row>
    <row r="3" spans="1:6" x14ac:dyDescent="0.2">
      <c r="A3" s="5" t="s">
        <v>4</v>
      </c>
      <c r="B3" s="6"/>
      <c r="D3" s="7"/>
      <c r="E3" s="3" t="s">
        <v>5</v>
      </c>
    </row>
    <row r="4" spans="1:6" x14ac:dyDescent="0.2">
      <c r="A4" s="8" t="s">
        <v>6</v>
      </c>
      <c r="B4" s="9">
        <v>0.8</v>
      </c>
    </row>
    <row r="6" spans="1:6" x14ac:dyDescent="0.2">
      <c r="A6" s="77" t="s">
        <v>7</v>
      </c>
      <c r="B6" s="77"/>
      <c r="C6" s="77"/>
      <c r="D6" s="77"/>
      <c r="E6" s="77"/>
      <c r="F6" s="77"/>
    </row>
    <row r="7" spans="1:6" x14ac:dyDescent="0.2">
      <c r="A7" s="10"/>
      <c r="B7" s="10"/>
      <c r="C7" s="10"/>
      <c r="D7" s="11" t="s">
        <v>8</v>
      </c>
      <c r="E7" s="11" t="s">
        <v>9</v>
      </c>
      <c r="F7" s="11" t="s">
        <v>10</v>
      </c>
    </row>
    <row r="8" spans="1:6" x14ac:dyDescent="0.2">
      <c r="A8" s="10" t="s">
        <v>11</v>
      </c>
      <c r="B8" s="10"/>
      <c r="C8" s="10"/>
      <c r="D8" s="11"/>
      <c r="E8" s="11"/>
      <c r="F8" s="11"/>
    </row>
    <row r="9" spans="1:6" x14ac:dyDescent="0.2">
      <c r="A9" s="8" t="s">
        <v>12</v>
      </c>
      <c r="B9" s="12"/>
      <c r="C9" s="12"/>
      <c r="D9" s="13">
        <v>0.72</v>
      </c>
      <c r="E9" s="13">
        <v>0.78</v>
      </c>
      <c r="F9" s="13">
        <v>0.49</v>
      </c>
    </row>
    <row r="10" spans="1:6" x14ac:dyDescent="0.2">
      <c r="B10" s="10"/>
      <c r="C10" s="10"/>
      <c r="D10" s="14"/>
      <c r="E10" s="14"/>
      <c r="F10" s="14"/>
    </row>
    <row r="11" spans="1:6" ht="13.5" customHeight="1" x14ac:dyDescent="0.2">
      <c r="A11" s="15" t="s">
        <v>13</v>
      </c>
      <c r="D11" s="16"/>
      <c r="E11" s="16"/>
      <c r="F11" s="16"/>
    </row>
    <row r="12" spans="1:6" ht="12.75" customHeight="1" x14ac:dyDescent="0.2">
      <c r="A12" s="3" t="s">
        <v>14</v>
      </c>
      <c r="D12" s="16"/>
      <c r="E12" s="16"/>
      <c r="F12" s="16"/>
    </row>
    <row r="13" spans="1:6" x14ac:dyDescent="0.2">
      <c r="A13" s="3" t="s">
        <v>15</v>
      </c>
      <c r="D13" s="16"/>
      <c r="E13" s="16"/>
      <c r="F13" s="16"/>
    </row>
    <row r="14" spans="1:6" x14ac:dyDescent="0.2">
      <c r="A14" s="17" t="s">
        <v>16</v>
      </c>
      <c r="B14" s="8"/>
      <c r="C14" s="8"/>
      <c r="D14" s="18"/>
      <c r="E14" s="18"/>
      <c r="F14" s="18"/>
    </row>
    <row r="15" spans="1:6" x14ac:dyDescent="0.2">
      <c r="A15" s="15"/>
    </row>
    <row r="16" spans="1:6" ht="13.5" customHeight="1" x14ac:dyDescent="0.2">
      <c r="A16" s="15" t="s">
        <v>17</v>
      </c>
    </row>
    <row r="17" spans="1:6" x14ac:dyDescent="0.2">
      <c r="A17" s="3" t="s">
        <v>18</v>
      </c>
      <c r="D17" s="16"/>
      <c r="E17" s="16"/>
      <c r="F17" s="16"/>
    </row>
    <row r="18" spans="1:6" x14ac:dyDescent="0.2">
      <c r="A18" s="3" t="s">
        <v>55</v>
      </c>
      <c r="D18" s="19"/>
      <c r="E18" s="19"/>
      <c r="F18" s="19"/>
    </row>
    <row r="19" spans="1:6" x14ac:dyDescent="0.2">
      <c r="A19" s="3" t="s">
        <v>19</v>
      </c>
      <c r="D19" s="20"/>
      <c r="E19" s="20"/>
      <c r="F19" s="20"/>
    </row>
    <row r="20" spans="1:6" x14ac:dyDescent="0.2">
      <c r="A20" s="3" t="s">
        <v>56</v>
      </c>
      <c r="B20" s="15"/>
      <c r="C20" s="15"/>
      <c r="D20" s="21"/>
      <c r="E20" s="21"/>
      <c r="F20" s="21"/>
    </row>
    <row r="21" spans="1:6" x14ac:dyDescent="0.2">
      <c r="D21" s="20"/>
      <c r="E21" s="20"/>
      <c r="F21" s="20"/>
    </row>
    <row r="22" spans="1:6" x14ac:dyDescent="0.2">
      <c r="A22" s="3" t="s">
        <v>20</v>
      </c>
      <c r="D22" s="22"/>
      <c r="E22" s="22"/>
      <c r="F22" s="22"/>
    </row>
    <row r="23" spans="1:6" x14ac:dyDescent="0.2">
      <c r="A23" s="3" t="s">
        <v>21</v>
      </c>
      <c r="D23" s="22"/>
      <c r="E23" s="22"/>
      <c r="F23" s="22"/>
    </row>
    <row r="24" spans="1:6" x14ac:dyDescent="0.2">
      <c r="A24" s="3" t="s">
        <v>22</v>
      </c>
      <c r="B24" s="15"/>
      <c r="C24" s="15"/>
      <c r="D24" s="23"/>
      <c r="E24" s="23"/>
      <c r="F24" s="23"/>
    </row>
    <row r="25" spans="1:6" x14ac:dyDescent="0.2">
      <c r="A25" s="17" t="s">
        <v>57</v>
      </c>
      <c r="B25" s="8"/>
      <c r="C25" s="8"/>
      <c r="D25" s="18"/>
      <c r="E25" s="18"/>
      <c r="F25" s="18"/>
    </row>
    <row r="27" spans="1:6" x14ac:dyDescent="0.2">
      <c r="A27" s="15" t="s">
        <v>23</v>
      </c>
    </row>
    <row r="28" spans="1:6" x14ac:dyDescent="0.2">
      <c r="A28" s="3" t="s">
        <v>24</v>
      </c>
      <c r="B28" s="15"/>
      <c r="C28" s="15"/>
      <c r="D28" s="22"/>
      <c r="E28" s="22"/>
      <c r="F28" s="22"/>
    </row>
    <row r="29" spans="1:6" x14ac:dyDescent="0.2">
      <c r="A29" s="3" t="s">
        <v>25</v>
      </c>
      <c r="F29" s="22"/>
    </row>
    <row r="30" spans="1:6" x14ac:dyDescent="0.2">
      <c r="A30" s="3" t="s">
        <v>26</v>
      </c>
    </row>
    <row r="31" spans="1:6" x14ac:dyDescent="0.2">
      <c r="A31" s="3" t="s">
        <v>27</v>
      </c>
      <c r="D31" s="24"/>
      <c r="E31" s="24"/>
      <c r="F31" s="24"/>
    </row>
    <row r="32" spans="1:6" x14ac:dyDescent="0.2">
      <c r="A32" s="17" t="s">
        <v>28</v>
      </c>
      <c r="B32" s="8"/>
      <c r="C32" s="8"/>
      <c r="D32" s="18"/>
      <c r="E32" s="18"/>
      <c r="F32" s="18"/>
    </row>
    <row r="33" spans="1:7" x14ac:dyDescent="0.2">
      <c r="A33" s="15"/>
      <c r="D33" s="16"/>
      <c r="E33" s="16"/>
      <c r="F33" s="16"/>
    </row>
    <row r="34" spans="1:7" ht="18" x14ac:dyDescent="0.2">
      <c r="A34" s="25" t="s">
        <v>29</v>
      </c>
    </row>
    <row r="35" spans="1:7" x14ac:dyDescent="0.2">
      <c r="A35" s="26"/>
      <c r="B35" s="78" t="s">
        <v>8</v>
      </c>
      <c r="C35" s="79"/>
      <c r="D35" s="78" t="s">
        <v>9</v>
      </c>
      <c r="E35" s="82"/>
      <c r="F35" s="78" t="s">
        <v>30</v>
      </c>
      <c r="G35" s="84"/>
    </row>
    <row r="36" spans="1:7" x14ac:dyDescent="0.2">
      <c r="A36" s="27"/>
      <c r="B36" s="80"/>
      <c r="C36" s="81"/>
      <c r="D36" s="80"/>
      <c r="E36" s="83"/>
      <c r="F36" s="80"/>
      <c r="G36" s="85"/>
    </row>
    <row r="37" spans="1:7" ht="15" x14ac:dyDescent="0.2">
      <c r="A37" s="28" t="s">
        <v>31</v>
      </c>
      <c r="B37" s="73" t="s">
        <v>32</v>
      </c>
      <c r="C37" s="74"/>
      <c r="D37" s="73" t="s">
        <v>33</v>
      </c>
      <c r="E37" s="75"/>
      <c r="F37" s="73" t="s">
        <v>34</v>
      </c>
      <c r="G37" s="76"/>
    </row>
    <row r="38" spans="1:7" ht="15" x14ac:dyDescent="0.2">
      <c r="A38" s="29" t="s">
        <v>35</v>
      </c>
      <c r="B38" s="73"/>
      <c r="C38" s="74"/>
      <c r="D38" s="73"/>
      <c r="E38" s="75"/>
      <c r="F38" s="73"/>
      <c r="G38" s="76"/>
    </row>
    <row r="39" spans="1:7" ht="15" x14ac:dyDescent="0.2">
      <c r="A39" s="28" t="s">
        <v>36</v>
      </c>
      <c r="B39" s="73">
        <v>120</v>
      </c>
      <c r="C39" s="74"/>
      <c r="D39" s="73">
        <v>160</v>
      </c>
      <c r="E39" s="75"/>
      <c r="F39" s="73">
        <v>80</v>
      </c>
      <c r="G39" s="76"/>
    </row>
    <row r="40" spans="1:7" ht="15" x14ac:dyDescent="0.2">
      <c r="A40" s="30" t="s">
        <v>37</v>
      </c>
      <c r="B40" s="71"/>
      <c r="C40" s="72"/>
      <c r="D40" s="71"/>
      <c r="E40" s="72"/>
      <c r="F40" s="71"/>
      <c r="G40" s="72"/>
    </row>
    <row r="41" spans="1:7" x14ac:dyDescent="0.2">
      <c r="A41" s="31"/>
      <c r="B41" s="32" t="s">
        <v>38</v>
      </c>
      <c r="C41" s="33" t="s">
        <v>39</v>
      </c>
      <c r="D41" s="32" t="s">
        <v>38</v>
      </c>
      <c r="E41" s="33" t="s">
        <v>39</v>
      </c>
      <c r="F41" s="32" t="s">
        <v>38</v>
      </c>
      <c r="G41" s="34" t="s">
        <v>39</v>
      </c>
    </row>
    <row r="42" spans="1:7" x14ac:dyDescent="0.2">
      <c r="A42" s="35" t="s">
        <v>40</v>
      </c>
      <c r="B42" s="36">
        <v>70</v>
      </c>
      <c r="C42" s="37"/>
      <c r="D42" s="36">
        <v>120</v>
      </c>
      <c r="E42" s="37"/>
      <c r="F42" s="36">
        <v>85</v>
      </c>
      <c r="G42" s="37"/>
    </row>
    <row r="43" spans="1:7" x14ac:dyDescent="0.2">
      <c r="A43" s="38" t="s">
        <v>41</v>
      </c>
      <c r="B43" s="36"/>
      <c r="C43" s="37"/>
      <c r="D43" s="36"/>
      <c r="E43" s="37"/>
      <c r="F43" s="36"/>
      <c r="G43" s="37"/>
    </row>
    <row r="44" spans="1:7" x14ac:dyDescent="0.2">
      <c r="A44" s="38" t="s">
        <v>42</v>
      </c>
      <c r="B44" s="36"/>
      <c r="C44" s="39"/>
      <c r="D44" s="36"/>
      <c r="E44" s="37"/>
      <c r="F44" s="36"/>
      <c r="G44" s="40"/>
    </row>
    <row r="45" spans="1:7" x14ac:dyDescent="0.2">
      <c r="A45" s="38" t="s">
        <v>43</v>
      </c>
      <c r="B45" s="41"/>
      <c r="C45" s="39"/>
      <c r="D45" s="41"/>
      <c r="E45" s="37"/>
      <c r="F45" s="41"/>
      <c r="G45" s="40"/>
    </row>
    <row r="46" spans="1:7" x14ac:dyDescent="0.2">
      <c r="A46" s="42" t="s">
        <v>44</v>
      </c>
      <c r="B46" s="43"/>
      <c r="C46" s="44"/>
      <c r="D46" s="43"/>
      <c r="E46" s="44"/>
      <c r="F46" s="43"/>
      <c r="G46" s="44"/>
    </row>
    <row r="47" spans="1:7" x14ac:dyDescent="0.2">
      <c r="A47" s="27" t="s">
        <v>45</v>
      </c>
      <c r="B47" s="45"/>
      <c r="C47" s="46"/>
      <c r="D47" s="45"/>
      <c r="E47" s="46"/>
      <c r="F47" s="45"/>
      <c r="G47" s="46"/>
    </row>
    <row r="48" spans="1:7" x14ac:dyDescent="0.2">
      <c r="A48" s="27" t="s">
        <v>46</v>
      </c>
      <c r="B48" s="45"/>
      <c r="C48" s="46"/>
      <c r="D48" s="45"/>
      <c r="E48" s="47"/>
      <c r="F48" s="45"/>
      <c r="G48" s="48"/>
    </row>
    <row r="49" spans="1:7" x14ac:dyDescent="0.2">
      <c r="A49" s="49" t="s">
        <v>47</v>
      </c>
      <c r="B49" s="50"/>
      <c r="C49" s="51"/>
      <c r="D49" s="50"/>
      <c r="E49" s="51"/>
      <c r="F49" s="50"/>
      <c r="G49" s="51"/>
    </row>
    <row r="50" spans="1:7" x14ac:dyDescent="0.2">
      <c r="A50" s="52"/>
      <c r="B50" s="53"/>
      <c r="C50" s="54"/>
      <c r="D50" s="53"/>
      <c r="E50" s="55"/>
      <c r="F50" s="53"/>
      <c r="G50" s="56"/>
    </row>
    <row r="51" spans="1:7" x14ac:dyDescent="0.2">
      <c r="A51" s="35" t="s">
        <v>48</v>
      </c>
      <c r="B51" s="53"/>
      <c r="C51" s="57"/>
      <c r="D51" s="53"/>
      <c r="E51" s="58"/>
      <c r="F51" s="53"/>
      <c r="G51" s="59"/>
    </row>
    <row r="52" spans="1:7" x14ac:dyDescent="0.2">
      <c r="A52" s="49" t="s">
        <v>49</v>
      </c>
      <c r="B52" s="50"/>
      <c r="C52" s="51"/>
      <c r="D52" s="50"/>
      <c r="E52" s="51"/>
      <c r="F52" s="50"/>
      <c r="G52" s="51"/>
    </row>
    <row r="53" spans="1:7" x14ac:dyDescent="0.2">
      <c r="A53" s="52"/>
      <c r="B53" s="53"/>
      <c r="C53" s="54"/>
      <c r="D53" s="53"/>
      <c r="E53" s="60"/>
      <c r="F53" s="53"/>
      <c r="G53" s="61"/>
    </row>
    <row r="54" spans="1:7" x14ac:dyDescent="0.2">
      <c r="A54" s="62" t="s">
        <v>50</v>
      </c>
      <c r="B54" s="53"/>
      <c r="C54" s="57"/>
      <c r="D54" s="53"/>
      <c r="E54" s="58"/>
      <c r="F54" s="53"/>
      <c r="G54" s="59"/>
    </row>
    <row r="55" spans="1:7" x14ac:dyDescent="0.2">
      <c r="A55" s="49" t="s">
        <v>51</v>
      </c>
      <c r="B55" s="50"/>
      <c r="C55" s="51"/>
      <c r="D55" s="50"/>
      <c r="E55" s="51"/>
      <c r="F55" s="50"/>
      <c r="G55" s="51"/>
    </row>
    <row r="56" spans="1:7" x14ac:dyDescent="0.2">
      <c r="A56" s="52"/>
      <c r="B56" s="53"/>
      <c r="C56" s="54"/>
      <c r="D56" s="53"/>
      <c r="E56" s="60"/>
      <c r="F56" s="53"/>
      <c r="G56" s="61"/>
    </row>
    <row r="57" spans="1:7" x14ac:dyDescent="0.2">
      <c r="A57" s="63" t="s">
        <v>52</v>
      </c>
      <c r="B57" s="53"/>
      <c r="C57" s="57"/>
      <c r="D57" s="53"/>
      <c r="E57" s="58"/>
      <c r="F57" s="53"/>
      <c r="G57" s="59"/>
    </row>
    <row r="58" spans="1:7" x14ac:dyDescent="0.2">
      <c r="A58" s="64" t="s">
        <v>53</v>
      </c>
      <c r="B58" s="65"/>
      <c r="C58" s="66"/>
      <c r="D58" s="67"/>
      <c r="E58" s="66"/>
      <c r="F58" s="67"/>
      <c r="G58" s="66"/>
    </row>
    <row r="60" spans="1:7" x14ac:dyDescent="0.2">
      <c r="A60" s="68" t="s">
        <v>54</v>
      </c>
    </row>
  </sheetData>
  <mergeCells count="16">
    <mergeCell ref="A6:F6"/>
    <mergeCell ref="B35:C36"/>
    <mergeCell ref="D35:E36"/>
    <mergeCell ref="F35:G36"/>
    <mergeCell ref="B37:C37"/>
    <mergeCell ref="D37:E37"/>
    <mergeCell ref="F37:G37"/>
    <mergeCell ref="B40:C40"/>
    <mergeCell ref="D40:E40"/>
    <mergeCell ref="F40:G40"/>
    <mergeCell ref="B38:C38"/>
    <mergeCell ref="D38:E38"/>
    <mergeCell ref="F38:G38"/>
    <mergeCell ref="B39:C39"/>
    <mergeCell ref="D39:E39"/>
    <mergeCell ref="F39:G39"/>
  </mergeCells>
  <printOptions gridLinesSet="0"/>
  <pageMargins left="0.78740157500000008" right="0.78740157500000008" top="0.98425196899999989" bottom="0.98425196899999989" header="0.5" footer="0.5"/>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0"/>
  <sheetViews>
    <sheetView showGridLines="0" topLeftCell="A16" zoomScale="80" zoomScaleNormal="80" workbookViewId="0">
      <selection activeCell="B38" sqref="B38:C38"/>
    </sheetView>
  </sheetViews>
  <sheetFormatPr baseColWidth="10" defaultColWidth="11.42578125" defaultRowHeight="12.75" x14ac:dyDescent="0.2"/>
  <cols>
    <col min="1" max="1" width="41.28515625" style="3" customWidth="1"/>
    <col min="2" max="2" width="11.7109375" style="3" bestFit="1" customWidth="1"/>
    <col min="3" max="11" width="11.42578125" style="3"/>
    <col min="12" max="12" width="21.85546875" style="3" customWidth="1"/>
    <col min="13" max="16384" width="11.42578125" style="3"/>
  </cols>
  <sheetData>
    <row r="1" spans="1:6" ht="20.25" x14ac:dyDescent="0.2">
      <c r="A1" s="4" t="s">
        <v>3</v>
      </c>
    </row>
    <row r="3" spans="1:6" x14ac:dyDescent="0.2">
      <c r="A3" s="5" t="s">
        <v>4</v>
      </c>
      <c r="B3" s="6"/>
      <c r="D3" s="7"/>
      <c r="E3" s="3" t="s">
        <v>5</v>
      </c>
    </row>
    <row r="4" spans="1:6" x14ac:dyDescent="0.2">
      <c r="A4" s="8" t="s">
        <v>6</v>
      </c>
      <c r="B4" s="9">
        <v>0.8</v>
      </c>
    </row>
    <row r="6" spans="1:6" x14ac:dyDescent="0.2">
      <c r="A6" s="77" t="s">
        <v>7</v>
      </c>
      <c r="B6" s="77"/>
      <c r="C6" s="77"/>
      <c r="D6" s="77"/>
      <c r="E6" s="77"/>
      <c r="F6" s="77"/>
    </row>
    <row r="7" spans="1:6" x14ac:dyDescent="0.2">
      <c r="A7" s="10"/>
      <c r="B7" s="10"/>
      <c r="C7" s="10"/>
      <c r="D7" s="11" t="s">
        <v>8</v>
      </c>
      <c r="E7" s="11" t="s">
        <v>9</v>
      </c>
      <c r="F7" s="11" t="s">
        <v>10</v>
      </c>
    </row>
    <row r="8" spans="1:6" x14ac:dyDescent="0.2">
      <c r="A8" s="10" t="s">
        <v>11</v>
      </c>
      <c r="B8" s="10"/>
      <c r="C8" s="10"/>
      <c r="D8" s="11"/>
      <c r="E8" s="11"/>
      <c r="F8" s="11"/>
    </row>
    <row r="9" spans="1:6" x14ac:dyDescent="0.2">
      <c r="A9" s="8" t="s">
        <v>12</v>
      </c>
      <c r="B9" s="12"/>
      <c r="C9" s="12"/>
      <c r="D9" s="13">
        <v>0.72</v>
      </c>
      <c r="E9" s="13">
        <v>0.78</v>
      </c>
      <c r="F9" s="13">
        <v>0.49</v>
      </c>
    </row>
    <row r="10" spans="1:6" x14ac:dyDescent="0.2">
      <c r="B10" s="10"/>
      <c r="C10" s="10"/>
      <c r="D10" s="14"/>
      <c r="E10" s="14"/>
      <c r="F10" s="14"/>
    </row>
    <row r="11" spans="1:6" ht="13.5" customHeight="1" x14ac:dyDescent="0.2">
      <c r="A11" s="15" t="s">
        <v>13</v>
      </c>
      <c r="D11" s="16"/>
      <c r="E11" s="16"/>
      <c r="F11" s="16"/>
    </row>
    <row r="12" spans="1:6" ht="12.75" customHeight="1" x14ac:dyDescent="0.2">
      <c r="A12" s="3" t="s">
        <v>14</v>
      </c>
      <c r="D12" s="16">
        <v>15</v>
      </c>
      <c r="E12" s="16">
        <v>15</v>
      </c>
      <c r="F12" s="16">
        <v>15</v>
      </c>
    </row>
    <row r="13" spans="1:6" x14ac:dyDescent="0.2">
      <c r="A13" s="3" t="s">
        <v>15</v>
      </c>
      <c r="D13" s="16">
        <v>8</v>
      </c>
      <c r="E13" s="16">
        <v>8</v>
      </c>
      <c r="F13" s="16">
        <v>8</v>
      </c>
    </row>
    <row r="14" spans="1:6" x14ac:dyDescent="0.2">
      <c r="A14" s="17" t="s">
        <v>16</v>
      </c>
      <c r="B14" s="8"/>
      <c r="C14" s="8"/>
      <c r="D14" s="18">
        <f>D12+D13</f>
        <v>23</v>
      </c>
      <c r="E14" s="18">
        <f t="shared" ref="E14:F14" si="0">E12+E13</f>
        <v>23</v>
      </c>
      <c r="F14" s="18">
        <f t="shared" si="0"/>
        <v>23</v>
      </c>
    </row>
    <row r="15" spans="1:6" x14ac:dyDescent="0.2">
      <c r="A15" s="15"/>
    </row>
    <row r="16" spans="1:6" ht="13.5" customHeight="1" x14ac:dyDescent="0.2">
      <c r="A16" s="15" t="s">
        <v>17</v>
      </c>
    </row>
    <row r="17" spans="1:6" x14ac:dyDescent="0.2">
      <c r="A17" s="3" t="s">
        <v>18</v>
      </c>
      <c r="D17" s="16">
        <v>650</v>
      </c>
      <c r="E17" s="16">
        <v>650</v>
      </c>
      <c r="F17" s="16">
        <v>650</v>
      </c>
    </row>
    <row r="18" spans="1:6" x14ac:dyDescent="0.2">
      <c r="A18" s="3" t="s">
        <v>55</v>
      </c>
      <c r="D18" s="19">
        <v>8000</v>
      </c>
      <c r="E18" s="19">
        <v>10000</v>
      </c>
      <c r="F18" s="19">
        <v>2700</v>
      </c>
    </row>
    <row r="19" spans="1:6" x14ac:dyDescent="0.2">
      <c r="A19" s="3" t="s">
        <v>19</v>
      </c>
      <c r="D19" s="20">
        <v>0.8</v>
      </c>
      <c r="E19" s="20">
        <v>0.8</v>
      </c>
      <c r="F19" s="20">
        <v>0.8</v>
      </c>
    </row>
    <row r="20" spans="1:6" x14ac:dyDescent="0.2">
      <c r="A20" s="3" t="s">
        <v>56</v>
      </c>
      <c r="B20" s="15"/>
      <c r="C20" s="15"/>
      <c r="D20" s="21">
        <f>D18*D19</f>
        <v>6400</v>
      </c>
      <c r="E20" s="21">
        <f t="shared" ref="E20:F20" si="1">E18*E19</f>
        <v>8000</v>
      </c>
      <c r="F20" s="21">
        <f t="shared" si="1"/>
        <v>2160</v>
      </c>
    </row>
    <row r="21" spans="1:6" x14ac:dyDescent="0.2">
      <c r="D21" s="20"/>
      <c r="E21" s="20"/>
      <c r="F21" s="20"/>
    </row>
    <row r="22" spans="1:6" x14ac:dyDescent="0.2">
      <c r="A22" s="3" t="s">
        <v>20</v>
      </c>
      <c r="D22" s="22">
        <v>0.69</v>
      </c>
      <c r="E22" s="22">
        <v>1.24</v>
      </c>
      <c r="F22" s="22">
        <v>0.64</v>
      </c>
    </row>
    <row r="23" spans="1:6" x14ac:dyDescent="0.2">
      <c r="A23" s="3" t="s">
        <v>21</v>
      </c>
      <c r="D23" s="22">
        <v>0.46</v>
      </c>
      <c r="E23" s="22">
        <v>0.46</v>
      </c>
      <c r="F23" s="22">
        <v>0.46</v>
      </c>
    </row>
    <row r="24" spans="1:6" x14ac:dyDescent="0.2">
      <c r="A24" s="3" t="s">
        <v>22</v>
      </c>
      <c r="B24" s="15"/>
      <c r="C24" s="15"/>
      <c r="D24" s="23">
        <f>D22+D23</f>
        <v>1.1499999999999999</v>
      </c>
      <c r="E24" s="23">
        <f>E22+E23</f>
        <v>1.7</v>
      </c>
      <c r="F24" s="23">
        <f>F22+F23</f>
        <v>1.1000000000000001</v>
      </c>
    </row>
    <row r="25" spans="1:6" x14ac:dyDescent="0.2">
      <c r="A25" s="17" t="s">
        <v>57</v>
      </c>
      <c r="B25" s="8"/>
      <c r="C25" s="8"/>
      <c r="D25" s="18">
        <f>D24*D20+D17</f>
        <v>8009.9999999999991</v>
      </c>
      <c r="E25" s="18">
        <f>E24*E20+E17</f>
        <v>14250</v>
      </c>
      <c r="F25" s="18">
        <f>F24*F20+F17</f>
        <v>3026</v>
      </c>
    </row>
    <row r="27" spans="1:6" x14ac:dyDescent="0.2">
      <c r="A27" s="15" t="s">
        <v>23</v>
      </c>
    </row>
    <row r="28" spans="1:6" x14ac:dyDescent="0.2">
      <c r="A28" s="3" t="s">
        <v>24</v>
      </c>
      <c r="B28" s="15"/>
      <c r="C28" s="15"/>
      <c r="D28" s="22">
        <v>900</v>
      </c>
      <c r="E28" s="22">
        <v>900</v>
      </c>
      <c r="F28" s="22">
        <v>660</v>
      </c>
    </row>
    <row r="29" spans="1:6" x14ac:dyDescent="0.2">
      <c r="A29" s="3" t="s">
        <v>25</v>
      </c>
      <c r="D29" s="3">
        <v>0</v>
      </c>
      <c r="E29" s="3">
        <v>0</v>
      </c>
      <c r="F29" s="22">
        <f>2.2+3.8</f>
        <v>6</v>
      </c>
    </row>
    <row r="30" spans="1:6" x14ac:dyDescent="0.2">
      <c r="A30" s="3" t="s">
        <v>26</v>
      </c>
      <c r="F30" s="3">
        <v>80</v>
      </c>
    </row>
    <row r="31" spans="1:6" x14ac:dyDescent="0.2">
      <c r="A31" s="3" t="s">
        <v>27</v>
      </c>
      <c r="D31" s="24"/>
      <c r="E31" s="24"/>
      <c r="F31" s="24">
        <f>F29*F30</f>
        <v>480</v>
      </c>
    </row>
    <row r="32" spans="1:6" x14ac:dyDescent="0.2">
      <c r="A32" s="17" t="s">
        <v>28</v>
      </c>
      <c r="B32" s="8"/>
      <c r="C32" s="8"/>
      <c r="D32" s="18">
        <f>D28+D31</f>
        <v>900</v>
      </c>
      <c r="E32" s="18">
        <f t="shared" ref="E32:F32" si="2">E28+E31</f>
        <v>900</v>
      </c>
      <c r="F32" s="18">
        <f t="shared" si="2"/>
        <v>1140</v>
      </c>
    </row>
    <row r="33" spans="1:7" x14ac:dyDescent="0.2">
      <c r="A33" s="15"/>
      <c r="D33" s="16"/>
      <c r="E33" s="16"/>
      <c r="F33" s="16"/>
    </row>
    <row r="34" spans="1:7" ht="18" x14ac:dyDescent="0.2">
      <c r="A34" s="25" t="s">
        <v>29</v>
      </c>
    </row>
    <row r="35" spans="1:7" x14ac:dyDescent="0.2">
      <c r="A35" s="26"/>
      <c r="B35" s="78" t="s">
        <v>8</v>
      </c>
      <c r="C35" s="79"/>
      <c r="D35" s="78" t="s">
        <v>9</v>
      </c>
      <c r="E35" s="82"/>
      <c r="F35" s="78" t="s">
        <v>30</v>
      </c>
      <c r="G35" s="84"/>
    </row>
    <row r="36" spans="1:7" x14ac:dyDescent="0.2">
      <c r="A36" s="27"/>
      <c r="B36" s="80"/>
      <c r="C36" s="81"/>
      <c r="D36" s="80"/>
      <c r="E36" s="83"/>
      <c r="F36" s="80"/>
      <c r="G36" s="85"/>
    </row>
    <row r="37" spans="1:7" ht="15" x14ac:dyDescent="0.2">
      <c r="A37" s="28" t="s">
        <v>31</v>
      </c>
      <c r="B37" s="73" t="s">
        <v>32</v>
      </c>
      <c r="C37" s="74"/>
      <c r="D37" s="73" t="s">
        <v>33</v>
      </c>
      <c r="E37" s="75"/>
      <c r="F37" s="73" t="s">
        <v>34</v>
      </c>
      <c r="G37" s="76"/>
    </row>
    <row r="38" spans="1:7" ht="15" x14ac:dyDescent="0.2">
      <c r="A38" s="29" t="s">
        <v>35</v>
      </c>
      <c r="B38" s="73">
        <f>(632+518)/2</f>
        <v>575</v>
      </c>
      <c r="C38" s="74"/>
      <c r="D38" s="73">
        <v>419</v>
      </c>
      <c r="E38" s="75"/>
      <c r="F38" s="73">
        <v>713</v>
      </c>
      <c r="G38" s="76"/>
    </row>
    <row r="39" spans="1:7" ht="15" x14ac:dyDescent="0.2">
      <c r="A39" s="28" t="s">
        <v>36</v>
      </c>
      <c r="B39" s="73">
        <v>120</v>
      </c>
      <c r="C39" s="74"/>
      <c r="D39" s="73">
        <v>160</v>
      </c>
      <c r="E39" s="75"/>
      <c r="F39" s="73">
        <v>80</v>
      </c>
      <c r="G39" s="76"/>
    </row>
    <row r="40" spans="1:7" ht="15" x14ac:dyDescent="0.2">
      <c r="A40" s="30" t="s">
        <v>37</v>
      </c>
      <c r="B40" s="71">
        <f>(B38*$B$4)/B39</f>
        <v>3.8333333333333335</v>
      </c>
      <c r="C40" s="72"/>
      <c r="D40" s="71">
        <f>(D38*$B$4)/D39</f>
        <v>2.0950000000000002</v>
      </c>
      <c r="E40" s="72"/>
      <c r="F40" s="71">
        <f>(F38*$B$4)/F39</f>
        <v>7.13</v>
      </c>
      <c r="G40" s="72"/>
    </row>
    <row r="41" spans="1:7" x14ac:dyDescent="0.2">
      <c r="A41" s="31"/>
      <c r="B41" s="32" t="s">
        <v>38</v>
      </c>
      <c r="C41" s="33" t="s">
        <v>39</v>
      </c>
      <c r="D41" s="32" t="s">
        <v>38</v>
      </c>
      <c r="E41" s="33" t="s">
        <v>39</v>
      </c>
      <c r="F41" s="32" t="s">
        <v>38</v>
      </c>
      <c r="G41" s="34" t="s">
        <v>39</v>
      </c>
    </row>
    <row r="42" spans="1:7" x14ac:dyDescent="0.2">
      <c r="A42" s="35" t="s">
        <v>40</v>
      </c>
      <c r="B42" s="36">
        <v>70</v>
      </c>
      <c r="C42" s="37">
        <f>B42*B40</f>
        <v>268.33333333333337</v>
      </c>
      <c r="D42" s="36">
        <v>120</v>
      </c>
      <c r="E42" s="37">
        <f t="shared" ref="E42:E43" si="3">D42*$D$40</f>
        <v>251.40000000000003</v>
      </c>
      <c r="F42" s="36">
        <v>85</v>
      </c>
      <c r="G42" s="37">
        <f t="shared" ref="G42:G43" si="4">F42*$F$40</f>
        <v>606.04999999999995</v>
      </c>
    </row>
    <row r="43" spans="1:7" x14ac:dyDescent="0.2">
      <c r="A43" s="38" t="s">
        <v>41</v>
      </c>
      <c r="B43" s="36">
        <f>D14</f>
        <v>23</v>
      </c>
      <c r="C43" s="37">
        <f>B43*B40</f>
        <v>88.166666666666671</v>
      </c>
      <c r="D43" s="36">
        <f>E14</f>
        <v>23</v>
      </c>
      <c r="E43" s="37">
        <f t="shared" si="3"/>
        <v>48.185000000000002</v>
      </c>
      <c r="F43" s="36">
        <f>F14</f>
        <v>23</v>
      </c>
      <c r="G43" s="37">
        <f t="shared" si="4"/>
        <v>163.99</v>
      </c>
    </row>
    <row r="44" spans="1:7" x14ac:dyDescent="0.2">
      <c r="A44" s="38" t="s">
        <v>42</v>
      </c>
      <c r="B44" s="36">
        <f>B42-B43</f>
        <v>47</v>
      </c>
      <c r="C44" s="39">
        <f>C42-C43</f>
        <v>180.16666666666669</v>
      </c>
      <c r="D44" s="36">
        <f t="shared" ref="D44:G44" si="5">D42-D43</f>
        <v>97</v>
      </c>
      <c r="E44" s="37">
        <f t="shared" si="5"/>
        <v>203.21500000000003</v>
      </c>
      <c r="F44" s="36">
        <f t="shared" si="5"/>
        <v>62</v>
      </c>
      <c r="G44" s="40">
        <f t="shared" si="5"/>
        <v>442.05999999999995</v>
      </c>
    </row>
    <row r="45" spans="1:7" x14ac:dyDescent="0.2">
      <c r="A45" s="38" t="s">
        <v>43</v>
      </c>
      <c r="B45" s="41"/>
      <c r="C45" s="39">
        <f>C44*D9</f>
        <v>129.72</v>
      </c>
      <c r="D45" s="41"/>
      <c r="E45" s="37">
        <f>E44*E9</f>
        <v>158.50770000000003</v>
      </c>
      <c r="F45" s="41"/>
      <c r="G45" s="40">
        <f>G44*F9</f>
        <v>216.60939999999997</v>
      </c>
    </row>
    <row r="46" spans="1:7" x14ac:dyDescent="0.2">
      <c r="A46" s="42" t="s">
        <v>44</v>
      </c>
      <c r="B46" s="43"/>
      <c r="C46" s="44">
        <f>C45+C44</f>
        <v>309.88666666666666</v>
      </c>
      <c r="D46" s="43"/>
      <c r="E46" s="44">
        <f>E45+E44</f>
        <v>361.72270000000003</v>
      </c>
      <c r="F46" s="43"/>
      <c r="G46" s="44">
        <f>G45+G44</f>
        <v>658.66939999999988</v>
      </c>
    </row>
    <row r="47" spans="1:7" x14ac:dyDescent="0.2">
      <c r="A47" s="27" t="s">
        <v>45</v>
      </c>
      <c r="B47" s="45"/>
      <c r="C47" s="46">
        <f>D25/B39</f>
        <v>66.749999999999986</v>
      </c>
      <c r="D47" s="45"/>
      <c r="E47" s="46">
        <f>E25/D39</f>
        <v>89.0625</v>
      </c>
      <c r="F47" s="45"/>
      <c r="G47" s="46">
        <f>F25/F39</f>
        <v>37.825000000000003</v>
      </c>
    </row>
    <row r="48" spans="1:7" x14ac:dyDescent="0.2">
      <c r="A48" s="27" t="s">
        <v>46</v>
      </c>
      <c r="B48" s="45"/>
      <c r="C48" s="46">
        <f>D32/B39</f>
        <v>7.5</v>
      </c>
      <c r="D48" s="45"/>
      <c r="E48" s="47">
        <f>E32/D39</f>
        <v>5.625</v>
      </c>
      <c r="F48" s="45"/>
      <c r="G48" s="48">
        <f>F32/F39</f>
        <v>14.25</v>
      </c>
    </row>
    <row r="49" spans="1:7" x14ac:dyDescent="0.2">
      <c r="A49" s="49" t="s">
        <v>47</v>
      </c>
      <c r="B49" s="50"/>
      <c r="C49" s="51">
        <f>C46-C47-C48</f>
        <v>235.63666666666666</v>
      </c>
      <c r="D49" s="50"/>
      <c r="E49" s="51">
        <f>E46-E47-E48</f>
        <v>267.03520000000003</v>
      </c>
      <c r="F49" s="50"/>
      <c r="G49" s="51">
        <f>G46-G47-G48</f>
        <v>606.59439999999984</v>
      </c>
    </row>
    <row r="50" spans="1:7" x14ac:dyDescent="0.2">
      <c r="A50" s="52"/>
      <c r="B50" s="53"/>
      <c r="C50" s="54"/>
      <c r="D50" s="53"/>
      <c r="E50" s="55"/>
      <c r="F50" s="53"/>
      <c r="G50" s="56"/>
    </row>
    <row r="51" spans="1:7" x14ac:dyDescent="0.2">
      <c r="A51" s="35" t="s">
        <v>48</v>
      </c>
      <c r="B51" s="53"/>
      <c r="C51" s="57">
        <v>15</v>
      </c>
      <c r="D51" s="53"/>
      <c r="E51" s="58">
        <v>15</v>
      </c>
      <c r="F51" s="53"/>
      <c r="G51" s="59">
        <v>15</v>
      </c>
    </row>
    <row r="52" spans="1:7" x14ac:dyDescent="0.2">
      <c r="A52" s="49" t="s">
        <v>49</v>
      </c>
      <c r="B52" s="50"/>
      <c r="C52" s="51">
        <f>C49-C51</f>
        <v>220.63666666666666</v>
      </c>
      <c r="D52" s="50"/>
      <c r="E52" s="51">
        <f>E49-E51</f>
        <v>252.03520000000003</v>
      </c>
      <c r="F52" s="50"/>
      <c r="G52" s="51">
        <f>G49-G51</f>
        <v>591.59439999999984</v>
      </c>
    </row>
    <row r="53" spans="1:7" x14ac:dyDescent="0.2">
      <c r="A53" s="52"/>
      <c r="B53" s="53"/>
      <c r="C53" s="54"/>
      <c r="D53" s="53"/>
      <c r="E53" s="60"/>
      <c r="F53" s="53"/>
      <c r="G53" s="61"/>
    </row>
    <row r="54" spans="1:7" x14ac:dyDescent="0.2">
      <c r="A54" s="62" t="s">
        <v>50</v>
      </c>
      <c r="B54" s="53"/>
      <c r="C54" s="57">
        <v>10</v>
      </c>
      <c r="D54" s="53"/>
      <c r="E54" s="58">
        <v>10</v>
      </c>
      <c r="F54" s="53"/>
      <c r="G54" s="59">
        <v>10</v>
      </c>
    </row>
    <row r="55" spans="1:7" x14ac:dyDescent="0.2">
      <c r="A55" s="49" t="s">
        <v>51</v>
      </c>
      <c r="B55" s="50"/>
      <c r="C55" s="51">
        <f>C52-C54</f>
        <v>210.63666666666666</v>
      </c>
      <c r="D55" s="50"/>
      <c r="E55" s="51">
        <f>E52-E54</f>
        <v>242.03520000000003</v>
      </c>
      <c r="F55" s="50"/>
      <c r="G55" s="51">
        <f>G52-G54</f>
        <v>581.59439999999984</v>
      </c>
    </row>
    <row r="56" spans="1:7" x14ac:dyDescent="0.2">
      <c r="A56" s="52"/>
      <c r="B56" s="53"/>
      <c r="C56" s="54"/>
      <c r="D56" s="53"/>
      <c r="E56" s="60"/>
      <c r="F56" s="53"/>
      <c r="G56" s="61"/>
    </row>
    <row r="57" spans="1:7" x14ac:dyDescent="0.2">
      <c r="A57" s="63" t="s">
        <v>52</v>
      </c>
      <c r="B57" s="53"/>
      <c r="C57" s="57">
        <v>115</v>
      </c>
      <c r="D57" s="53"/>
      <c r="E57" s="58">
        <v>115</v>
      </c>
      <c r="F57" s="53"/>
      <c r="G57" s="59">
        <v>115</v>
      </c>
    </row>
    <row r="58" spans="1:7" x14ac:dyDescent="0.2">
      <c r="A58" s="64" t="s">
        <v>53</v>
      </c>
      <c r="B58" s="65"/>
      <c r="C58" s="66">
        <f>C55-C57</f>
        <v>95.636666666666656</v>
      </c>
      <c r="D58" s="67"/>
      <c r="E58" s="66">
        <f>E55-E57</f>
        <v>127.03520000000003</v>
      </c>
      <c r="F58" s="67"/>
      <c r="G58" s="66">
        <f>G55-G57</f>
        <v>466.59439999999984</v>
      </c>
    </row>
    <row r="60" spans="1:7" x14ac:dyDescent="0.2">
      <c r="A60" s="68" t="s">
        <v>54</v>
      </c>
    </row>
  </sheetData>
  <mergeCells count="16">
    <mergeCell ref="A6:F6"/>
    <mergeCell ref="B35:C36"/>
    <mergeCell ref="D35:E36"/>
    <mergeCell ref="F35:G36"/>
    <mergeCell ref="B37:C37"/>
    <mergeCell ref="D37:E37"/>
    <mergeCell ref="F37:G37"/>
    <mergeCell ref="B40:C40"/>
    <mergeCell ref="D40:E40"/>
    <mergeCell ref="F40:G40"/>
    <mergeCell ref="B38:C38"/>
    <mergeCell ref="D38:E38"/>
    <mergeCell ref="F38:G38"/>
    <mergeCell ref="B39:C39"/>
    <mergeCell ref="D39:E39"/>
    <mergeCell ref="F39:G39"/>
  </mergeCells>
  <printOptions gridLinesSet="0"/>
  <pageMargins left="0.78740157500000008" right="0.78740157500000008" top="0.98425196899999989" bottom="0.98425196899999989" header="0.5" footer="0.5"/>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Aufgabe</vt:lpstr>
      <vt:lpstr>Blanko</vt:lpstr>
      <vt:lpstr>Lösung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Nicolas</cp:lastModifiedBy>
  <dcterms:modified xsi:type="dcterms:W3CDTF">2020-04-30T13:21:51Z</dcterms:modified>
</cp:coreProperties>
</file>