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 JHIH JHONG\Desktop\SCHOOL\高中\資訊\vpython專題\"/>
    </mc:Choice>
  </mc:AlternateContent>
  <xr:revisionPtr revIDLastSave="0" documentId="13_ncr:1_{FA221A8B-78AF-4F10-8412-D9A2D0FBDCE1}" xr6:coauthVersionLast="45" xr6:coauthVersionMax="45" xr10:uidLastSave="{00000000-0000-0000-0000-000000000000}"/>
  <bookViews>
    <workbookView xWindow="-110" yWindow="-110" windowWidth="19420" windowHeight="10420" activeTab="1" xr2:uid="{39D03541-64B2-4509-AF58-60468CF8FFA7}"/>
  </bookViews>
  <sheets>
    <sheet name="工作表2" sheetId="2" r:id="rId1"/>
    <sheet name="工作表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" i="1" l="1"/>
  <c r="W2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J31" i="1" l="1"/>
  <c r="B32" i="1" l="1"/>
  <c r="E31" i="1"/>
  <c r="AR4" i="1" l="1"/>
  <c r="AR8" i="1"/>
  <c r="AR12" i="1"/>
  <c r="AR16" i="1"/>
  <c r="AR20" i="1"/>
  <c r="AR24" i="1"/>
  <c r="AR17" i="1"/>
  <c r="AR15" i="1"/>
  <c r="AR23" i="1"/>
  <c r="AR21" i="1"/>
  <c r="AR7" i="1"/>
  <c r="AR5" i="1"/>
  <c r="AR9" i="1"/>
  <c r="AR13" i="1"/>
  <c r="AR11" i="1"/>
  <c r="AR19" i="1"/>
  <c r="AR6" i="1"/>
  <c r="AR10" i="1"/>
  <c r="AR14" i="1"/>
  <c r="AR18" i="1"/>
  <c r="AR22" i="1"/>
  <c r="B5" i="1"/>
  <c r="B13" i="1"/>
  <c r="B21" i="1"/>
  <c r="B6" i="1"/>
  <c r="B22" i="1"/>
  <c r="B7" i="1"/>
  <c r="B15" i="1"/>
  <c r="B23" i="1"/>
  <c r="B8" i="1"/>
  <c r="B16" i="1"/>
  <c r="B24" i="1"/>
  <c r="B17" i="1"/>
  <c r="B10" i="1"/>
  <c r="B18" i="1"/>
  <c r="B14" i="1"/>
  <c r="B11" i="1"/>
  <c r="B9" i="1"/>
  <c r="B4" i="1"/>
  <c r="B19" i="1"/>
  <c r="B12" i="1"/>
  <c r="B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4" i="1"/>
</calcChain>
</file>

<file path=xl/sharedStrings.xml><?xml version="1.0" encoding="utf-8"?>
<sst xmlns="http://schemas.openxmlformats.org/spreadsheetml/2006/main" count="21" uniqueCount="12">
  <si>
    <t>磁力(N)</t>
    <phoneticPr fontId="1" type="noConversion"/>
  </si>
  <si>
    <t>隔板數(個)</t>
    <phoneticPr fontId="1" type="noConversion"/>
  </si>
  <si>
    <t>平均值</t>
    <phoneticPr fontId="1" type="noConversion"/>
  </si>
  <si>
    <t>磁鐵長度(mm)</t>
    <phoneticPr fontId="1" type="noConversion"/>
  </si>
  <si>
    <t>不隔鐵球</t>
    <phoneticPr fontId="1" type="noConversion"/>
  </si>
  <si>
    <t>隔2個鐵球</t>
    <phoneticPr fontId="1" type="noConversion"/>
  </si>
  <si>
    <t>磁鐵長度的一半(mm)</t>
    <phoneticPr fontId="1" type="noConversion"/>
  </si>
  <si>
    <t>厚度(mm)</t>
    <phoneticPr fontId="1" type="noConversion"/>
  </si>
  <si>
    <t>與磁鐵距離(mm)</t>
    <phoneticPr fontId="1" type="noConversion"/>
  </si>
  <si>
    <t>鐵球直徑</t>
    <phoneticPr fontId="1" type="noConversion"/>
  </si>
  <si>
    <t>鐵球半徑</t>
    <phoneticPr fontId="1" type="noConversion"/>
  </si>
  <si>
    <t>隔1個鐵球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</si>
</sst>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磁力(N)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904661594600751"/>
                  <c:y val="-0.14406029191612679"/>
                </c:manualLayout>
              </c:layout>
              <c:numFmt formatCode="0.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工作表1!$B$4:$B$24</c:f>
              <c:numCache>
                <c:formatCode>General</c:formatCode>
                <c:ptCount val="21"/>
                <c:pt idx="0">
                  <c:v>10.875</c:v>
                </c:pt>
                <c:pt idx="1">
                  <c:v>11.057499999999999</c:v>
                </c:pt>
                <c:pt idx="2">
                  <c:v>11.24</c:v>
                </c:pt>
                <c:pt idx="3">
                  <c:v>11.422499999999999</c:v>
                </c:pt>
                <c:pt idx="4">
                  <c:v>11.605</c:v>
                </c:pt>
                <c:pt idx="5">
                  <c:v>11.7875</c:v>
                </c:pt>
                <c:pt idx="6">
                  <c:v>11.97</c:v>
                </c:pt>
                <c:pt idx="7">
                  <c:v>12.1525</c:v>
                </c:pt>
                <c:pt idx="8">
                  <c:v>12.335000000000001</c:v>
                </c:pt>
                <c:pt idx="9">
                  <c:v>12.5175</c:v>
                </c:pt>
                <c:pt idx="10">
                  <c:v>12.7</c:v>
                </c:pt>
                <c:pt idx="11">
                  <c:v>12.8825</c:v>
                </c:pt>
                <c:pt idx="12">
                  <c:v>13.065</c:v>
                </c:pt>
                <c:pt idx="13">
                  <c:v>13.2475</c:v>
                </c:pt>
                <c:pt idx="14">
                  <c:v>13.43</c:v>
                </c:pt>
                <c:pt idx="15">
                  <c:v>13.612500000000001</c:v>
                </c:pt>
                <c:pt idx="16">
                  <c:v>13.795</c:v>
                </c:pt>
                <c:pt idx="17">
                  <c:v>13.977499999999999</c:v>
                </c:pt>
                <c:pt idx="18">
                  <c:v>14.16</c:v>
                </c:pt>
                <c:pt idx="19">
                  <c:v>14.342499999999999</c:v>
                </c:pt>
                <c:pt idx="20">
                  <c:v>14.525</c:v>
                </c:pt>
              </c:numCache>
            </c:numRef>
          </c:xVal>
          <c:yVal>
            <c:numRef>
              <c:f>工作表1!$J$4:$J$24</c:f>
              <c:numCache>
                <c:formatCode>0.000_ </c:formatCode>
                <c:ptCount val="21"/>
                <c:pt idx="0">
                  <c:v>11.561999999999999</c:v>
                </c:pt>
                <c:pt idx="1">
                  <c:v>9.6150000000000002</c:v>
                </c:pt>
                <c:pt idx="2">
                  <c:v>9.0470000000000006</c:v>
                </c:pt>
                <c:pt idx="3">
                  <c:v>7.75</c:v>
                </c:pt>
                <c:pt idx="4">
                  <c:v>6.7619999999999996</c:v>
                </c:pt>
                <c:pt idx="5">
                  <c:v>5.95</c:v>
                </c:pt>
                <c:pt idx="6">
                  <c:v>5.1130000000000004</c:v>
                </c:pt>
                <c:pt idx="7">
                  <c:v>5.04</c:v>
                </c:pt>
                <c:pt idx="8">
                  <c:v>4.1310000000000002</c:v>
                </c:pt>
                <c:pt idx="9">
                  <c:v>3.32</c:v>
                </c:pt>
                <c:pt idx="10">
                  <c:v>2.9729999999999999</c:v>
                </c:pt>
                <c:pt idx="11">
                  <c:v>2.8159999999999998</c:v>
                </c:pt>
                <c:pt idx="12">
                  <c:v>2.5329999999999999</c:v>
                </c:pt>
                <c:pt idx="13">
                  <c:v>2.2040000000000002</c:v>
                </c:pt>
                <c:pt idx="14">
                  <c:v>2.052</c:v>
                </c:pt>
                <c:pt idx="15">
                  <c:v>1.454</c:v>
                </c:pt>
                <c:pt idx="16">
                  <c:v>1.3109999999999999</c:v>
                </c:pt>
                <c:pt idx="17">
                  <c:v>1.3140000000000001</c:v>
                </c:pt>
                <c:pt idx="18">
                  <c:v>1.1599999999999999</c:v>
                </c:pt>
                <c:pt idx="19">
                  <c:v>1.1399999999999999</c:v>
                </c:pt>
                <c:pt idx="20">
                  <c:v>0.91600000000000004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2-40E4-9E88-D964A01B6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750703"/>
        <c:axId val="1774578255"/>
      </c:scatterChart>
      <c:valAx>
        <c:axId val="1770750703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鐵球與磁鐵距離</a:t>
                </a:r>
                <a:r>
                  <a:rPr lang="en-US" altLang="zh-TW"/>
                  <a:t>(mm)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4578255"/>
        <c:crosses val="autoZero"/>
        <c:crossBetween val="midCat"/>
      </c:valAx>
      <c:valAx>
        <c:axId val="177457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鐵球所受磁力</a:t>
                </a:r>
                <a:r>
                  <a:rPr lang="en-US" altLang="zh-TW"/>
                  <a:t>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075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工作表1!$AS$2</c:f>
              <c:strCache>
                <c:ptCount val="1"/>
                <c:pt idx="0">
                  <c:v>磁力(N)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503037895396179"/>
                  <c:y val="-0.34125939611288603"/>
                </c:manualLayout>
              </c:layout>
              <c:numFmt formatCode="0.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工作表1!$AR$4:$AR$8</c:f>
              <c:numCache>
                <c:formatCode>General</c:formatCode>
                <c:ptCount val="5"/>
                <c:pt idx="0">
                  <c:v>34.774999999999999</c:v>
                </c:pt>
                <c:pt idx="1">
                  <c:v>34.957499999999996</c:v>
                </c:pt>
                <c:pt idx="2">
                  <c:v>35.14</c:v>
                </c:pt>
                <c:pt idx="3">
                  <c:v>35.322499999999998</c:v>
                </c:pt>
                <c:pt idx="4">
                  <c:v>35.504999999999995</c:v>
                </c:pt>
              </c:numCache>
            </c:numRef>
          </c:xVal>
          <c:yVal>
            <c:numRef>
              <c:f>工作表1!$AS$4:$AS$8</c:f>
              <c:numCache>
                <c:formatCode>0.000_ </c:formatCode>
                <c:ptCount val="5"/>
                <c:pt idx="0">
                  <c:v>0.91900000000000004</c:v>
                </c:pt>
                <c:pt idx="1">
                  <c:v>0.159</c:v>
                </c:pt>
                <c:pt idx="2">
                  <c:v>0.13500000000000001</c:v>
                </c:pt>
                <c:pt idx="3">
                  <c:v>0.13300000000000001</c:v>
                </c:pt>
                <c:pt idx="4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4-41B8-94D4-A72F955CA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103679"/>
        <c:axId val="1201145823"/>
      </c:scatterChart>
      <c:valAx>
        <c:axId val="134410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鐵球與磁鐵距離</a:t>
                </a:r>
                <a:r>
                  <a:rPr lang="en-US" altLang="zh-TW"/>
                  <a:t>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1145823"/>
        <c:crosses val="autoZero"/>
        <c:crossBetween val="midCat"/>
      </c:valAx>
      <c:valAx>
        <c:axId val="12011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鐵球所受磁力</a:t>
                </a:r>
                <a:r>
                  <a:rPr lang="en-US" altLang="zh-TW"/>
                  <a:t>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410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工作表1!$X$2</c:f>
              <c:strCache>
                <c:ptCount val="1"/>
                <c:pt idx="0">
                  <c:v>磁力(N)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5098658778446333"/>
                  <c:y val="-0.3150926701397268"/>
                </c:manualLayout>
              </c:layout>
              <c:numFmt formatCode="0.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工作表1!$W$4:$W$14</c:f>
              <c:numCache>
                <c:formatCode>General</c:formatCode>
                <c:ptCount val="11"/>
                <c:pt idx="0">
                  <c:v>22.824999999999996</c:v>
                </c:pt>
                <c:pt idx="1">
                  <c:v>23.007499999999997</c:v>
                </c:pt>
                <c:pt idx="2">
                  <c:v>23.189999999999994</c:v>
                </c:pt>
                <c:pt idx="3">
                  <c:v>23.372499999999995</c:v>
                </c:pt>
                <c:pt idx="4">
                  <c:v>23.554999999999996</c:v>
                </c:pt>
                <c:pt idx="5">
                  <c:v>23.737499999999997</c:v>
                </c:pt>
                <c:pt idx="6">
                  <c:v>23.919999999999995</c:v>
                </c:pt>
                <c:pt idx="7">
                  <c:v>24.102499999999996</c:v>
                </c:pt>
                <c:pt idx="8">
                  <c:v>24.284999999999997</c:v>
                </c:pt>
                <c:pt idx="9">
                  <c:v>24.467499999999994</c:v>
                </c:pt>
                <c:pt idx="10">
                  <c:v>24.649999999999995</c:v>
                </c:pt>
              </c:numCache>
            </c:numRef>
          </c:xVal>
          <c:yVal>
            <c:numRef>
              <c:f>工作表1!$X$4:$X$14</c:f>
              <c:numCache>
                <c:formatCode>0.000_ </c:formatCode>
                <c:ptCount val="11"/>
                <c:pt idx="0">
                  <c:v>2.7189999999999999</c:v>
                </c:pt>
                <c:pt idx="1">
                  <c:v>0.91900000000000004</c:v>
                </c:pt>
                <c:pt idx="2">
                  <c:v>0.65200000000000002</c:v>
                </c:pt>
                <c:pt idx="3">
                  <c:v>0.48199999999999998</c:v>
                </c:pt>
                <c:pt idx="4">
                  <c:v>0.442</c:v>
                </c:pt>
                <c:pt idx="5">
                  <c:v>0.373</c:v>
                </c:pt>
                <c:pt idx="6">
                  <c:v>0.29599999999999999</c:v>
                </c:pt>
                <c:pt idx="7">
                  <c:v>0.24299999999999999</c:v>
                </c:pt>
                <c:pt idx="8">
                  <c:v>0.17699999999999999</c:v>
                </c:pt>
                <c:pt idx="9">
                  <c:v>0.22800000000000001</c:v>
                </c:pt>
                <c:pt idx="10">
                  <c:v>0.13300000000000001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69-4ADC-9513-7D5DCA045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750703"/>
        <c:axId val="1774578255"/>
      </c:scatterChart>
      <c:valAx>
        <c:axId val="1770750703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鐵球與磁鐵距離</a:t>
                </a:r>
                <a:r>
                  <a:rPr lang="en-US" altLang="zh-TW"/>
                  <a:t>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4578255"/>
        <c:crosses val="autoZero"/>
        <c:crossBetween val="midCat"/>
      </c:valAx>
      <c:valAx>
        <c:axId val="177457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鐵球所受磁力</a:t>
                </a:r>
                <a:r>
                  <a:rPr lang="en-US" altLang="zh-TW"/>
                  <a:t>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075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不同情形下鐵球所受磁力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隔0顆鐵球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240546809347273"/>
                  <c:y val="-0.40229631370465357"/>
                </c:manualLayout>
              </c:layout>
              <c:numFmt formatCode="0.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工作表1!$B$4:$B$24</c:f>
              <c:numCache>
                <c:formatCode>General</c:formatCode>
                <c:ptCount val="21"/>
                <c:pt idx="0">
                  <c:v>10.875</c:v>
                </c:pt>
                <c:pt idx="1">
                  <c:v>11.057499999999999</c:v>
                </c:pt>
                <c:pt idx="2">
                  <c:v>11.24</c:v>
                </c:pt>
                <c:pt idx="3">
                  <c:v>11.422499999999999</c:v>
                </c:pt>
                <c:pt idx="4">
                  <c:v>11.605</c:v>
                </c:pt>
                <c:pt idx="5">
                  <c:v>11.7875</c:v>
                </c:pt>
                <c:pt idx="6">
                  <c:v>11.97</c:v>
                </c:pt>
                <c:pt idx="7">
                  <c:v>12.1525</c:v>
                </c:pt>
                <c:pt idx="8">
                  <c:v>12.335000000000001</c:v>
                </c:pt>
                <c:pt idx="9">
                  <c:v>12.5175</c:v>
                </c:pt>
                <c:pt idx="10">
                  <c:v>12.7</c:v>
                </c:pt>
                <c:pt idx="11">
                  <c:v>12.8825</c:v>
                </c:pt>
                <c:pt idx="12">
                  <c:v>13.065</c:v>
                </c:pt>
                <c:pt idx="13">
                  <c:v>13.2475</c:v>
                </c:pt>
                <c:pt idx="14">
                  <c:v>13.43</c:v>
                </c:pt>
                <c:pt idx="15">
                  <c:v>13.612500000000001</c:v>
                </c:pt>
                <c:pt idx="16">
                  <c:v>13.795</c:v>
                </c:pt>
                <c:pt idx="17">
                  <c:v>13.977499999999999</c:v>
                </c:pt>
                <c:pt idx="18">
                  <c:v>14.16</c:v>
                </c:pt>
                <c:pt idx="19">
                  <c:v>14.342499999999999</c:v>
                </c:pt>
                <c:pt idx="20">
                  <c:v>14.525</c:v>
                </c:pt>
              </c:numCache>
            </c:numRef>
          </c:xVal>
          <c:yVal>
            <c:numRef>
              <c:f>工作表1!$C$4:$C$24</c:f>
              <c:numCache>
                <c:formatCode>0.000_ </c:formatCode>
                <c:ptCount val="21"/>
                <c:pt idx="0">
                  <c:v>11.561999999999999</c:v>
                </c:pt>
                <c:pt idx="1">
                  <c:v>9.6150000000000002</c:v>
                </c:pt>
                <c:pt idx="2">
                  <c:v>9.0470000000000006</c:v>
                </c:pt>
                <c:pt idx="3">
                  <c:v>7.75</c:v>
                </c:pt>
                <c:pt idx="4">
                  <c:v>6.7619999999999996</c:v>
                </c:pt>
                <c:pt idx="5">
                  <c:v>5.95</c:v>
                </c:pt>
                <c:pt idx="6">
                  <c:v>5.1130000000000004</c:v>
                </c:pt>
                <c:pt idx="7">
                  <c:v>5.04</c:v>
                </c:pt>
                <c:pt idx="8">
                  <c:v>4.1310000000000002</c:v>
                </c:pt>
                <c:pt idx="9">
                  <c:v>3.32</c:v>
                </c:pt>
                <c:pt idx="10">
                  <c:v>2.9729999999999999</c:v>
                </c:pt>
                <c:pt idx="11">
                  <c:v>2.8159999999999998</c:v>
                </c:pt>
                <c:pt idx="12">
                  <c:v>2.5329999999999999</c:v>
                </c:pt>
                <c:pt idx="13">
                  <c:v>2.2040000000000002</c:v>
                </c:pt>
                <c:pt idx="14">
                  <c:v>2.052</c:v>
                </c:pt>
                <c:pt idx="15">
                  <c:v>1.454</c:v>
                </c:pt>
                <c:pt idx="16">
                  <c:v>1.3109999999999999</c:v>
                </c:pt>
                <c:pt idx="17">
                  <c:v>1.3140000000000001</c:v>
                </c:pt>
                <c:pt idx="18">
                  <c:v>1.1599999999999999</c:v>
                </c:pt>
                <c:pt idx="19">
                  <c:v>1.1399999999999999</c:v>
                </c:pt>
                <c:pt idx="20">
                  <c:v>0.91600000000000004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F-4C6E-91C6-F1CEE7F20212}"/>
            </c:ext>
          </c:extLst>
        </c:ser>
        <c:ser>
          <c:idx val="1"/>
          <c:order val="1"/>
          <c:tx>
            <c:v>隔1顆鐵球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816145005452868"/>
                  <c:y val="-0.17303960136375557"/>
                </c:manualLayout>
              </c:layout>
              <c:numFmt formatCode="0.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工作表1!$W$4:$W$14</c:f>
              <c:numCache>
                <c:formatCode>General</c:formatCode>
                <c:ptCount val="11"/>
                <c:pt idx="0">
                  <c:v>22.824999999999996</c:v>
                </c:pt>
                <c:pt idx="1">
                  <c:v>23.007499999999997</c:v>
                </c:pt>
                <c:pt idx="2">
                  <c:v>23.189999999999994</c:v>
                </c:pt>
                <c:pt idx="3">
                  <c:v>23.372499999999995</c:v>
                </c:pt>
                <c:pt idx="4">
                  <c:v>23.554999999999996</c:v>
                </c:pt>
                <c:pt idx="5">
                  <c:v>23.737499999999997</c:v>
                </c:pt>
                <c:pt idx="6">
                  <c:v>23.919999999999995</c:v>
                </c:pt>
                <c:pt idx="7">
                  <c:v>24.102499999999996</c:v>
                </c:pt>
                <c:pt idx="8">
                  <c:v>24.284999999999997</c:v>
                </c:pt>
                <c:pt idx="9">
                  <c:v>24.467499999999994</c:v>
                </c:pt>
                <c:pt idx="10">
                  <c:v>24.649999999999995</c:v>
                </c:pt>
              </c:numCache>
            </c:numRef>
          </c:xVal>
          <c:yVal>
            <c:numRef>
              <c:f>工作表1!$X$4:$X$14</c:f>
              <c:numCache>
                <c:formatCode>0.000_ </c:formatCode>
                <c:ptCount val="11"/>
                <c:pt idx="0">
                  <c:v>2.7189999999999999</c:v>
                </c:pt>
                <c:pt idx="1">
                  <c:v>0.91900000000000004</c:v>
                </c:pt>
                <c:pt idx="2">
                  <c:v>0.65200000000000002</c:v>
                </c:pt>
                <c:pt idx="3">
                  <c:v>0.48199999999999998</c:v>
                </c:pt>
                <c:pt idx="4">
                  <c:v>0.442</c:v>
                </c:pt>
                <c:pt idx="5">
                  <c:v>0.373</c:v>
                </c:pt>
                <c:pt idx="6">
                  <c:v>0.29599999999999999</c:v>
                </c:pt>
                <c:pt idx="7">
                  <c:v>0.24299999999999999</c:v>
                </c:pt>
                <c:pt idx="8">
                  <c:v>0.17699999999999999</c:v>
                </c:pt>
                <c:pt idx="9">
                  <c:v>0.22800000000000001</c:v>
                </c:pt>
                <c:pt idx="10">
                  <c:v>0.13300000000000001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F-4C6E-91C6-F1CEE7F20212}"/>
            </c:ext>
          </c:extLst>
        </c:ser>
        <c:ser>
          <c:idx val="2"/>
          <c:order val="2"/>
          <c:tx>
            <c:v>隔2顆鐵球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8230848736241207E-2"/>
                  <c:y val="-9.51788311347713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工作表1!$AR$4:$AR$8</c:f>
              <c:numCache>
                <c:formatCode>General</c:formatCode>
                <c:ptCount val="5"/>
                <c:pt idx="0">
                  <c:v>34.774999999999999</c:v>
                </c:pt>
                <c:pt idx="1">
                  <c:v>34.957499999999996</c:v>
                </c:pt>
                <c:pt idx="2">
                  <c:v>35.14</c:v>
                </c:pt>
                <c:pt idx="3">
                  <c:v>35.322499999999998</c:v>
                </c:pt>
                <c:pt idx="4">
                  <c:v>35.504999999999995</c:v>
                </c:pt>
              </c:numCache>
            </c:numRef>
          </c:xVal>
          <c:yVal>
            <c:numRef>
              <c:f>工作表1!$AS$4:$AS$8</c:f>
              <c:numCache>
                <c:formatCode>0.000_ </c:formatCode>
                <c:ptCount val="5"/>
                <c:pt idx="0">
                  <c:v>0.91900000000000004</c:v>
                </c:pt>
                <c:pt idx="1">
                  <c:v>0.159</c:v>
                </c:pt>
                <c:pt idx="2">
                  <c:v>0.13500000000000001</c:v>
                </c:pt>
                <c:pt idx="3">
                  <c:v>0.13300000000000001</c:v>
                </c:pt>
                <c:pt idx="4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F-4C6E-91C6-F1CEE7F20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931295"/>
        <c:axId val="1415602127"/>
      </c:scatterChart>
      <c:valAx>
        <c:axId val="17999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鐵球中心與永久磁鐵中心的距離</a:t>
                </a:r>
                <a:r>
                  <a:rPr lang="en-US" altLang="zh-TW"/>
                  <a:t>(mm)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38589785523810322"/>
              <c:y val="0.89614238371122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5602127"/>
        <c:crosses val="autoZero"/>
        <c:crossBetween val="midCat"/>
      </c:valAx>
      <c:valAx>
        <c:axId val="141560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磁力</a:t>
                </a:r>
                <a:r>
                  <a:rPr lang="en-US" altLang="zh-TW"/>
                  <a:t>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99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233457</xdr:colOff>
      <xdr:row>3</xdr:row>
      <xdr:rowOff>102842</xdr:rowOff>
    </xdr:from>
    <xdr:to>
      <xdr:col>20</xdr:col>
      <xdr:colOff>101877</xdr:colOff>
      <xdr:row>16</xdr:row>
      <xdr:rowOff>43575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932234-9843-4AFE-AAC7-F212DFD8A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94394</xdr:colOff>
      <xdr:row>3</xdr:row>
      <xdr:rowOff>160213</xdr:rowOff>
    </xdr:from>
    <xdr:to>
      <xdr:col>59</xdr:col>
      <xdr:colOff>399194</xdr:colOff>
      <xdr:row>16</xdr:row>
      <xdr:rowOff>98568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9847BA2-959A-4F93-A6E6-2A7ECA78B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4</xdr:row>
      <xdr:rowOff>0</xdr:rowOff>
    </xdr:from>
    <xdr:to>
      <xdr:col>40</xdr:col>
      <xdr:colOff>478020</xdr:colOff>
      <xdr:row>16</xdr:row>
      <xdr:rowOff>156633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352B2DC-B257-4B5C-A708-7E3C1A28F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577271</xdr:colOff>
      <xdr:row>26</xdr:row>
      <xdr:rowOff>181263</xdr:rowOff>
    </xdr:from>
    <xdr:to>
      <xdr:col>32</xdr:col>
      <xdr:colOff>334818</xdr:colOff>
      <xdr:row>50</xdr:row>
      <xdr:rowOff>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F2196DF-E0C3-42D7-B3DC-45B919626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1E39-E2E9-4935-9F43-60265A17680C}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87E2-87D1-4E43-AB71-77CEF1EA92AF}">
  <dimension ref="A1:AZ32"/>
  <sheetViews>
    <sheetView tabSelected="1" topLeftCell="H32" zoomScale="55" zoomScaleNormal="55" workbookViewId="0">
      <selection activeCell="AD36" sqref="AD36"/>
    </sheetView>
  </sheetViews>
  <sheetFormatPr defaultRowHeight="17" x14ac:dyDescent="0.4"/>
  <cols>
    <col min="1" max="1" width="12.90625" customWidth="1"/>
    <col min="2" max="2" width="17.36328125" customWidth="1"/>
    <col min="9" max="9" width="9.1796875" bestFit="1" customWidth="1"/>
    <col min="22" max="22" width="11.6328125" customWidth="1"/>
    <col min="43" max="43" width="11.1796875" customWidth="1"/>
    <col min="44" max="44" width="15.81640625" customWidth="1"/>
  </cols>
  <sheetData>
    <row r="1" spans="1:52" x14ac:dyDescent="0.4">
      <c r="A1" s="5" t="s">
        <v>4</v>
      </c>
      <c r="B1" s="5"/>
      <c r="C1" s="5"/>
      <c r="D1" s="5"/>
      <c r="E1" s="5"/>
      <c r="F1" s="5"/>
      <c r="G1" s="5"/>
      <c r="H1" s="5"/>
      <c r="I1" s="5"/>
      <c r="J1" s="5"/>
      <c r="V1" s="5" t="s">
        <v>11</v>
      </c>
      <c r="W1" s="5"/>
      <c r="X1" s="5"/>
      <c r="Y1" s="5"/>
      <c r="Z1" s="5"/>
      <c r="AA1" s="5"/>
      <c r="AB1" s="5"/>
      <c r="AC1" s="5"/>
      <c r="AD1" s="5"/>
      <c r="AE1" s="5"/>
      <c r="AF1" s="6"/>
      <c r="AG1" s="6"/>
      <c r="AH1" s="6"/>
      <c r="AI1" s="6"/>
      <c r="AJ1" s="6"/>
      <c r="AK1" s="6"/>
      <c r="AL1" s="6"/>
      <c r="AM1" s="6"/>
      <c r="AN1" s="6"/>
      <c r="AO1" s="6"/>
      <c r="AQ1" s="5" t="s">
        <v>5</v>
      </c>
      <c r="AR1" s="5"/>
      <c r="AS1" s="5"/>
      <c r="AT1" s="5"/>
      <c r="AU1" s="5"/>
      <c r="AV1" s="5"/>
      <c r="AW1" s="5"/>
      <c r="AX1" s="5"/>
      <c r="AY1" s="5"/>
      <c r="AZ1" s="5"/>
    </row>
    <row r="2" spans="1:52" x14ac:dyDescent="0.4">
      <c r="C2" s="4" t="s">
        <v>0</v>
      </c>
      <c r="D2" s="4"/>
      <c r="E2" s="4"/>
      <c r="F2" s="4"/>
      <c r="G2" s="4"/>
      <c r="H2" s="4"/>
      <c r="I2" s="4"/>
      <c r="J2" s="4"/>
      <c r="X2" s="4" t="s">
        <v>0</v>
      </c>
      <c r="Y2" s="4"/>
      <c r="Z2" s="4"/>
      <c r="AA2" s="4"/>
      <c r="AB2" s="4"/>
      <c r="AC2" s="4"/>
      <c r="AD2" s="4"/>
      <c r="AE2" s="4"/>
      <c r="AF2" s="3"/>
      <c r="AG2" s="3"/>
      <c r="AH2" s="3"/>
      <c r="AI2" s="3"/>
      <c r="AJ2" s="3"/>
      <c r="AK2" s="3"/>
      <c r="AL2" s="3"/>
      <c r="AM2" s="3"/>
      <c r="AN2" s="3"/>
      <c r="AO2" s="3"/>
      <c r="AS2" s="4" t="s">
        <v>0</v>
      </c>
      <c r="AT2" s="4"/>
      <c r="AU2" s="4"/>
      <c r="AV2" s="4"/>
      <c r="AW2" s="4"/>
      <c r="AX2" s="4"/>
      <c r="AY2" s="4"/>
      <c r="AZ2" s="4"/>
    </row>
    <row r="3" spans="1:52" x14ac:dyDescent="0.4">
      <c r="A3" s="1" t="s">
        <v>1</v>
      </c>
      <c r="B3" t="s">
        <v>8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 t="s">
        <v>2</v>
      </c>
      <c r="V3" s="1" t="s">
        <v>1</v>
      </c>
      <c r="W3" t="s">
        <v>8</v>
      </c>
      <c r="X3">
        <v>1</v>
      </c>
      <c r="Y3">
        <v>2</v>
      </c>
      <c r="Z3">
        <v>3</v>
      </c>
      <c r="AA3">
        <v>4</v>
      </c>
      <c r="AB3">
        <v>5</v>
      </c>
      <c r="AC3">
        <v>6</v>
      </c>
      <c r="AD3">
        <v>7</v>
      </c>
      <c r="AE3" t="s">
        <v>2</v>
      </c>
      <c r="AQ3" s="1" t="s">
        <v>1</v>
      </c>
      <c r="AR3" t="s">
        <v>8</v>
      </c>
      <c r="AS3">
        <v>1</v>
      </c>
      <c r="AT3">
        <v>2</v>
      </c>
      <c r="AU3">
        <v>3</v>
      </c>
      <c r="AV3">
        <v>4</v>
      </c>
      <c r="AW3">
        <v>5</v>
      </c>
      <c r="AX3">
        <v>6</v>
      </c>
      <c r="AY3">
        <v>7</v>
      </c>
      <c r="AZ3" t="s">
        <v>2</v>
      </c>
    </row>
    <row r="4" spans="1:52" x14ac:dyDescent="0.4">
      <c r="A4">
        <v>0</v>
      </c>
      <c r="B4">
        <f>$E$31+$J$31+$B$32*$A4</f>
        <v>10.875</v>
      </c>
      <c r="C4" s="2">
        <v>11.561999999999999</v>
      </c>
      <c r="D4" s="2"/>
      <c r="E4" s="2"/>
      <c r="F4" s="2"/>
      <c r="G4" s="2"/>
      <c r="H4" s="2"/>
      <c r="I4" s="2"/>
      <c r="J4" s="2">
        <f>SUM(C4:I4)/COUNT(C4:I4)</f>
        <v>11.561999999999999</v>
      </c>
      <c r="V4">
        <v>0</v>
      </c>
      <c r="W4">
        <f>$E$31+$J$31*3+$B$32*$V4</f>
        <v>22.824999999999996</v>
      </c>
      <c r="X4" s="2">
        <v>2.7189999999999999</v>
      </c>
      <c r="Y4" s="2"/>
      <c r="Z4" s="2"/>
      <c r="AA4" s="2"/>
      <c r="AB4" s="2"/>
      <c r="AC4" s="2"/>
      <c r="AD4" s="2"/>
      <c r="AE4" s="2">
        <f>SUM(X4:AD4)/COUNT(X4:AD4)</f>
        <v>2.7189999999999999</v>
      </c>
      <c r="AF4" s="2"/>
      <c r="AG4" s="2"/>
      <c r="AH4" s="2"/>
      <c r="AI4" s="2"/>
      <c r="AJ4" s="2"/>
      <c r="AK4" s="2"/>
      <c r="AL4" s="2"/>
      <c r="AM4" s="2"/>
      <c r="AN4" s="2"/>
      <c r="AO4" s="2"/>
      <c r="AQ4">
        <v>0</v>
      </c>
      <c r="AR4">
        <f>$E$31+$J$31*5+$B$32*$AQ4</f>
        <v>34.774999999999999</v>
      </c>
      <c r="AS4" s="2">
        <v>0.91900000000000004</v>
      </c>
      <c r="AT4" s="2"/>
      <c r="AU4" s="2"/>
      <c r="AV4" s="2"/>
      <c r="AW4" s="2"/>
      <c r="AX4" s="2"/>
      <c r="AY4" s="2"/>
      <c r="AZ4" s="2">
        <f>SUM(AS4:AY4)/COUNT(AS4:AY4)</f>
        <v>0.91900000000000004</v>
      </c>
    </row>
    <row r="5" spans="1:52" x14ac:dyDescent="0.4">
      <c r="A5">
        <v>1</v>
      </c>
      <c r="B5">
        <f t="shared" ref="B5:B24" si="0">$E$31+$J$31+$B$32*$A5</f>
        <v>11.057499999999999</v>
      </c>
      <c r="C5" s="2">
        <v>9.6150000000000002</v>
      </c>
      <c r="D5" s="2"/>
      <c r="E5" s="2"/>
      <c r="F5" s="2"/>
      <c r="G5" s="2"/>
      <c r="H5" s="2"/>
      <c r="I5" s="2"/>
      <c r="J5" s="2">
        <f t="shared" ref="J5:J24" si="1">SUM(C5:I5)/COUNT(C5:I5)</f>
        <v>9.6150000000000002</v>
      </c>
      <c r="V5">
        <v>1</v>
      </c>
      <c r="W5">
        <f t="shared" ref="W5:W24" si="2">$E$31+$J$31*3+$B$32*$V5</f>
        <v>23.007499999999997</v>
      </c>
      <c r="X5" s="2">
        <v>0.91900000000000004</v>
      </c>
      <c r="Y5" s="2"/>
      <c r="Z5" s="2"/>
      <c r="AA5" s="2"/>
      <c r="AB5" s="2"/>
      <c r="AC5" s="2"/>
      <c r="AD5" s="2"/>
      <c r="AE5" s="2">
        <f t="shared" ref="AE5:AE24" si="3">SUM(X5:AD5)/COUNT(X5:AD5)</f>
        <v>0.91900000000000004</v>
      </c>
      <c r="AF5" s="2"/>
      <c r="AG5" s="2"/>
      <c r="AH5" s="2"/>
      <c r="AI5" s="2"/>
      <c r="AJ5" s="2"/>
      <c r="AK5" s="2"/>
      <c r="AL5" s="2"/>
      <c r="AM5" s="2"/>
      <c r="AN5" s="2"/>
      <c r="AO5" s="2"/>
      <c r="AQ5">
        <v>1</v>
      </c>
      <c r="AR5">
        <f>$E$31+$J$31*5+$B$32*$AQ5</f>
        <v>34.957499999999996</v>
      </c>
      <c r="AS5" s="2">
        <v>0.159</v>
      </c>
      <c r="AT5" s="2"/>
      <c r="AU5" s="2"/>
      <c r="AV5" s="2"/>
      <c r="AW5" s="2"/>
      <c r="AX5" s="2"/>
      <c r="AY5" s="2"/>
      <c r="AZ5" s="2">
        <f t="shared" ref="AZ5:AZ24" si="4">SUM(AS5:AY5)/COUNT(AS5:AY5)</f>
        <v>0.159</v>
      </c>
    </row>
    <row r="6" spans="1:52" x14ac:dyDescent="0.4">
      <c r="A6">
        <v>2</v>
      </c>
      <c r="B6">
        <f t="shared" si="0"/>
        <v>11.24</v>
      </c>
      <c r="C6" s="2">
        <v>9.0470000000000006</v>
      </c>
      <c r="D6" s="2"/>
      <c r="E6" s="2"/>
      <c r="F6" s="2"/>
      <c r="G6" s="2"/>
      <c r="H6" s="2"/>
      <c r="I6" s="2"/>
      <c r="J6" s="2">
        <f t="shared" si="1"/>
        <v>9.0470000000000006</v>
      </c>
      <c r="V6">
        <v>2</v>
      </c>
      <c r="W6">
        <f t="shared" si="2"/>
        <v>23.189999999999994</v>
      </c>
      <c r="X6" s="2">
        <v>0.65200000000000002</v>
      </c>
      <c r="Y6" s="2"/>
      <c r="Z6" s="2"/>
      <c r="AA6" s="2"/>
      <c r="AB6" s="2"/>
      <c r="AC6" s="2"/>
      <c r="AD6" s="2"/>
      <c r="AE6" s="2">
        <f t="shared" si="3"/>
        <v>0.65200000000000002</v>
      </c>
      <c r="AF6" s="2"/>
      <c r="AG6" s="2"/>
      <c r="AH6" s="2"/>
      <c r="AI6" s="2"/>
      <c r="AJ6" s="2"/>
      <c r="AK6" s="2"/>
      <c r="AL6" s="2"/>
      <c r="AM6" s="2"/>
      <c r="AN6" s="2"/>
      <c r="AO6" s="2"/>
      <c r="AQ6">
        <v>2</v>
      </c>
      <c r="AR6">
        <f>$E$31+$J$31*5+$B$32*$AQ6</f>
        <v>35.14</v>
      </c>
      <c r="AS6" s="2">
        <v>0.13500000000000001</v>
      </c>
      <c r="AT6" s="2"/>
      <c r="AU6" s="2"/>
      <c r="AV6" s="2"/>
      <c r="AW6" s="2"/>
      <c r="AX6" s="2"/>
      <c r="AY6" s="2"/>
      <c r="AZ6" s="2">
        <f t="shared" si="4"/>
        <v>0.13500000000000001</v>
      </c>
    </row>
    <row r="7" spans="1:52" x14ac:dyDescent="0.4">
      <c r="A7">
        <v>3</v>
      </c>
      <c r="B7">
        <f t="shared" si="0"/>
        <v>11.422499999999999</v>
      </c>
      <c r="C7" s="2">
        <v>7.75</v>
      </c>
      <c r="D7" s="2"/>
      <c r="E7" s="2"/>
      <c r="F7" s="2"/>
      <c r="G7" s="2"/>
      <c r="H7" s="2"/>
      <c r="I7" s="2"/>
      <c r="J7" s="2">
        <f t="shared" si="1"/>
        <v>7.75</v>
      </c>
      <c r="V7">
        <v>3</v>
      </c>
      <c r="W7">
        <f t="shared" si="2"/>
        <v>23.372499999999995</v>
      </c>
      <c r="X7" s="2">
        <v>0.48199999999999998</v>
      </c>
      <c r="Y7" s="2"/>
      <c r="Z7" s="2"/>
      <c r="AA7" s="2"/>
      <c r="AB7" s="2"/>
      <c r="AC7" s="2"/>
      <c r="AD7" s="2"/>
      <c r="AE7" s="2">
        <f t="shared" si="3"/>
        <v>0.48199999999999998</v>
      </c>
      <c r="AF7" s="2"/>
      <c r="AG7" s="2"/>
      <c r="AH7" s="2"/>
      <c r="AI7" s="2"/>
      <c r="AJ7" s="2"/>
      <c r="AK7" s="2"/>
      <c r="AL7" s="2"/>
      <c r="AM7" s="2"/>
      <c r="AN7" s="2"/>
      <c r="AO7" s="2"/>
      <c r="AQ7">
        <v>3</v>
      </c>
      <c r="AR7">
        <f>$E$31+$J$31*5+$B$32*$AQ7</f>
        <v>35.322499999999998</v>
      </c>
      <c r="AS7" s="2">
        <v>0.13300000000000001</v>
      </c>
      <c r="AT7" s="2"/>
      <c r="AU7" s="2"/>
      <c r="AV7" s="2"/>
      <c r="AW7" s="2"/>
      <c r="AX7" s="2"/>
      <c r="AY7" s="2"/>
      <c r="AZ7" s="2">
        <f t="shared" si="4"/>
        <v>0.13300000000000001</v>
      </c>
    </row>
    <row r="8" spans="1:52" x14ac:dyDescent="0.4">
      <c r="A8">
        <v>4</v>
      </c>
      <c r="B8">
        <f t="shared" si="0"/>
        <v>11.605</v>
      </c>
      <c r="C8" s="2">
        <v>6.7619999999999996</v>
      </c>
      <c r="D8" s="2"/>
      <c r="E8" s="2"/>
      <c r="F8" s="2"/>
      <c r="G8" s="2"/>
      <c r="H8" s="2"/>
      <c r="I8" s="2"/>
      <c r="J8" s="2">
        <f t="shared" si="1"/>
        <v>6.7619999999999996</v>
      </c>
      <c r="V8">
        <v>4</v>
      </c>
      <c r="W8">
        <f t="shared" si="2"/>
        <v>23.554999999999996</v>
      </c>
      <c r="X8" s="2">
        <v>0.442</v>
      </c>
      <c r="Y8" s="2"/>
      <c r="Z8" s="2"/>
      <c r="AA8" s="2"/>
      <c r="AB8" s="2"/>
      <c r="AC8" s="2"/>
      <c r="AD8" s="2"/>
      <c r="AE8" s="2">
        <f t="shared" si="3"/>
        <v>0.442</v>
      </c>
      <c r="AF8" s="2"/>
      <c r="AG8" s="2"/>
      <c r="AH8" s="2"/>
      <c r="AI8" s="2"/>
      <c r="AJ8" s="2"/>
      <c r="AK8" s="2"/>
      <c r="AL8" s="2"/>
      <c r="AM8" s="2"/>
      <c r="AN8" s="2"/>
      <c r="AO8" s="2"/>
      <c r="AQ8">
        <v>4</v>
      </c>
      <c r="AR8">
        <f>$E$31+$J$31*5+$B$32*$AQ8</f>
        <v>35.504999999999995</v>
      </c>
      <c r="AS8" s="2">
        <v>7.3999999999999996E-2</v>
      </c>
      <c r="AT8" s="2"/>
      <c r="AU8" s="2"/>
      <c r="AV8" s="2"/>
      <c r="AW8" s="2"/>
      <c r="AX8" s="2"/>
      <c r="AY8" s="2"/>
      <c r="AZ8" s="2">
        <f t="shared" si="4"/>
        <v>7.3999999999999996E-2</v>
      </c>
    </row>
    <row r="9" spans="1:52" x14ac:dyDescent="0.4">
      <c r="A9">
        <v>5</v>
      </c>
      <c r="B9">
        <f t="shared" si="0"/>
        <v>11.7875</v>
      </c>
      <c r="C9" s="2">
        <v>5.95</v>
      </c>
      <c r="D9" s="2"/>
      <c r="E9" s="2"/>
      <c r="F9" s="2"/>
      <c r="G9" s="2"/>
      <c r="H9" s="2"/>
      <c r="I9" s="2"/>
      <c r="J9" s="2">
        <f t="shared" si="1"/>
        <v>5.95</v>
      </c>
      <c r="V9">
        <v>5</v>
      </c>
      <c r="W9">
        <f t="shared" si="2"/>
        <v>23.737499999999997</v>
      </c>
      <c r="X9" s="2">
        <v>0.373</v>
      </c>
      <c r="Y9" s="2"/>
      <c r="Z9" s="2"/>
      <c r="AA9" s="2"/>
      <c r="AB9" s="2"/>
      <c r="AC9" s="2"/>
      <c r="AD9" s="2"/>
      <c r="AE9" s="2">
        <f t="shared" si="3"/>
        <v>0.373</v>
      </c>
      <c r="AF9" s="2"/>
      <c r="AG9" s="2"/>
      <c r="AH9" s="2"/>
      <c r="AI9" s="2"/>
      <c r="AJ9" s="2"/>
      <c r="AK9" s="2"/>
      <c r="AL9" s="2"/>
      <c r="AM9" s="2"/>
      <c r="AN9" s="2"/>
      <c r="AO9" s="2"/>
      <c r="AQ9">
        <v>5</v>
      </c>
      <c r="AR9">
        <f>$E$31+$J$31*5+$B$32*$AQ9</f>
        <v>35.6875</v>
      </c>
      <c r="AS9" s="2"/>
      <c r="AT9" s="2"/>
      <c r="AU9" s="2"/>
      <c r="AV9" s="2"/>
      <c r="AW9" s="2"/>
      <c r="AX9" s="2"/>
      <c r="AY9" s="2"/>
      <c r="AZ9" s="2" t="e">
        <f t="shared" si="4"/>
        <v>#DIV/0!</v>
      </c>
    </row>
    <row r="10" spans="1:52" x14ac:dyDescent="0.4">
      <c r="A10">
        <v>6</v>
      </c>
      <c r="B10">
        <f t="shared" si="0"/>
        <v>11.97</v>
      </c>
      <c r="C10" s="2">
        <v>5.1130000000000004</v>
      </c>
      <c r="D10" s="2"/>
      <c r="E10" s="2"/>
      <c r="F10" s="2"/>
      <c r="G10" s="2"/>
      <c r="H10" s="2"/>
      <c r="I10" s="2"/>
      <c r="J10" s="2">
        <f t="shared" si="1"/>
        <v>5.1130000000000004</v>
      </c>
      <c r="V10">
        <v>6</v>
      </c>
      <c r="W10">
        <f t="shared" si="2"/>
        <v>23.919999999999995</v>
      </c>
      <c r="X10" s="2">
        <v>0.29599999999999999</v>
      </c>
      <c r="Y10" s="2"/>
      <c r="Z10" s="2"/>
      <c r="AA10" s="2"/>
      <c r="AB10" s="2"/>
      <c r="AC10" s="2"/>
      <c r="AD10" s="2"/>
      <c r="AE10" s="2">
        <f t="shared" si="3"/>
        <v>0.29599999999999999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Q10">
        <v>6</v>
      </c>
      <c r="AR10">
        <f>$E$31+$J$31*5+$B$32*$AQ10</f>
        <v>35.869999999999997</v>
      </c>
      <c r="AS10" s="2"/>
      <c r="AT10" s="2"/>
      <c r="AU10" s="2"/>
      <c r="AV10" s="2"/>
      <c r="AW10" s="2"/>
      <c r="AX10" s="2"/>
      <c r="AY10" s="2"/>
      <c r="AZ10" s="2" t="e">
        <f t="shared" si="4"/>
        <v>#DIV/0!</v>
      </c>
    </row>
    <row r="11" spans="1:52" x14ac:dyDescent="0.4">
      <c r="A11">
        <v>7</v>
      </c>
      <c r="B11">
        <f t="shared" si="0"/>
        <v>12.1525</v>
      </c>
      <c r="C11" s="2">
        <v>5.04</v>
      </c>
      <c r="D11" s="2"/>
      <c r="E11" s="2"/>
      <c r="F11" s="2"/>
      <c r="G11" s="2"/>
      <c r="H11" s="2"/>
      <c r="I11" s="2"/>
      <c r="J11" s="2">
        <f t="shared" si="1"/>
        <v>5.04</v>
      </c>
      <c r="V11">
        <v>7</v>
      </c>
      <c r="W11">
        <f t="shared" si="2"/>
        <v>24.102499999999996</v>
      </c>
      <c r="X11" s="2">
        <v>0.24299999999999999</v>
      </c>
      <c r="Y11" s="2"/>
      <c r="Z11" s="2"/>
      <c r="AA11" s="2"/>
      <c r="AB11" s="2"/>
      <c r="AC11" s="2"/>
      <c r="AD11" s="2"/>
      <c r="AE11" s="2">
        <f t="shared" si="3"/>
        <v>0.24299999999999999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Q11">
        <v>7</v>
      </c>
      <c r="AR11">
        <f>$E$31+$J$31*5+$B$32*$AQ11</f>
        <v>36.052499999999995</v>
      </c>
      <c r="AS11" s="2"/>
      <c r="AT11" s="2"/>
      <c r="AU11" s="2"/>
      <c r="AV11" s="2"/>
      <c r="AW11" s="2"/>
      <c r="AX11" s="2"/>
      <c r="AY11" s="2"/>
      <c r="AZ11" s="2" t="e">
        <f t="shared" si="4"/>
        <v>#DIV/0!</v>
      </c>
    </row>
    <row r="12" spans="1:52" x14ac:dyDescent="0.4">
      <c r="A12">
        <v>8</v>
      </c>
      <c r="B12">
        <f t="shared" si="0"/>
        <v>12.335000000000001</v>
      </c>
      <c r="C12" s="2">
        <v>4.1310000000000002</v>
      </c>
      <c r="D12" s="2"/>
      <c r="E12" s="2"/>
      <c r="F12" s="2"/>
      <c r="G12" s="2"/>
      <c r="H12" s="2"/>
      <c r="I12" s="2"/>
      <c r="J12" s="2">
        <f t="shared" si="1"/>
        <v>4.1310000000000002</v>
      </c>
      <c r="V12">
        <v>8</v>
      </c>
      <c r="W12">
        <f t="shared" si="2"/>
        <v>24.284999999999997</v>
      </c>
      <c r="X12" s="2">
        <v>0.17699999999999999</v>
      </c>
      <c r="Y12" s="2"/>
      <c r="Z12" s="2"/>
      <c r="AA12" s="2"/>
      <c r="AB12" s="2"/>
      <c r="AC12" s="2"/>
      <c r="AD12" s="2"/>
      <c r="AE12" s="2">
        <f t="shared" si="3"/>
        <v>0.17699999999999999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Q12">
        <v>8</v>
      </c>
      <c r="AR12">
        <f>$E$31+$J$31*5+$B$32*$AQ12</f>
        <v>36.234999999999999</v>
      </c>
      <c r="AS12" s="2"/>
      <c r="AT12" s="2"/>
      <c r="AU12" s="2"/>
      <c r="AV12" s="2"/>
      <c r="AW12" s="2"/>
      <c r="AX12" s="2"/>
      <c r="AY12" s="2"/>
      <c r="AZ12" s="2" t="e">
        <f t="shared" si="4"/>
        <v>#DIV/0!</v>
      </c>
    </row>
    <row r="13" spans="1:52" x14ac:dyDescent="0.4">
      <c r="A13">
        <v>9</v>
      </c>
      <c r="B13">
        <f t="shared" si="0"/>
        <v>12.5175</v>
      </c>
      <c r="C13" s="2">
        <v>3.32</v>
      </c>
      <c r="D13" s="2"/>
      <c r="E13" s="2"/>
      <c r="F13" s="2"/>
      <c r="G13" s="2"/>
      <c r="H13" s="2"/>
      <c r="I13" s="2"/>
      <c r="J13" s="2">
        <f t="shared" si="1"/>
        <v>3.32</v>
      </c>
      <c r="V13">
        <v>9</v>
      </c>
      <c r="W13">
        <f t="shared" si="2"/>
        <v>24.467499999999994</v>
      </c>
      <c r="X13" s="2">
        <v>0.22800000000000001</v>
      </c>
      <c r="Y13" s="2"/>
      <c r="Z13" s="2"/>
      <c r="AA13" s="2"/>
      <c r="AB13" s="2"/>
      <c r="AC13" s="2"/>
      <c r="AD13" s="2"/>
      <c r="AE13" s="2">
        <f t="shared" si="3"/>
        <v>0.22800000000000001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  <c r="AQ13">
        <v>9</v>
      </c>
      <c r="AR13">
        <f>$E$31+$J$31*5+$B$32*$AQ13</f>
        <v>36.417499999999997</v>
      </c>
      <c r="AS13" s="2"/>
      <c r="AT13" s="2"/>
      <c r="AU13" s="2"/>
      <c r="AV13" s="2"/>
      <c r="AW13" s="2"/>
      <c r="AX13" s="2"/>
      <c r="AY13" s="2"/>
      <c r="AZ13" s="2" t="e">
        <f t="shared" si="4"/>
        <v>#DIV/0!</v>
      </c>
    </row>
    <row r="14" spans="1:52" x14ac:dyDescent="0.4">
      <c r="A14">
        <v>10</v>
      </c>
      <c r="B14">
        <f t="shared" si="0"/>
        <v>12.7</v>
      </c>
      <c r="C14" s="2">
        <v>2.9729999999999999</v>
      </c>
      <c r="D14" s="2"/>
      <c r="E14" s="2"/>
      <c r="F14" s="2"/>
      <c r="G14" s="2"/>
      <c r="H14" s="2"/>
      <c r="I14" s="2"/>
      <c r="J14" s="2">
        <f t="shared" si="1"/>
        <v>2.9729999999999999</v>
      </c>
      <c r="V14">
        <v>10</v>
      </c>
      <c r="W14">
        <f t="shared" si="2"/>
        <v>24.649999999999995</v>
      </c>
      <c r="X14" s="2">
        <v>0.13300000000000001</v>
      </c>
      <c r="Y14" s="2"/>
      <c r="Z14" s="2"/>
      <c r="AA14" s="2"/>
      <c r="AB14" s="2"/>
      <c r="AC14" s="2"/>
      <c r="AD14" s="2"/>
      <c r="AE14" s="2">
        <f t="shared" si="3"/>
        <v>0.13300000000000001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Q14">
        <v>10</v>
      </c>
      <c r="AR14">
        <f>$E$31+$J$31*5+$B$32*$AQ14</f>
        <v>36.6</v>
      </c>
      <c r="AS14" s="2"/>
      <c r="AT14" s="2"/>
      <c r="AU14" s="2"/>
      <c r="AV14" s="2"/>
      <c r="AW14" s="2"/>
      <c r="AX14" s="2"/>
      <c r="AY14" s="2"/>
      <c r="AZ14" s="2" t="e">
        <f t="shared" si="4"/>
        <v>#DIV/0!</v>
      </c>
    </row>
    <row r="15" spans="1:52" x14ac:dyDescent="0.4">
      <c r="A15">
        <v>11</v>
      </c>
      <c r="B15">
        <f t="shared" si="0"/>
        <v>12.8825</v>
      </c>
      <c r="C15" s="2">
        <v>2.8159999999999998</v>
      </c>
      <c r="D15" s="2"/>
      <c r="E15" s="2"/>
      <c r="F15" s="2"/>
      <c r="G15" s="2"/>
      <c r="H15" s="2"/>
      <c r="I15" s="2"/>
      <c r="J15" s="2">
        <f t="shared" si="1"/>
        <v>2.8159999999999998</v>
      </c>
      <c r="V15">
        <v>11</v>
      </c>
      <c r="W15">
        <f t="shared" si="2"/>
        <v>24.832499999999996</v>
      </c>
      <c r="X15" s="2"/>
      <c r="Y15" s="2"/>
      <c r="Z15" s="2"/>
      <c r="AA15" s="2"/>
      <c r="AB15" s="2"/>
      <c r="AC15" s="2"/>
      <c r="AD15" s="2"/>
      <c r="AE15" s="2" t="e">
        <f t="shared" si="3"/>
        <v>#DIV/0!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  <c r="AQ15">
        <v>11</v>
      </c>
      <c r="AR15">
        <f>$E$31+$J$31*5+$B$32*$AQ15</f>
        <v>36.782499999999999</v>
      </c>
      <c r="AS15" s="2"/>
      <c r="AT15" s="2"/>
      <c r="AU15" s="2"/>
      <c r="AV15" s="2"/>
      <c r="AW15" s="2"/>
      <c r="AX15" s="2"/>
      <c r="AY15" s="2"/>
      <c r="AZ15" s="2" t="e">
        <f t="shared" si="4"/>
        <v>#DIV/0!</v>
      </c>
    </row>
    <row r="16" spans="1:52" x14ac:dyDescent="0.4">
      <c r="A16">
        <v>12</v>
      </c>
      <c r="B16">
        <f t="shared" si="0"/>
        <v>13.065</v>
      </c>
      <c r="C16" s="2">
        <v>2.5329999999999999</v>
      </c>
      <c r="D16" s="2"/>
      <c r="E16" s="2"/>
      <c r="F16" s="2"/>
      <c r="G16" s="2"/>
      <c r="H16" s="2"/>
      <c r="I16" s="2"/>
      <c r="J16" s="2">
        <f t="shared" si="1"/>
        <v>2.5329999999999999</v>
      </c>
      <c r="V16">
        <v>12</v>
      </c>
      <c r="W16">
        <f t="shared" si="2"/>
        <v>25.014999999999997</v>
      </c>
      <c r="X16" s="2"/>
      <c r="Y16" s="2"/>
      <c r="Z16" s="2"/>
      <c r="AA16" s="2"/>
      <c r="AB16" s="2"/>
      <c r="AC16" s="2"/>
      <c r="AD16" s="2"/>
      <c r="AE16" s="2" t="e">
        <f t="shared" si="3"/>
        <v>#DIV/0!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Q16">
        <v>12</v>
      </c>
      <c r="AR16">
        <f>$E$31+$J$31*5+$B$32*$AQ16</f>
        <v>36.964999999999996</v>
      </c>
      <c r="AS16" s="2"/>
      <c r="AT16" s="2"/>
      <c r="AU16" s="2"/>
      <c r="AV16" s="2"/>
      <c r="AW16" s="2"/>
      <c r="AX16" s="2"/>
      <c r="AY16" s="2"/>
      <c r="AZ16" s="2" t="e">
        <f t="shared" si="4"/>
        <v>#DIV/0!</v>
      </c>
    </row>
    <row r="17" spans="1:52" x14ac:dyDescent="0.4">
      <c r="A17">
        <v>13</v>
      </c>
      <c r="B17">
        <f t="shared" si="0"/>
        <v>13.2475</v>
      </c>
      <c r="C17" s="2">
        <v>2.2040000000000002</v>
      </c>
      <c r="D17" s="2"/>
      <c r="E17" s="2"/>
      <c r="F17" s="2"/>
      <c r="G17" s="2"/>
      <c r="H17" s="2"/>
      <c r="I17" s="2"/>
      <c r="J17" s="2">
        <f t="shared" si="1"/>
        <v>2.2040000000000002</v>
      </c>
      <c r="V17">
        <v>13</v>
      </c>
      <c r="W17">
        <f t="shared" si="2"/>
        <v>25.197499999999994</v>
      </c>
      <c r="X17" s="2"/>
      <c r="Y17" s="2"/>
      <c r="Z17" s="2"/>
      <c r="AA17" s="2"/>
      <c r="AB17" s="2"/>
      <c r="AC17" s="2"/>
      <c r="AD17" s="2"/>
      <c r="AE17" s="2" t="e">
        <f t="shared" si="3"/>
        <v>#DIV/0!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Q17">
        <v>13</v>
      </c>
      <c r="AR17">
        <f>$E$31+$J$31*5+$B$32*$AQ17</f>
        <v>37.147500000000001</v>
      </c>
      <c r="AS17" s="2"/>
      <c r="AT17" s="2"/>
      <c r="AU17" s="2"/>
      <c r="AV17" s="2"/>
      <c r="AW17" s="2"/>
      <c r="AX17" s="2"/>
      <c r="AY17" s="2"/>
      <c r="AZ17" s="2" t="e">
        <f t="shared" si="4"/>
        <v>#DIV/0!</v>
      </c>
    </row>
    <row r="18" spans="1:52" x14ac:dyDescent="0.4">
      <c r="A18">
        <v>14</v>
      </c>
      <c r="B18">
        <f t="shared" si="0"/>
        <v>13.43</v>
      </c>
      <c r="C18" s="2">
        <v>2.052</v>
      </c>
      <c r="D18" s="2"/>
      <c r="E18" s="2"/>
      <c r="F18" s="2"/>
      <c r="G18" s="2"/>
      <c r="H18" s="2"/>
      <c r="I18" s="2"/>
      <c r="J18" s="2">
        <f t="shared" si="1"/>
        <v>2.052</v>
      </c>
      <c r="V18">
        <v>14</v>
      </c>
      <c r="W18">
        <f t="shared" si="2"/>
        <v>25.379999999999995</v>
      </c>
      <c r="X18" s="2"/>
      <c r="Y18" s="2"/>
      <c r="Z18" s="2"/>
      <c r="AA18" s="2"/>
      <c r="AB18" s="2"/>
      <c r="AC18" s="2"/>
      <c r="AD18" s="2"/>
      <c r="AE18" s="2" t="e">
        <f t="shared" si="3"/>
        <v>#DIV/0!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Q18">
        <v>14</v>
      </c>
      <c r="AR18">
        <f>$E$31+$J$31*5+$B$32*$AQ18</f>
        <v>37.33</v>
      </c>
      <c r="AS18" s="2"/>
      <c r="AT18" s="2"/>
      <c r="AU18" s="2"/>
      <c r="AV18" s="2"/>
      <c r="AW18" s="2"/>
      <c r="AX18" s="2"/>
      <c r="AY18" s="2"/>
      <c r="AZ18" s="2" t="e">
        <f t="shared" si="4"/>
        <v>#DIV/0!</v>
      </c>
    </row>
    <row r="19" spans="1:52" x14ac:dyDescent="0.4">
      <c r="A19">
        <v>15</v>
      </c>
      <c r="B19">
        <f t="shared" si="0"/>
        <v>13.612500000000001</v>
      </c>
      <c r="C19" s="2">
        <v>1.454</v>
      </c>
      <c r="D19" s="2"/>
      <c r="E19" s="2"/>
      <c r="F19" s="2"/>
      <c r="G19" s="2"/>
      <c r="H19" s="2"/>
      <c r="I19" s="2"/>
      <c r="J19" s="2">
        <f t="shared" si="1"/>
        <v>1.454</v>
      </c>
      <c r="V19">
        <v>15</v>
      </c>
      <c r="W19">
        <f t="shared" si="2"/>
        <v>25.562499999999996</v>
      </c>
      <c r="X19" s="2"/>
      <c r="Y19" s="2"/>
      <c r="Z19" s="2"/>
      <c r="AA19" s="2"/>
      <c r="AB19" s="2"/>
      <c r="AC19" s="2"/>
      <c r="AD19" s="2"/>
      <c r="AE19" s="2" t="e">
        <f t="shared" si="3"/>
        <v>#DIV/0!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Q19">
        <v>15</v>
      </c>
      <c r="AR19">
        <f>$E$31+$J$31*5+$B$32*$AQ19</f>
        <v>37.512499999999996</v>
      </c>
      <c r="AS19" s="2"/>
      <c r="AT19" s="2"/>
      <c r="AU19" s="2"/>
      <c r="AV19" s="2"/>
      <c r="AW19" s="2"/>
      <c r="AX19" s="2"/>
      <c r="AY19" s="2"/>
      <c r="AZ19" s="2" t="e">
        <f t="shared" si="4"/>
        <v>#DIV/0!</v>
      </c>
    </row>
    <row r="20" spans="1:52" x14ac:dyDescent="0.4">
      <c r="A20">
        <v>16</v>
      </c>
      <c r="B20">
        <f t="shared" si="0"/>
        <v>13.795</v>
      </c>
      <c r="C20" s="2">
        <v>1.3109999999999999</v>
      </c>
      <c r="D20" s="2"/>
      <c r="E20" s="2"/>
      <c r="F20" s="2"/>
      <c r="G20" s="2"/>
      <c r="H20" s="2"/>
      <c r="I20" s="2"/>
      <c r="J20" s="2">
        <f t="shared" si="1"/>
        <v>1.3109999999999999</v>
      </c>
      <c r="V20">
        <v>16</v>
      </c>
      <c r="W20">
        <f t="shared" si="2"/>
        <v>25.744999999999997</v>
      </c>
      <c r="X20" s="2"/>
      <c r="Y20" s="2"/>
      <c r="Z20" s="2"/>
      <c r="AA20" s="2"/>
      <c r="AB20" s="2"/>
      <c r="AC20" s="2"/>
      <c r="AD20" s="2"/>
      <c r="AE20" s="2" t="e">
        <f t="shared" si="3"/>
        <v>#DIV/0!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Q20">
        <v>16</v>
      </c>
      <c r="AR20">
        <f>$E$31+$J$31*5+$B$32*$AQ20</f>
        <v>37.695</v>
      </c>
      <c r="AS20" s="2"/>
      <c r="AT20" s="2"/>
      <c r="AU20" s="2"/>
      <c r="AV20" s="2"/>
      <c r="AW20" s="2"/>
      <c r="AX20" s="2"/>
      <c r="AY20" s="2"/>
      <c r="AZ20" s="2" t="e">
        <f t="shared" si="4"/>
        <v>#DIV/0!</v>
      </c>
    </row>
    <row r="21" spans="1:52" x14ac:dyDescent="0.4">
      <c r="A21">
        <v>17</v>
      </c>
      <c r="B21">
        <f t="shared" si="0"/>
        <v>13.977499999999999</v>
      </c>
      <c r="C21" s="2">
        <v>1.3140000000000001</v>
      </c>
      <c r="D21" s="2"/>
      <c r="E21" s="2"/>
      <c r="F21" s="2"/>
      <c r="G21" s="2"/>
      <c r="H21" s="2"/>
      <c r="I21" s="2"/>
      <c r="J21" s="2">
        <f t="shared" si="1"/>
        <v>1.3140000000000001</v>
      </c>
      <c r="V21">
        <v>17</v>
      </c>
      <c r="W21">
        <f t="shared" si="2"/>
        <v>25.927499999999995</v>
      </c>
      <c r="X21" s="2"/>
      <c r="Y21" s="2"/>
      <c r="Z21" s="2"/>
      <c r="AA21" s="2"/>
      <c r="AB21" s="2"/>
      <c r="AC21" s="2"/>
      <c r="AD21" s="2"/>
      <c r="AE21" s="2" t="e">
        <f t="shared" si="3"/>
        <v>#DIV/0!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Q21">
        <v>17</v>
      </c>
      <c r="AR21">
        <f>$E$31+$J$31*5+$B$32*$AQ21</f>
        <v>37.877499999999998</v>
      </c>
      <c r="AS21" s="2"/>
      <c r="AT21" s="2"/>
      <c r="AU21" s="2"/>
      <c r="AV21" s="2"/>
      <c r="AW21" s="2"/>
      <c r="AX21" s="2"/>
      <c r="AY21" s="2"/>
      <c r="AZ21" s="2" t="e">
        <f t="shared" si="4"/>
        <v>#DIV/0!</v>
      </c>
    </row>
    <row r="22" spans="1:52" x14ac:dyDescent="0.4">
      <c r="A22">
        <v>18</v>
      </c>
      <c r="B22">
        <f t="shared" si="0"/>
        <v>14.16</v>
      </c>
      <c r="C22" s="2">
        <v>1.1599999999999999</v>
      </c>
      <c r="D22" s="2"/>
      <c r="E22" s="2"/>
      <c r="F22" s="2"/>
      <c r="G22" s="2"/>
      <c r="H22" s="2"/>
      <c r="I22" s="2"/>
      <c r="J22" s="2">
        <f t="shared" si="1"/>
        <v>1.1599999999999999</v>
      </c>
      <c r="V22">
        <v>18</v>
      </c>
      <c r="W22">
        <f t="shared" si="2"/>
        <v>26.109999999999996</v>
      </c>
      <c r="X22" s="2"/>
      <c r="Y22" s="2"/>
      <c r="Z22" s="2"/>
      <c r="AA22" s="2"/>
      <c r="AB22" s="2"/>
      <c r="AC22" s="2"/>
      <c r="AD22" s="2"/>
      <c r="AE22" s="2" t="e">
        <f t="shared" si="3"/>
        <v>#DIV/0!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Q22">
        <v>18</v>
      </c>
      <c r="AR22">
        <f>$E$31+$J$31*5+$B$32*$AQ22</f>
        <v>38.06</v>
      </c>
      <c r="AS22" s="2"/>
      <c r="AT22" s="2"/>
      <c r="AU22" s="2"/>
      <c r="AV22" s="2"/>
      <c r="AW22" s="2"/>
      <c r="AX22" s="2"/>
      <c r="AY22" s="2"/>
      <c r="AZ22" s="2" t="e">
        <f t="shared" si="4"/>
        <v>#DIV/0!</v>
      </c>
    </row>
    <row r="23" spans="1:52" x14ac:dyDescent="0.4">
      <c r="A23">
        <v>19</v>
      </c>
      <c r="B23">
        <f t="shared" si="0"/>
        <v>14.342499999999999</v>
      </c>
      <c r="C23" s="2">
        <v>1.1399999999999999</v>
      </c>
      <c r="D23" s="2"/>
      <c r="E23" s="2"/>
      <c r="F23" s="2"/>
      <c r="G23" s="2"/>
      <c r="H23" s="2"/>
      <c r="I23" s="2"/>
      <c r="J23" s="2">
        <f t="shared" si="1"/>
        <v>1.1399999999999999</v>
      </c>
      <c r="V23">
        <v>19</v>
      </c>
      <c r="W23">
        <f t="shared" si="2"/>
        <v>26.292499999999997</v>
      </c>
      <c r="X23" s="2"/>
      <c r="Y23" s="2"/>
      <c r="Z23" s="2"/>
      <c r="AA23" s="2"/>
      <c r="AB23" s="2"/>
      <c r="AC23" s="2"/>
      <c r="AD23" s="2"/>
      <c r="AE23" s="2" t="e">
        <f t="shared" si="3"/>
        <v>#DIV/0!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Q23">
        <v>19</v>
      </c>
      <c r="AR23">
        <f>$E$31+$J$31*5+$B$32*$AQ23</f>
        <v>38.2425</v>
      </c>
      <c r="AS23" s="2"/>
      <c r="AT23" s="2"/>
      <c r="AU23" s="2"/>
      <c r="AV23" s="2"/>
      <c r="AW23" s="2"/>
      <c r="AX23" s="2"/>
      <c r="AY23" s="2"/>
      <c r="AZ23" s="2" t="e">
        <f t="shared" si="4"/>
        <v>#DIV/0!</v>
      </c>
    </row>
    <row r="24" spans="1:52" x14ac:dyDescent="0.4">
      <c r="A24">
        <v>20</v>
      </c>
      <c r="B24">
        <f t="shared" si="0"/>
        <v>14.525</v>
      </c>
      <c r="C24" s="2">
        <v>0.91600000000000004</v>
      </c>
      <c r="D24" s="2"/>
      <c r="E24" s="2"/>
      <c r="F24" s="2"/>
      <c r="G24" s="2"/>
      <c r="H24" s="2"/>
      <c r="I24" s="2"/>
      <c r="J24" s="2">
        <f t="shared" si="1"/>
        <v>0.91600000000000004</v>
      </c>
      <c r="V24">
        <v>20</v>
      </c>
      <c r="W24">
        <f>$E$31+$J$31*3+$B$32*$V24</f>
        <v>26.474999999999994</v>
      </c>
      <c r="X24" s="2"/>
      <c r="Y24" s="2"/>
      <c r="Z24" s="2"/>
      <c r="AA24" s="2"/>
      <c r="AB24" s="2"/>
      <c r="AC24" s="2"/>
      <c r="AD24" s="2"/>
      <c r="AE24" s="2" t="e">
        <f t="shared" si="3"/>
        <v>#DIV/0!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Q24">
        <v>20</v>
      </c>
      <c r="AR24">
        <f>$E$31+$J$31*5+$B$32*$AQ24</f>
        <v>38.424999999999997</v>
      </c>
      <c r="AS24" s="2"/>
      <c r="AT24" s="2"/>
      <c r="AU24" s="2"/>
      <c r="AV24" s="2"/>
      <c r="AW24" s="2"/>
      <c r="AX24" s="2"/>
      <c r="AY24" s="2"/>
      <c r="AZ24" s="2" t="e">
        <f t="shared" si="4"/>
        <v>#DIV/0!</v>
      </c>
    </row>
    <row r="25" spans="1:52" x14ac:dyDescent="0.4">
      <c r="F25" s="2"/>
      <c r="G25" s="2"/>
      <c r="H25" s="2"/>
      <c r="I25" s="2"/>
    </row>
    <row r="26" spans="1:52" x14ac:dyDescent="0.4">
      <c r="F26" s="2"/>
      <c r="G26" s="2"/>
      <c r="H26" s="2"/>
      <c r="I26" s="2"/>
    </row>
    <row r="30" spans="1:52" x14ac:dyDescent="0.4">
      <c r="A30" t="s">
        <v>1</v>
      </c>
      <c r="B30" s="2" t="s">
        <v>7</v>
      </c>
      <c r="C30" s="2"/>
      <c r="D30" s="2" t="s">
        <v>3</v>
      </c>
      <c r="E30" s="2" t="s">
        <v>6</v>
      </c>
      <c r="I30" s="1" t="s">
        <v>9</v>
      </c>
      <c r="J30" t="s">
        <v>10</v>
      </c>
    </row>
    <row r="31" spans="1:52" x14ac:dyDescent="0.4">
      <c r="A31">
        <v>20</v>
      </c>
      <c r="B31" s="2">
        <v>3.65</v>
      </c>
      <c r="C31" s="2"/>
      <c r="D31" s="2">
        <v>9.8000000000000007</v>
      </c>
      <c r="E31" s="2">
        <f>D31/2</f>
        <v>4.9000000000000004</v>
      </c>
      <c r="I31">
        <v>11.95</v>
      </c>
      <c r="J31">
        <f>I31/2</f>
        <v>5.9749999999999996</v>
      </c>
    </row>
    <row r="32" spans="1:52" x14ac:dyDescent="0.4">
      <c r="A32">
        <v>1</v>
      </c>
      <c r="B32">
        <f>B31/A31</f>
        <v>0.1825</v>
      </c>
    </row>
  </sheetData>
  <mergeCells count="6">
    <mergeCell ref="C2:J2"/>
    <mergeCell ref="AS2:AZ2"/>
    <mergeCell ref="A1:J1"/>
    <mergeCell ref="AQ1:AZ1"/>
    <mergeCell ref="V1:AE1"/>
    <mergeCell ref="X2:AE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JHIH JHONG</dc:creator>
  <cp:lastModifiedBy>LIN JHIH JHONG</cp:lastModifiedBy>
  <dcterms:created xsi:type="dcterms:W3CDTF">2020-06-18T02:42:20Z</dcterms:created>
  <dcterms:modified xsi:type="dcterms:W3CDTF">2020-07-08T14:51:49Z</dcterms:modified>
</cp:coreProperties>
</file>