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ETML_FLO-22-24_Teams/Documents partages/Partages/Vasseur/DAT/1438/5-Hardware/1438-5100-Puit de courant/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" l="1"/>
  <c r="J53" i="1" s="1"/>
  <c r="A53" i="1"/>
  <c r="I52" i="1"/>
  <c r="J52" i="1" s="1"/>
  <c r="A52" i="1"/>
  <c r="I51" i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J46" i="1"/>
  <c r="I46" i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J15" i="1"/>
  <c r="I15" i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5" i="1"/>
  <c r="J55" i="1"/>
  <c r="A5" i="1"/>
  <c r="A6" i="1"/>
</calcChain>
</file>

<file path=xl/sharedStrings.xml><?xml version="1.0" encoding="utf-8"?>
<sst xmlns="http://schemas.openxmlformats.org/spreadsheetml/2006/main" count="263" uniqueCount="213">
  <si>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</si>
  <si>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</si>
  <si>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</si>
  <si>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</si>
  <si>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</si>
  <si>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</si>
  <si>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</si>
  <si>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</si>
  <si>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</si>
  <si>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</si>
  <si>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</si>
  <si>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</si>
  <si>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</si>
  <si>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</si>
  <si>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</si>
  <si>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</si>
  <si>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</si>
  <si>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</si>
  <si>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</si>
  <si>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</si>
  <si>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</si>
  <si>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</si>
  <si>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</si>
  <si>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</si>
  <si>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</si>
  <si>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</si>
  <si>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</si>
  <si>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</si>
  <si>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</si>
  <si>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</si>
  <si>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</si>
  <si>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</si>
  <si>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P2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</si>
  <si>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</si>
  <si>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</si>
  <si>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</si>
  <si>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</si>
  <si>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</si>
  <si>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</si>
  <si>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</si>
  <si>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</si>
  <si>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</si>
  <si>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</si>
  <si>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</si>
  <si>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</si>
  <si>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</si>
  <si>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</si>
  <si>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</si>
  <si>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</si>
  <si>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</si>
  <si>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</si>
  <si>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</si>
  <si>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</si>
  <si>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</si>
  <si>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</si>
  <si>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</si>
  <si>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</si>
  <si>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</si>
  <si>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</si>
  <si>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W1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</si>
  <si>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</si>
  <si>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</si>
  <si>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</si>
  <si>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</si>
  <si>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</si>
  <si>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</si>
  <si>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</si>
  <si>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</si>
  <si>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</si>
  <si>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</si>
  <si>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</si>
  <si>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</si>
  <si>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 220 uF, 16 V, + / - 20%,  6.3 x 7.7 mm D x L</t>
  </si>
  <si>
    <t>HEAT SINK, ALUMINIUM, TO-PACKAGE, 678-39-C</t>
  </si>
  <si>
    <t>FUSE HOLDER 5x20MM THT</t>
  </si>
  <si>
    <t>N channel Mosfet, IRLR7843, high current</t>
  </si>
  <si>
    <t>PNP transistor, TO220, BD912</t>
  </si>
  <si>
    <t>TO-220 ajustable votage regulator, LM317T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</si>
  <si>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</si>
  <si>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</si>
  <si>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</si>
  <si>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Reel, BC857CLT1G</t>
  </si>
  <si>
    <t>PIC W017-TRI 015-PE-SHEET/1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</si>
  <si>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</si>
  <si>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</si>
  <si>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</si>
  <si>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</si>
  <si>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</si>
  <si>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</si>
  <si>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</si>
  <si>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</si>
  <si>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</si>
  <si>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</si>
  <si>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</si>
  <si>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</si>
  <si>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</si>
  <si>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</si>
  <si>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</si>
  <si>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</si>
  <si>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</si>
  <si>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</si>
  <si>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</si>
  <si>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</si>
  <si>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</si>
  <si>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</si>
  <si>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</si>
  <si>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</si>
  <si>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</si>
  <si>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</si>
  <si>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Pâte thermoconductrice 0.7W/mK 10ml WLPF20 Fischer elektronik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</si>
  <si>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</si>
  <si>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</si>
  <si>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</si>
  <si>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</si>
  <si>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</si>
  <si>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</si>
  <si>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</si>
  <si>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</si>
  <si>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PN-108075</t>
  </si>
  <si>
    <t>KAM21AR81H104KU</t>
  </si>
  <si>
    <t>KGM21AR51E105KU</t>
  </si>
  <si>
    <t>PN-514948</t>
  </si>
  <si>
    <t>UUD1C221MCL1GS</t>
  </si>
  <si>
    <t>678-39-C</t>
  </si>
  <si>
    <t>PN-533361</t>
  </si>
  <si>
    <t>IRLR7843TRLPBF</t>
  </si>
  <si>
    <t>BD912</t>
  </si>
  <si>
    <t>LM317T</t>
  </si>
  <si>
    <t>TLC555CDR</t>
  </si>
  <si>
    <t>BC847C</t>
  </si>
  <si>
    <t>LM2662M</t>
  </si>
  <si>
    <t>BC857CLT1G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</si>
  <si>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</si>
  <si>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</si>
  <si>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</si>
  <si>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</si>
  <si>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</si>
  <si>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</si>
  <si>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</si>
  <si>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</si>
  <si>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</si>
  <si>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LL4448-GS08</t>
  </si>
  <si>
    <t>PN-241492</t>
  </si>
  <si>
    <t>PN-746409</t>
  </si>
  <si>
    <t>LM4041CIM3-ADJ/NOPB</t>
  </si>
  <si>
    <t>PN-531908</t>
  </si>
  <si>
    <t>PN-810533</t>
  </si>
  <si>
    <t>3296W-1-254LF</t>
  </si>
  <si>
    <t>PN-891617</t>
  </si>
  <si>
    <t>BZV55C5V6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</si>
  <si>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</si>
  <si>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</si>
  <si>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</si>
  <si>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</si>
  <si>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</si>
  <si>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</si>
  <si>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</si>
  <si>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WLPF20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</si>
  <si>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</si>
  <si>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</si>
  <si>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</si>
  <si>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</si>
  <si>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</si>
  <si>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</si>
  <si>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</si>
  <si>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</si>
  <si>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</si>
  <si>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</si>
  <si>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</si>
  <si>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Distrelec</t>
  </si>
  <si>
    <t>Supplier Part Number 1</t>
  </si>
  <si>
    <t>581-KAM21AR81H104KU</t>
  </si>
  <si>
    <t>581-KGM21AR51E105KU</t>
  </si>
  <si>
    <t>FAB.0603_C 10nF</t>
  </si>
  <si>
    <t>647-UUD1C221MCL</t>
  </si>
  <si>
    <t>567-678-39-C</t>
  </si>
  <si>
    <t>942-IRLR7843TRLPBF</t>
  </si>
  <si>
    <t>511-BD912</t>
  </si>
  <si>
    <t>511-LM317T</t>
  </si>
  <si>
    <t>595-TLC555CDR</t>
  </si>
  <si>
    <t>637-BC847C</t>
  </si>
  <si>
    <t>863-BC857CLT1G</t>
  </si>
  <si>
    <t>302-20-433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</si>
  <si>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</si>
  <si>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</si>
  <si>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</si>
  <si>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</si>
  <si>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</si>
  <si>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</si>
  <si>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</si>
  <si>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78-LL4448</t>
  </si>
  <si>
    <t>FAB.0805_R 150k</t>
  </si>
  <si>
    <t>FAB.0805_R 1k0</t>
  </si>
  <si>
    <t>926-M4041CIM3ADJNOPB</t>
  </si>
  <si>
    <t>FAB.0805_R 1M</t>
  </si>
  <si>
    <t>FAB.0805_R 180k</t>
  </si>
  <si>
    <t>652-3296W-1-254LF</t>
  </si>
  <si>
    <t>FAB.0805_R 2k7</t>
  </si>
  <si>
    <t>494-BZV55C5V6</t>
  </si>
  <si>
    <t>FAB.0805_R 5k6</t>
  </si>
  <si>
    <t>FAB.0805_R 2R2</t>
  </si>
  <si>
    <t>FAB.0805_R 8k2</t>
  </si>
  <si>
    <t>FAB.0805_R 330k</t>
  </si>
  <si>
    <t>FAB.0805_R 3k3</t>
  </si>
  <si>
    <t>FAB.0805_R 180R</t>
  </si>
  <si>
    <t>MAG 369.123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</si>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</sst>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K54" totalsRowShown="0" headerRowDxfId="35" headerRowBorderDxfId="34" tableBorderDxfId="33">
  <autoFilter ref="A4:K54"/>
  <tableColumns count="11">
    <tableColumn id="1" name="Pos." dataDxfId="32"/>
    <tableColumn id="2" name="Designator" dataDxfId="31"/>
    <tableColumn id="3" name="Description"/>
    <tableColumn id="4" name="PN" dataDxfId="30"/>
    <tableColumn id="5" name="Quantity" dataDxfId="29"/>
    <tableColumn id="6" name="Supplier 1" dataDxfId="28"/>
    <tableColumn id="7" name="Supplier Part Number 1"/>
    <tableColumn id="8" name="Supplier Price 1" dataDxfId="27"/>
    <tableColumn id="9" name="Order Qty" dataDxfId="26"/>
    <tableColumn id="10" name="Total" dataDxfId="25"/>
    <tableColumn id="11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topLeftCell="A2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38" t="s">
        <v>11</v>
      </c>
      <c r="D1" s="2"/>
      <c r="E1" s="1" t="s">
        <v>5</v>
      </c>
      <c r="F1" s="38" t="s">
        <v>12</v>
      </c>
      <c r="G1" s="13"/>
      <c r="H1" s="32" t="s">
        <v>2</v>
      </c>
      <c r="I1" s="33"/>
      <c r="J1" s="34"/>
    </row>
    <row r="2" spans="1:11" x14ac:dyDescent="0.2">
      <c r="B2" s="12" t="s">
        <v>9</v>
      </c>
      <c r="C2" s="39" t="s">
        <v>13</v>
      </c>
      <c r="D2" s="3"/>
      <c r="E2" s="12" t="s">
        <v>3</v>
      </c>
      <c r="F2" s="40" t="s">
        <v>14</v>
      </c>
      <c r="G2" s="41" t="s">
        <v>15</v>
      </c>
      <c r="H2" s="35"/>
      <c r="I2" s="36"/>
      <c r="J2" s="37"/>
    </row>
    <row r="3" spans="1:11" x14ac:dyDescent="0.2">
      <c r="B3" s="14" t="s">
        <v>10</v>
      </c>
      <c r="C3" s="42" t="s">
        <v>16</v>
      </c>
      <c r="D3" s="3"/>
      <c r="E3" s="4" t="s">
        <v>4</v>
      </c>
      <c r="F3" s="43" t="s">
        <v>17</v>
      </c>
      <c r="G3" s="44" t="s">
        <v>17</v>
      </c>
      <c r="H3" s="35"/>
      <c r="I3" s="36"/>
      <c r="J3" s="37"/>
    </row>
    <row r="4" spans="1:11" ht="27.75" customHeight="1" thickBot="1" x14ac:dyDescent="0.25">
      <c r="A4" s="18" t="s">
        <v>0</v>
      </c>
      <c r="B4" s="17" t="s">
        <v>18</v>
      </c>
      <c r="C4" s="17" t="s">
        <v>67</v>
      </c>
      <c r="D4" s="17" t="s">
        <v>117</v>
      </c>
      <c r="E4" s="17" t="s">
        <v>164</v>
      </c>
      <c r="F4" s="17" t="s">
        <v>165</v>
      </c>
      <c r="G4" s="17" t="s">
        <v>170</v>
      </c>
      <c r="H4" s="17" t="s">
        <v>211</v>
      </c>
      <c r="I4" s="17" t="s">
        <v>7</v>
      </c>
      <c r="J4" s="17" t="s">
        <v>1</v>
      </c>
      <c r="K4" s="19" t="s">
        <v>212</v>
      </c>
    </row>
    <row r="5" spans="1:11" x14ac:dyDescent="0.2">
      <c r="A5" s="26">
        <f>ROW(A5) - ROW($A$4)</f>
        <v>1</v>
      </c>
      <c r="B5" s="30">
        <v>1</v>
      </c>
      <c r="C5" s="6" t="s">
        <v>68</v>
      </c>
      <c r="D5" s="7" t="s">
        <v>118</v>
      </c>
      <c r="E5" s="28">
        <v>1</v>
      </c>
      <c r="F5" s="5" t="s">
        <v>166</v>
      </c>
      <c r="G5" s="5" t="s">
        <v>17</v>
      </c>
      <c r="H5" s="23">
        <v>0</v>
      </c>
      <c r="I5" s="20">
        <f>$C$3*E5</f>
        <v>1</v>
      </c>
      <c r="J5" s="23">
        <f>H5*I5</f>
        <v>0</v>
      </c>
      <c r="K5" s="15" t="b">
        <v>0</v>
      </c>
    </row>
    <row r="6" spans="1:11" ht="25.5" x14ac:dyDescent="0.2">
      <c r="A6" s="27">
        <f>ROW(A6) - ROW($A$4)</f>
        <v>2</v>
      </c>
      <c r="B6" s="31" t="s">
        <v>19</v>
      </c>
      <c r="C6" s="9" t="s">
        <v>69</v>
      </c>
      <c r="D6" s="10" t="s">
        <v>119</v>
      </c>
      <c r="E6" s="29">
        <v>6</v>
      </c>
      <c r="F6" s="8" t="s">
        <v>167</v>
      </c>
      <c r="G6" s="8" t="s">
        <v>171</v>
      </c>
      <c r="H6" s="24">
        <v>0.25900000000000001</v>
      </c>
      <c r="I6" s="21">
        <f t="shared" ref="I6:I53" si="0">$C$3*E6</f>
        <v>6</v>
      </c>
      <c r="J6" s="24">
        <f>I6*H6</f>
        <v>1.554</v>
      </c>
      <c r="K6" s="16">
        <v>1</v>
      </c>
    </row>
    <row r="7" spans="1:11" ht="25.5" x14ac:dyDescent="0.2">
      <c r="A7" s="26">
        <f>ROW(A7) - ROW($A$4)</f>
        <v>3</v>
      </c>
      <c r="B7" s="30" t="s">
        <v>20</v>
      </c>
      <c r="C7" s="6" t="s">
        <v>70</v>
      </c>
      <c r="D7" s="7" t="s">
        <v>120</v>
      </c>
      <c r="E7" s="28">
        <v>7</v>
      </c>
      <c r="F7" s="5" t="s">
        <v>167</v>
      </c>
      <c r="G7" s="5" t="s">
        <v>172</v>
      </c>
      <c r="H7" s="23">
        <v>1</v>
      </c>
      <c r="I7" s="20">
        <f>$C$3*E7</f>
        <v>7</v>
      </c>
      <c r="J7" s="23">
        <f>H7*I7</f>
        <v>7</v>
      </c>
      <c r="K7" s="15">
        <v>1</v>
      </c>
    </row>
    <row r="8" spans="1:11" x14ac:dyDescent="0.2">
      <c r="A8" s="27">
        <f>ROW(A8) - ROW($A$4)</f>
        <v>4</v>
      </c>
      <c r="B8" s="31" t="s">
        <v>21</v>
      </c>
      <c r="C8" s="9" t="s">
        <v>71</v>
      </c>
      <c r="D8" s="10" t="s">
        <v>121</v>
      </c>
      <c r="E8" s="29">
        <v>1</v>
      </c>
      <c r="F8" s="8" t="s">
        <v>2</v>
      </c>
      <c r="G8" s="8" t="s">
        <v>173</v>
      </c>
      <c r="H8" s="24">
        <v>1.23E-2</v>
      </c>
      <c r="I8" s="21">
        <f t="shared" ref="I8" si="1">$C$3*E8</f>
        <v>1</v>
      </c>
      <c r="J8" s="24">
        <f>I8*H8</f>
        <v>1.23E-2</v>
      </c>
      <c r="K8" s="16">
        <v>1</v>
      </c>
    </row>
    <row r="9" spans="1:11" ht="25.5" x14ac:dyDescent="0.2">
      <c r="A9" s="26">
        <f>ROW(A9) - ROW($A$4)</f>
        <v>5</v>
      </c>
      <c r="B9" s="30" t="s">
        <v>22</v>
      </c>
      <c r="C9" s="6" t="s">
        <v>72</v>
      </c>
      <c r="D9" s="7" t="s">
        <v>122</v>
      </c>
      <c r="E9" s="28">
        <v>1</v>
      </c>
      <c r="F9" s="5" t="s">
        <v>167</v>
      </c>
      <c r="G9" s="5" t="s">
        <v>174</v>
      </c>
      <c r="H9" s="23">
        <v>0.35399999999999998</v>
      </c>
      <c r="I9" s="20">
        <f>$C$3*E9</f>
        <v>1</v>
      </c>
      <c r="J9" s="23">
        <f>H9*I9</f>
        <v>0.35399999999999998</v>
      </c>
      <c r="K9" s="15">
        <v>1</v>
      </c>
    </row>
    <row r="10" spans="1:11" ht="25.5" x14ac:dyDescent="0.2">
      <c r="A10" s="27">
        <f>ROW(A10) - ROW($A$4)</f>
        <v>6</v>
      </c>
      <c r="B10" s="31" t="s">
        <v>23</v>
      </c>
      <c r="C10" s="9" t="s">
        <v>73</v>
      </c>
      <c r="D10" s="10" t="s">
        <v>123</v>
      </c>
      <c r="E10" s="29">
        <v>2</v>
      </c>
      <c r="F10" s="8" t="s">
        <v>167</v>
      </c>
      <c r="G10" s="8" t="s">
        <v>175</v>
      </c>
      <c r="H10" s="24">
        <v>4.57</v>
      </c>
      <c r="I10" s="21">
        <f t="shared" ref="I10:I12" si="2">$C$3*E10</f>
        <v>2</v>
      </c>
      <c r="J10" s="24">
        <f>I10*H10</f>
        <v>9.14</v>
      </c>
      <c r="K10" s="16">
        <v>1</v>
      </c>
    </row>
    <row r="11" spans="1:11" x14ac:dyDescent="0.2">
      <c r="A11" s="26">
        <f>ROW(A11) - ROW($A$4)</f>
        <v>7</v>
      </c>
      <c r="B11" s="30" t="s">
        <v>24</v>
      </c>
      <c r="C11" s="6" t="s">
        <v>74</v>
      </c>
      <c r="D11" s="7" t="s">
        <v>124</v>
      </c>
      <c r="E11" s="28">
        <v>1</v>
      </c>
      <c r="F11" s="5" t="s">
        <v>168</v>
      </c>
      <c r="G11" s="5">
        <v>3517015</v>
      </c>
      <c r="H11" s="23">
        <v>1.1100000000000001</v>
      </c>
      <c r="I11" s="20">
        <f>$C$3*E11</f>
        <v>1</v>
      </c>
      <c r="J11" s="23">
        <f>H11*I11</f>
        <v>1.1100000000000001</v>
      </c>
      <c r="K11" s="15" t="b">
        <v>1</v>
      </c>
    </row>
    <row r="12" spans="1:11" x14ac:dyDescent="0.2">
      <c r="A12" s="27">
        <f>ROW(A12) - ROW($A$4)</f>
        <v>8</v>
      </c>
      <c r="B12" s="31" t="s">
        <v>25</v>
      </c>
      <c r="C12" s="9" t="s">
        <v>75</v>
      </c>
      <c r="D12" s="10" t="s">
        <v>125</v>
      </c>
      <c r="E12" s="29">
        <v>2</v>
      </c>
      <c r="F12" s="8" t="s">
        <v>167</v>
      </c>
      <c r="G12" s="8" t="s">
        <v>176</v>
      </c>
      <c r="H12" s="24">
        <v>1.33</v>
      </c>
      <c r="I12" s="21">
        <f t="shared" ref="I12" si="3">$C$3*E12</f>
        <v>2</v>
      </c>
      <c r="J12" s="24">
        <f>I12*H12</f>
        <v>2.66</v>
      </c>
      <c r="K12" s="16">
        <v>1</v>
      </c>
    </row>
    <row r="13" spans="1:11" x14ac:dyDescent="0.2">
      <c r="A13" s="26">
        <f>ROW(A13) - ROW($A$4)</f>
        <v>9</v>
      </c>
      <c r="B13" s="30" t="s">
        <v>26</v>
      </c>
      <c r="C13" s="6" t="s">
        <v>76</v>
      </c>
      <c r="D13" s="7" t="s">
        <v>126</v>
      </c>
      <c r="E13" s="28">
        <v>1</v>
      </c>
      <c r="F13" s="5" t="s">
        <v>167</v>
      </c>
      <c r="G13" s="5" t="s">
        <v>177</v>
      </c>
      <c r="H13" s="23">
        <v>1.26</v>
      </c>
      <c r="I13" s="20">
        <f>$C$3*E13</f>
        <v>1</v>
      </c>
      <c r="J13" s="23">
        <f>H13*I13</f>
        <v>1.26</v>
      </c>
      <c r="K13" s="15">
        <v>1</v>
      </c>
    </row>
    <row r="14" spans="1:11" x14ac:dyDescent="0.2">
      <c r="A14" s="27">
        <f>ROW(A14) - ROW($A$4)</f>
        <v>10</v>
      </c>
      <c r="B14" s="31" t="s">
        <v>27</v>
      </c>
      <c r="C14" s="9" t="s">
        <v>77</v>
      </c>
      <c r="D14" s="10" t="s">
        <v>127</v>
      </c>
      <c r="E14" s="29">
        <v>1</v>
      </c>
      <c r="F14" s="8" t="s">
        <v>167</v>
      </c>
      <c r="G14" s="8" t="s">
        <v>178</v>
      </c>
      <c r="H14" s="24">
        <v>0.65800000000000003</v>
      </c>
      <c r="I14" s="21">
        <f t="shared" ref="I14:I20" si="4">$C$3*E14</f>
        <v>1</v>
      </c>
      <c r="J14" s="24">
        <f>I14*H14</f>
        <v>0.65800000000000003</v>
      </c>
      <c r="K14" s="16">
        <v>1</v>
      </c>
    </row>
    <row r="15" spans="1:11" x14ac:dyDescent="0.2">
      <c r="A15" s="26">
        <f>ROW(A15) - ROW($A$4)</f>
        <v>11</v>
      </c>
      <c r="B15" s="30" t="s">
        <v>28</v>
      </c>
      <c r="C15" s="6" t="s">
        <v>78</v>
      </c>
      <c r="D15" s="7" t="s">
        <v>128</v>
      </c>
      <c r="E15" s="28">
        <v>1</v>
      </c>
      <c r="F15" s="5" t="s">
        <v>167</v>
      </c>
      <c r="G15" s="5" t="s">
        <v>179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</row>
    <row r="16" spans="1:11" x14ac:dyDescent="0.2">
      <c r="A16" s="27">
        <f>ROW(A16) - ROW($A$4)</f>
        <v>12</v>
      </c>
      <c r="B16" s="31" t="s">
        <v>29</v>
      </c>
      <c r="C16" s="9" t="s">
        <v>79</v>
      </c>
      <c r="D16" s="10" t="s">
        <v>129</v>
      </c>
      <c r="E16" s="29">
        <v>4</v>
      </c>
      <c r="F16" s="8" t="s">
        <v>167</v>
      </c>
      <c r="G16" s="8" t="s">
        <v>180</v>
      </c>
      <c r="H16" s="24">
        <v>8.5999999999999993E-2</v>
      </c>
      <c r="I16" s="21">
        <f t="shared" ref="I16" si="5">$C$3*E16</f>
        <v>4</v>
      </c>
      <c r="J16" s="24">
        <f>I16*H16</f>
        <v>0.34399999999999997</v>
      </c>
      <c r="K16" s="16">
        <v>1</v>
      </c>
    </row>
    <row r="17" spans="1:11" ht="25.5" x14ac:dyDescent="0.2">
      <c r="A17" s="26">
        <f>ROW(A17) - ROW($A$4)</f>
        <v>13</v>
      </c>
      <c r="B17" s="30" t="s">
        <v>30</v>
      </c>
      <c r="C17" s="6" t="s">
        <v>80</v>
      </c>
      <c r="D17" s="7" t="s">
        <v>130</v>
      </c>
      <c r="E17" s="28">
        <v>1</v>
      </c>
      <c r="F17" s="5" t="s">
        <v>168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1" ht="25.5" x14ac:dyDescent="0.2">
      <c r="A18" s="27">
        <f>ROW(A18) - ROW($A$4)</f>
        <v>14</v>
      </c>
      <c r="B18" s="31" t="s">
        <v>31</v>
      </c>
      <c r="C18" s="9" t="s">
        <v>81</v>
      </c>
      <c r="D18" s="10" t="s">
        <v>131</v>
      </c>
      <c r="E18" s="29">
        <v>1</v>
      </c>
      <c r="F18" s="8" t="s">
        <v>167</v>
      </c>
      <c r="G18" s="8" t="s">
        <v>181</v>
      </c>
      <c r="H18" s="24">
        <v>8.5999999999999993E-2</v>
      </c>
      <c r="I18" s="21">
        <f t="shared" ref="I18:I20" si="6">$C$3*E18</f>
        <v>1</v>
      </c>
      <c r="J18" s="24">
        <f>I18*H18</f>
        <v>8.5999999999999993E-2</v>
      </c>
      <c r="K18" s="16">
        <v>1</v>
      </c>
    </row>
    <row r="19" spans="1:11" x14ac:dyDescent="0.2">
      <c r="A19" s="26">
        <f>ROW(A19) - ROW($A$4)</f>
        <v>15</v>
      </c>
      <c r="B19" s="30" t="s">
        <v>32</v>
      </c>
      <c r="C19" s="6" t="s">
        <v>82</v>
      </c>
      <c r="D19" s="7" t="s">
        <v>82</v>
      </c>
      <c r="E19" s="28">
        <v>1</v>
      </c>
      <c r="F19" s="5" t="s">
        <v>169</v>
      </c>
      <c r="G19" s="5" t="s">
        <v>182</v>
      </c>
      <c r="H19" s="23">
        <v>0.246</v>
      </c>
      <c r="I19" s="20">
        <f>$C$3*E19</f>
        <v>1</v>
      </c>
      <c r="J19" s="23">
        <f>H19*I19</f>
        <v>0.246</v>
      </c>
      <c r="K19" s="15">
        <v>1</v>
      </c>
    </row>
    <row r="20" spans="1:11" x14ac:dyDescent="0.2">
      <c r="A20" s="27">
        <f>ROW(A20) - ROW($A$4)</f>
        <v>16</v>
      </c>
      <c r="B20" s="31" t="s">
        <v>33</v>
      </c>
      <c r="C20" s="9" t="s">
        <v>83</v>
      </c>
      <c r="D20" s="10" t="s">
        <v>132</v>
      </c>
      <c r="E20" s="29">
        <v>1</v>
      </c>
      <c r="F20" s="8" t="s">
        <v>2</v>
      </c>
      <c r="G20" s="8" t="s">
        <v>183</v>
      </c>
      <c r="H20" s="24">
        <v>0.02</v>
      </c>
      <c r="I20" s="21">
        <f t="shared" ref="I20" si="7">$C$3*E20</f>
        <v>1</v>
      </c>
      <c r="J20" s="24">
        <f>I20*H20</f>
        <v>0.02</v>
      </c>
      <c r="K20" s="16">
        <v>1</v>
      </c>
    </row>
    <row r="21" spans="1:11" x14ac:dyDescent="0.2">
      <c r="A21" s="26">
        <f>ROW(A21) - ROW($A$4)</f>
        <v>17</v>
      </c>
      <c r="B21" s="30" t="s">
        <v>34</v>
      </c>
      <c r="C21" s="6" t="s">
        <v>84</v>
      </c>
      <c r="D21" s="7" t="s">
        <v>133</v>
      </c>
      <c r="E21" s="28">
        <v>2</v>
      </c>
      <c r="F21" s="5" t="s">
        <v>168</v>
      </c>
      <c r="G21" s="5">
        <v>9353747</v>
      </c>
      <c r="H21" s="23">
        <v>3.36</v>
      </c>
      <c r="I21" s="20">
        <f>$C$3*E21</f>
        <v>2</v>
      </c>
      <c r="J21" s="23">
        <f>H21*I21</f>
        <v>6.72</v>
      </c>
      <c r="K21" s="15">
        <v>1</v>
      </c>
    </row>
    <row r="22" spans="1:11" ht="25.5" x14ac:dyDescent="0.2">
      <c r="A22" s="27">
        <f>ROW(A22) - ROW($A$4)</f>
        <v>18</v>
      </c>
      <c r="B22" s="31" t="s">
        <v>35</v>
      </c>
      <c r="C22" s="9" t="s">
        <v>85</v>
      </c>
      <c r="D22" s="10" t="s">
        <v>134</v>
      </c>
      <c r="E22" s="29">
        <v>2</v>
      </c>
      <c r="F22" s="8" t="s">
        <v>168</v>
      </c>
      <c r="G22" s="8">
        <v>3399704</v>
      </c>
      <c r="H22" s="24">
        <v>0.15</v>
      </c>
      <c r="I22" s="21">
        <f t="shared" ref="I22:I36" si="8">$C$3*E22</f>
        <v>2</v>
      </c>
      <c r="J22" s="24">
        <f>I22*H22</f>
        <v>0.3</v>
      </c>
      <c r="K22" s="16">
        <v>1</v>
      </c>
    </row>
    <row r="23" spans="1:11" x14ac:dyDescent="0.2">
      <c r="A23" s="26">
        <f>ROW(A23) - ROW($A$4)</f>
        <v>19</v>
      </c>
      <c r="B23" s="30" t="s">
        <v>36</v>
      </c>
      <c r="C23" s="6" t="s">
        <v>86</v>
      </c>
      <c r="D23" s="7" t="s">
        <v>135</v>
      </c>
      <c r="E23" s="28">
        <v>3</v>
      </c>
      <c r="F23" s="5" t="s">
        <v>2</v>
      </c>
      <c r="G23" s="5" t="s">
        <v>184</v>
      </c>
      <c r="H23" s="23">
        <v>0.02</v>
      </c>
      <c r="I23" s="20">
        <f>$C$3*E23</f>
        <v>3</v>
      </c>
      <c r="J23" s="23">
        <f>H23*I23</f>
        <v>0.06</v>
      </c>
      <c r="K23" s="15">
        <v>1</v>
      </c>
    </row>
    <row r="24" spans="1:11" x14ac:dyDescent="0.2">
      <c r="A24" s="27">
        <f>ROW(A24) - ROW($A$4)</f>
        <v>20</v>
      </c>
      <c r="B24" s="31" t="s">
        <v>37</v>
      </c>
      <c r="C24" s="9" t="s">
        <v>87</v>
      </c>
      <c r="D24" s="10" t="s">
        <v>136</v>
      </c>
      <c r="E24" s="29">
        <v>2</v>
      </c>
      <c r="F24" s="8" t="s">
        <v>2</v>
      </c>
      <c r="G24" s="8" t="s">
        <v>185</v>
      </c>
      <c r="H24" s="24">
        <v>0.02</v>
      </c>
      <c r="I24" s="21">
        <f t="shared" ref="I24" si="9">$C$3*E24</f>
        <v>2</v>
      </c>
      <c r="J24" s="24">
        <f>I24*H24</f>
        <v>0.04</v>
      </c>
      <c r="K24" s="16">
        <v>1</v>
      </c>
    </row>
    <row r="25" spans="1:11" ht="25.5" x14ac:dyDescent="0.2">
      <c r="A25" s="26">
        <f>ROW(A25) - ROW($A$4)</f>
        <v>21</v>
      </c>
      <c r="B25" s="30" t="s">
        <v>38</v>
      </c>
      <c r="C25" s="6" t="s">
        <v>88</v>
      </c>
      <c r="D25" s="7" t="s">
        <v>134</v>
      </c>
      <c r="E25" s="28">
        <v>4</v>
      </c>
      <c r="F25" s="5" t="s">
        <v>168</v>
      </c>
      <c r="G25" s="5">
        <v>3399699</v>
      </c>
      <c r="H25" s="23">
        <v>0.15</v>
      </c>
      <c r="I25" s="20">
        <f>$C$3*E25</f>
        <v>4</v>
      </c>
      <c r="J25" s="23">
        <f>H25*I25</f>
        <v>0.6</v>
      </c>
      <c r="K25" s="15">
        <v>1</v>
      </c>
    </row>
    <row r="26" spans="1:11" ht="25.5" x14ac:dyDescent="0.2">
      <c r="A26" s="27">
        <f>ROW(A26) - ROW($A$4)</f>
        <v>22</v>
      </c>
      <c r="B26" s="31" t="s">
        <v>39</v>
      </c>
      <c r="C26" s="9" t="s">
        <v>89</v>
      </c>
      <c r="D26" s="10" t="s">
        <v>137</v>
      </c>
      <c r="E26" s="29">
        <v>4</v>
      </c>
      <c r="F26" s="8" t="s">
        <v>2</v>
      </c>
      <c r="G26" s="8" t="s">
        <v>186</v>
      </c>
      <c r="H26" s="24">
        <v>0.02</v>
      </c>
      <c r="I26" s="21">
        <f t="shared" ref="I26:I28" si="10">$C$3*E26</f>
        <v>4</v>
      </c>
      <c r="J26" s="24">
        <f>I26*H26</f>
        <v>0.08</v>
      </c>
      <c r="K26" s="16">
        <v>1</v>
      </c>
    </row>
    <row r="27" spans="1:11" x14ac:dyDescent="0.2">
      <c r="A27" s="26">
        <f>ROW(A27) - ROW($A$4)</f>
        <v>23</v>
      </c>
      <c r="B27" s="30" t="s">
        <v>40</v>
      </c>
      <c r="C27" s="6" t="s">
        <v>90</v>
      </c>
      <c r="D27" s="7" t="s">
        <v>138</v>
      </c>
      <c r="E27" s="28">
        <v>1</v>
      </c>
      <c r="F27" s="5" t="s">
        <v>2</v>
      </c>
      <c r="G27" s="5" t="s">
        <v>187</v>
      </c>
      <c r="H27" s="23">
        <v>0.02</v>
      </c>
      <c r="I27" s="20">
        <f>$C$3*E27</f>
        <v>1</v>
      </c>
      <c r="J27" s="23">
        <f>H27*I27</f>
        <v>0.02</v>
      </c>
      <c r="K27" s="15">
        <v>1</v>
      </c>
    </row>
    <row r="28" spans="1:11" x14ac:dyDescent="0.2">
      <c r="A28" s="27">
        <f>ROW(A28) - ROW($A$4)</f>
        <v>24</v>
      </c>
      <c r="B28" s="31" t="s">
        <v>41</v>
      </c>
      <c r="C28" s="9" t="s">
        <v>91</v>
      </c>
      <c r="D28" s="10" t="s">
        <v>139</v>
      </c>
      <c r="E28" s="29">
        <v>2</v>
      </c>
      <c r="F28" s="8" t="s">
        <v>2</v>
      </c>
      <c r="G28" s="8" t="s">
        <v>188</v>
      </c>
      <c r="H28" s="24">
        <v>0.02</v>
      </c>
      <c r="I28" s="21">
        <f t="shared" ref="I28" si="11">$C$3*E28</f>
        <v>2</v>
      </c>
      <c r="J28" s="24">
        <f>I28*H28</f>
        <v>0.04</v>
      </c>
      <c r="K28" s="16">
        <v>1</v>
      </c>
    </row>
    <row r="29" spans="1:11" x14ac:dyDescent="0.2">
      <c r="A29" s="26">
        <f>ROW(A29) - ROW($A$4)</f>
        <v>25</v>
      </c>
      <c r="B29" s="30" t="s">
        <v>42</v>
      </c>
      <c r="C29" s="6" t="s">
        <v>92</v>
      </c>
      <c r="D29" s="7" t="s">
        <v>140</v>
      </c>
      <c r="E29" s="28">
        <v>2</v>
      </c>
      <c r="F29" s="5" t="s">
        <v>2</v>
      </c>
      <c r="G29" s="5" t="s">
        <v>189</v>
      </c>
      <c r="H29" s="23">
        <v>0.02</v>
      </c>
      <c r="I29" s="20">
        <f>$C$3*E29</f>
        <v>2</v>
      </c>
      <c r="J29" s="23">
        <f>H29*I29</f>
        <v>0.04</v>
      </c>
      <c r="K29" s="15">
        <v>1</v>
      </c>
    </row>
    <row r="30" spans="1:11" x14ac:dyDescent="0.2">
      <c r="A30" s="27">
        <f>ROW(A30) - ROW($A$4)</f>
        <v>26</v>
      </c>
      <c r="B30" s="31" t="s">
        <v>43</v>
      </c>
      <c r="C30" s="9" t="s">
        <v>93</v>
      </c>
      <c r="D30" s="10" t="s">
        <v>141</v>
      </c>
      <c r="E30" s="29">
        <v>3</v>
      </c>
      <c r="F30" s="8" t="s">
        <v>167</v>
      </c>
      <c r="G30" s="8" t="s">
        <v>190</v>
      </c>
      <c r="H30" s="24">
        <v>0.13900000000000001</v>
      </c>
      <c r="I30" s="21">
        <f t="shared" ref="I30:I36" si="12">$C$3*E30</f>
        <v>3</v>
      </c>
      <c r="J30" s="24">
        <f>I30*H30</f>
        <v>0.41700000000000004</v>
      </c>
      <c r="K30" s="16">
        <v>1</v>
      </c>
    </row>
    <row r="31" spans="1:11" x14ac:dyDescent="0.2">
      <c r="A31" s="26">
        <f>ROW(A31) - ROW($A$4)</f>
        <v>27</v>
      </c>
      <c r="B31" s="30" t="s">
        <v>44</v>
      </c>
      <c r="C31" s="6" t="s">
        <v>94</v>
      </c>
      <c r="D31" s="7" t="s">
        <v>142</v>
      </c>
      <c r="E31" s="28">
        <v>2</v>
      </c>
      <c r="F31" s="5" t="s">
        <v>2</v>
      </c>
      <c r="G31" s="5" t="s">
        <v>191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</row>
    <row r="32" spans="1:11" x14ac:dyDescent="0.2">
      <c r="A32" s="27">
        <f>ROW(A32) - ROW($A$4)</f>
        <v>28</v>
      </c>
      <c r="B32" s="31" t="s">
        <v>45</v>
      </c>
      <c r="C32" s="9" t="s">
        <v>95</v>
      </c>
      <c r="D32" s="10" t="s">
        <v>143</v>
      </c>
      <c r="E32" s="29">
        <v>2</v>
      </c>
      <c r="F32" s="8" t="s">
        <v>2</v>
      </c>
      <c r="G32" s="8" t="s">
        <v>192</v>
      </c>
      <c r="H32" s="24">
        <v>0.02</v>
      </c>
      <c r="I32" s="21">
        <f t="shared" ref="I32" si="13">$C$3*E32</f>
        <v>2</v>
      </c>
      <c r="J32" s="24">
        <f>I32*H32</f>
        <v>0.04</v>
      </c>
      <c r="K32" s="16">
        <v>1</v>
      </c>
    </row>
    <row r="33" spans="1:11" ht="25.5" x14ac:dyDescent="0.2">
      <c r="A33" s="26">
        <f>ROW(A33) - ROW($A$4)</f>
        <v>29</v>
      </c>
      <c r="B33" s="30" t="s">
        <v>46</v>
      </c>
      <c r="C33" s="6" t="s">
        <v>96</v>
      </c>
      <c r="D33" s="7" t="s">
        <v>144</v>
      </c>
      <c r="E33" s="28">
        <v>2</v>
      </c>
      <c r="F33" s="5" t="s">
        <v>167</v>
      </c>
      <c r="G33" s="5" t="s">
        <v>193</v>
      </c>
      <c r="H33" s="23">
        <v>0.623</v>
      </c>
      <c r="I33" s="20">
        <f>$C$3*E33</f>
        <v>2</v>
      </c>
      <c r="J33" s="23">
        <f>H33*I33</f>
        <v>1.246</v>
      </c>
      <c r="K33" s="15">
        <v>1</v>
      </c>
    </row>
    <row r="34" spans="1:11" x14ac:dyDescent="0.2">
      <c r="A34" s="27">
        <f>ROW(A34) - ROW($A$4)</f>
        <v>30</v>
      </c>
      <c r="B34" s="31" t="s">
        <v>47</v>
      </c>
      <c r="C34" s="9" t="s">
        <v>97</v>
      </c>
      <c r="D34" s="10" t="s">
        <v>145</v>
      </c>
      <c r="E34" s="29">
        <v>1</v>
      </c>
      <c r="F34" s="8" t="s">
        <v>2</v>
      </c>
      <c r="G34" s="8" t="s">
        <v>194</v>
      </c>
      <c r="H34" s="24">
        <v>0.02</v>
      </c>
      <c r="I34" s="21">
        <f t="shared" ref="I34:I36" si="14">$C$3*E34</f>
        <v>1</v>
      </c>
      <c r="J34" s="24">
        <f>I34*H34</f>
        <v>0.02</v>
      </c>
      <c r="K34" s="16">
        <v>1</v>
      </c>
    </row>
    <row r="35" spans="1:11" x14ac:dyDescent="0.2">
      <c r="A35" s="26">
        <f>ROW(A35) - ROW($A$4)</f>
        <v>31</v>
      </c>
      <c r="B35" s="30" t="s">
        <v>48</v>
      </c>
      <c r="C35" s="6" t="s">
        <v>98</v>
      </c>
      <c r="D35" s="7" t="s">
        <v>146</v>
      </c>
      <c r="E35" s="28">
        <v>1</v>
      </c>
      <c r="F35" s="5" t="s">
        <v>2</v>
      </c>
      <c r="G35" s="5" t="s">
        <v>195</v>
      </c>
      <c r="H35" s="23">
        <v>0.02</v>
      </c>
      <c r="I35" s="20">
        <f>$C$3*E35</f>
        <v>1</v>
      </c>
      <c r="J35" s="23">
        <f>H35*I35</f>
        <v>0.02</v>
      </c>
      <c r="K35" s="15">
        <v>1</v>
      </c>
    </row>
    <row r="36" spans="1:11" x14ac:dyDescent="0.2">
      <c r="A36" s="27">
        <f>ROW(A36) - ROW($A$4)</f>
        <v>32</v>
      </c>
      <c r="B36" s="31" t="s">
        <v>49</v>
      </c>
      <c r="C36" s="9" t="s">
        <v>99</v>
      </c>
      <c r="D36" s="10" t="s">
        <v>147</v>
      </c>
      <c r="E36" s="29">
        <v>1</v>
      </c>
      <c r="F36" s="8" t="s">
        <v>167</v>
      </c>
      <c r="G36" s="8" t="s">
        <v>196</v>
      </c>
      <c r="H36" s="24">
        <v>2.12</v>
      </c>
      <c r="I36" s="21">
        <f t="shared" ref="I36" si="15">$C$3*E36</f>
        <v>1</v>
      </c>
      <c r="J36" s="24">
        <f>I36*H36</f>
        <v>2.12</v>
      </c>
      <c r="K36" s="16">
        <v>1</v>
      </c>
    </row>
    <row r="37" spans="1:11" x14ac:dyDescent="0.2">
      <c r="A37" s="26">
        <f>ROW(A37) - ROW($A$4)</f>
        <v>33</v>
      </c>
      <c r="B37" s="30" t="s">
        <v>50</v>
      </c>
      <c r="C37" s="6" t="s">
        <v>100</v>
      </c>
      <c r="D37" s="7" t="s">
        <v>148</v>
      </c>
      <c r="E37" s="28">
        <v>1</v>
      </c>
      <c r="F37" s="5" t="s">
        <v>2</v>
      </c>
      <c r="G37" s="5" t="s">
        <v>197</v>
      </c>
      <c r="H37" s="23">
        <v>0.02</v>
      </c>
      <c r="I37" s="20">
        <f>$C$3*E37</f>
        <v>1</v>
      </c>
      <c r="J37" s="23">
        <f>H37*I37</f>
        <v>0.02</v>
      </c>
      <c r="K37" s="15">
        <v>1</v>
      </c>
    </row>
    <row r="38" spans="1:11" ht="25.5" x14ac:dyDescent="0.2">
      <c r="A38" s="27">
        <f>ROW(A38) - ROW($A$4)</f>
        <v>34</v>
      </c>
      <c r="B38" s="31" t="s">
        <v>51</v>
      </c>
      <c r="C38" s="9" t="s">
        <v>101</v>
      </c>
      <c r="D38" s="10" t="s">
        <v>149</v>
      </c>
      <c r="E38" s="29">
        <v>1</v>
      </c>
      <c r="F38" s="8" t="s">
        <v>167</v>
      </c>
      <c r="G38" s="8" t="s">
        <v>198</v>
      </c>
      <c r="H38" s="24">
        <v>2.5299999999999998</v>
      </c>
      <c r="I38" s="21">
        <f t="shared" ref="I38:I53" si="16">$C$3*E38</f>
        <v>1</v>
      </c>
      <c r="J38" s="24">
        <f>I38*H38</f>
        <v>2.5299999999999998</v>
      </c>
      <c r="K38" s="16"/>
    </row>
    <row r="39" spans="1:11" x14ac:dyDescent="0.2">
      <c r="A39" s="26">
        <f>ROW(A39) - ROW($A$4)</f>
        <v>35</v>
      </c>
      <c r="B39" s="30" t="s">
        <v>52</v>
      </c>
      <c r="C39" s="6" t="s">
        <v>102</v>
      </c>
      <c r="D39" s="7" t="s">
        <v>150</v>
      </c>
      <c r="E39" s="28">
        <v>1</v>
      </c>
      <c r="F39" s="5" t="s">
        <v>2</v>
      </c>
      <c r="G39" s="5" t="s">
        <v>199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</row>
    <row r="40" spans="1:11" x14ac:dyDescent="0.2">
      <c r="A40" s="27">
        <f>ROW(A40) - ROW($A$4)</f>
        <v>36</v>
      </c>
      <c r="B40" s="31" t="s">
        <v>53</v>
      </c>
      <c r="C40" s="9" t="s">
        <v>103</v>
      </c>
      <c r="D40" s="10" t="s">
        <v>151</v>
      </c>
      <c r="E40" s="29">
        <v>1</v>
      </c>
      <c r="F40" s="8" t="s">
        <v>2</v>
      </c>
      <c r="G40" s="8" t="s">
        <v>200</v>
      </c>
      <c r="H40" s="24">
        <v>0.02</v>
      </c>
      <c r="I40" s="21">
        <f t="shared" ref="I40" si="17">$C$3*E40</f>
        <v>1</v>
      </c>
      <c r="J40" s="24">
        <f>I40*H40</f>
        <v>0.02</v>
      </c>
      <c r="K40" s="16">
        <v>1</v>
      </c>
    </row>
    <row r="41" spans="1:11" x14ac:dyDescent="0.2">
      <c r="A41" s="26">
        <f>ROW(A41) - ROW($A$4)</f>
        <v>37</v>
      </c>
      <c r="B41" s="30" t="s">
        <v>54</v>
      </c>
      <c r="C41" s="6" t="s">
        <v>104</v>
      </c>
      <c r="D41" s="7" t="s">
        <v>152</v>
      </c>
      <c r="E41" s="28">
        <v>1</v>
      </c>
      <c r="F41" s="5" t="s">
        <v>2</v>
      </c>
      <c r="G41" s="5" t="s">
        <v>201</v>
      </c>
      <c r="H41" s="23">
        <v>0.02</v>
      </c>
      <c r="I41" s="20">
        <f>$C$3*E41</f>
        <v>1</v>
      </c>
      <c r="J41" s="23">
        <f>H41*I41</f>
        <v>0.02</v>
      </c>
      <c r="K41" s="15">
        <v>1</v>
      </c>
    </row>
    <row r="42" spans="1:11" x14ac:dyDescent="0.2">
      <c r="A42" s="27">
        <f>ROW(A42) - ROW($A$4)</f>
        <v>38</v>
      </c>
      <c r="B42" s="31" t="s">
        <v>55</v>
      </c>
      <c r="C42" s="9" t="s">
        <v>105</v>
      </c>
      <c r="D42" s="10" t="s">
        <v>153</v>
      </c>
      <c r="E42" s="29">
        <v>2</v>
      </c>
      <c r="F42" s="8" t="s">
        <v>2</v>
      </c>
      <c r="G42" s="8" t="s">
        <v>202</v>
      </c>
      <c r="H42" s="24">
        <v>0.02</v>
      </c>
      <c r="I42" s="21">
        <f t="shared" ref="I42:I44" si="18">$C$3*E42</f>
        <v>2</v>
      </c>
      <c r="J42" s="24">
        <f>I42*H42</f>
        <v>0.04</v>
      </c>
      <c r="K42" s="16">
        <v>1</v>
      </c>
    </row>
    <row r="43" spans="1:11" x14ac:dyDescent="0.2">
      <c r="A43" s="26">
        <f>ROW(A43) - ROW($A$4)</f>
        <v>39</v>
      </c>
      <c r="B43" s="30" t="s">
        <v>56</v>
      </c>
      <c r="C43" s="6" t="s">
        <v>106</v>
      </c>
      <c r="D43" s="7" t="s">
        <v>154</v>
      </c>
      <c r="E43" s="28">
        <v>2</v>
      </c>
      <c r="F43" s="5" t="s">
        <v>2</v>
      </c>
      <c r="G43" s="5" t="s">
        <v>154</v>
      </c>
      <c r="H43" s="23">
        <v>0</v>
      </c>
      <c r="I43" s="20">
        <f>$C$3*E43</f>
        <v>2</v>
      </c>
      <c r="J43" s="23">
        <f>H43*I43</f>
        <v>0</v>
      </c>
      <c r="K43" s="15">
        <v>1</v>
      </c>
    </row>
    <row r="44" spans="1:11" x14ac:dyDescent="0.2">
      <c r="A44" s="27">
        <f>ROW(A44) - ROW($A$4)</f>
        <v>40</v>
      </c>
      <c r="B44" s="31" t="s">
        <v>57</v>
      </c>
      <c r="C44" s="9" t="s">
        <v>107</v>
      </c>
      <c r="D44" s="10" t="s">
        <v>155</v>
      </c>
      <c r="E44" s="29">
        <v>1</v>
      </c>
      <c r="F44" s="8" t="s">
        <v>2</v>
      </c>
      <c r="G44" s="8" t="s">
        <v>203</v>
      </c>
      <c r="H44" s="24">
        <v>0.02</v>
      </c>
      <c r="I44" s="21">
        <f t="shared" ref="I44" si="19">$C$3*E44</f>
        <v>1</v>
      </c>
      <c r="J44" s="24">
        <f>I44*H44</f>
        <v>0.02</v>
      </c>
      <c r="K44" s="16">
        <v>1</v>
      </c>
    </row>
    <row r="45" spans="1:11" x14ac:dyDescent="0.2">
      <c r="A45" s="26">
        <f>ROW(A45) - ROW($A$4)</f>
        <v>41</v>
      </c>
      <c r="B45" s="30" t="s">
        <v>58</v>
      </c>
      <c r="C45" s="6" t="s">
        <v>108</v>
      </c>
      <c r="D45" s="7" t="s">
        <v>156</v>
      </c>
      <c r="E45" s="28">
        <v>1</v>
      </c>
      <c r="F45" s="5" t="s">
        <v>2</v>
      </c>
      <c r="G45" s="5" t="s">
        <v>204</v>
      </c>
      <c r="H45" s="23">
        <v>0.02</v>
      </c>
      <c r="I45" s="20">
        <f>$C$3*E45</f>
        <v>1</v>
      </c>
      <c r="J45" s="23">
        <f>H45*I45</f>
        <v>0.02</v>
      </c>
      <c r="K45" s="15">
        <v>1</v>
      </c>
    </row>
    <row r="46" spans="1:11" ht="25.5" x14ac:dyDescent="0.2">
      <c r="A46" s="27">
        <f>ROW(A46) - ROW($A$4)</f>
        <v>42</v>
      </c>
      <c r="B46" s="31" t="s">
        <v>59</v>
      </c>
      <c r="C46" s="9" t="s">
        <v>109</v>
      </c>
      <c r="D46" s="10" t="s">
        <v>157</v>
      </c>
      <c r="E46" s="29">
        <v>1</v>
      </c>
      <c r="F46" s="8" t="s">
        <v>2</v>
      </c>
      <c r="G46" s="8" t="s">
        <v>205</v>
      </c>
      <c r="H46" s="24">
        <v>12.83</v>
      </c>
      <c r="I46" s="21">
        <f t="shared" ref="I46:I52" si="20">$C$3*E46</f>
        <v>1</v>
      </c>
      <c r="J46" s="24">
        <f>I46*H46</f>
        <v>12.83</v>
      </c>
      <c r="K46" s="16">
        <v>1</v>
      </c>
    </row>
    <row r="47" spans="1:11" x14ac:dyDescent="0.2">
      <c r="A47" s="26">
        <f>ROW(A47) - ROW($A$4)</f>
        <v>43</v>
      </c>
      <c r="B47" s="30" t="s">
        <v>60</v>
      </c>
      <c r="C47" s="6" t="s">
        <v>110</v>
      </c>
      <c r="D47" s="7" t="s">
        <v>158</v>
      </c>
      <c r="E47" s="28">
        <v>1</v>
      </c>
      <c r="F47" s="5" t="s">
        <v>2</v>
      </c>
      <c r="G47" s="5" t="s">
        <v>206</v>
      </c>
      <c r="H47" s="23">
        <v>1.7</v>
      </c>
      <c r="I47" s="20">
        <f>$C$3*E47</f>
        <v>1</v>
      </c>
      <c r="J47" s="23">
        <f>H47*I47</f>
        <v>1.7</v>
      </c>
      <c r="K47" s="15" t="b">
        <v>1</v>
      </c>
    </row>
    <row r="48" spans="1:11" x14ac:dyDescent="0.2">
      <c r="A48" s="27">
        <f>ROW(A48) - ROW($A$4)</f>
        <v>44</v>
      </c>
      <c r="B48" s="31" t="s">
        <v>61</v>
      </c>
      <c r="C48" s="9" t="s">
        <v>111</v>
      </c>
      <c r="D48" s="10" t="s">
        <v>159</v>
      </c>
      <c r="E48" s="29">
        <v>1</v>
      </c>
      <c r="F48" s="8" t="s">
        <v>2</v>
      </c>
      <c r="G48" s="8" t="s">
        <v>207</v>
      </c>
      <c r="H48" s="24">
        <v>1.51</v>
      </c>
      <c r="I48" s="21">
        <f t="shared" ref="I48" si="21">$C$3*E48</f>
        <v>1</v>
      </c>
      <c r="J48" s="24">
        <f>I48*H48</f>
        <v>1.51</v>
      </c>
      <c r="K48" s="16" t="b">
        <v>1</v>
      </c>
    </row>
    <row r="49" spans="1:11" x14ac:dyDescent="0.2">
      <c r="A49" s="26">
        <f>ROW(A49) - ROW($A$4)</f>
        <v>45</v>
      </c>
      <c r="B49" s="30" t="s">
        <v>62</v>
      </c>
      <c r="C49" s="6" t="s">
        <v>112</v>
      </c>
      <c r="D49" s="7" t="s">
        <v>160</v>
      </c>
      <c r="E49" s="28">
        <v>3</v>
      </c>
      <c r="F49" s="5" t="s">
        <v>2</v>
      </c>
      <c r="G49" s="5" t="s">
        <v>208</v>
      </c>
      <c r="H49" s="23">
        <v>0.06</v>
      </c>
      <c r="I49" s="20">
        <f>$C$3*E49</f>
        <v>3</v>
      </c>
      <c r="J49" s="23">
        <f>H49*I49</f>
        <v>0.18</v>
      </c>
      <c r="K49" s="15" t="b">
        <v>1</v>
      </c>
    </row>
    <row r="50" spans="1:11" ht="25.5" x14ac:dyDescent="0.2">
      <c r="A50" s="27">
        <f>ROW(A50) - ROW($A$4)</f>
        <v>46</v>
      </c>
      <c r="B50" s="31" t="s">
        <v>63</v>
      </c>
      <c r="C50" s="9" t="s">
        <v>113</v>
      </c>
      <c r="D50" s="10" t="s">
        <v>161</v>
      </c>
      <c r="E50" s="29">
        <v>8</v>
      </c>
      <c r="F50" s="8" t="s">
        <v>2</v>
      </c>
      <c r="G50" s="8" t="s">
        <v>209</v>
      </c>
      <c r="H50" s="24">
        <v>0.29310000000000003</v>
      </c>
      <c r="I50" s="21">
        <f t="shared" ref="I50:I52" si="22">$C$3*E50</f>
        <v>8</v>
      </c>
      <c r="J50" s="24">
        <f>I50*H50</f>
        <v>2.3448000000000002</v>
      </c>
      <c r="K50" s="16" t="b">
        <v>1</v>
      </c>
    </row>
    <row r="51" spans="1:11" x14ac:dyDescent="0.2">
      <c r="A51" s="26">
        <f>ROW(A51) - ROW($A$4)</f>
        <v>47</v>
      </c>
      <c r="B51" s="30" t="s">
        <v>64</v>
      </c>
      <c r="C51" s="6" t="s">
        <v>114</v>
      </c>
      <c r="D51" s="7" t="s">
        <v>162</v>
      </c>
      <c r="E51" s="28">
        <v>2</v>
      </c>
      <c r="F51" s="5" t="s">
        <v>2</v>
      </c>
      <c r="G51" s="5" t="s">
        <v>208</v>
      </c>
      <c r="H51" s="23">
        <v>0.04</v>
      </c>
      <c r="I51" s="20">
        <f>$C$3*E51</f>
        <v>2</v>
      </c>
      <c r="J51" s="23">
        <f>H51*I51</f>
        <v>0.08</v>
      </c>
      <c r="K51" s="15" t="b">
        <v>1</v>
      </c>
    </row>
    <row r="52" spans="1:11" x14ac:dyDescent="0.2">
      <c r="A52" s="27">
        <f>ROW(A52) - ROW($A$4)</f>
        <v>48</v>
      </c>
      <c r="B52" s="31" t="s">
        <v>65</v>
      </c>
      <c r="C52" s="9" t="s">
        <v>115</v>
      </c>
      <c r="D52" s="10"/>
      <c r="E52" s="29">
        <v>2</v>
      </c>
      <c r="F52" s="8"/>
      <c r="G52" s="8"/>
      <c r="H52" s="24"/>
      <c r="I52" s="21">
        <f t="shared" ref="I52" si="23">$C$3*E52</f>
        <v>2</v>
      </c>
      <c r="J52" s="24">
        <f>I52*H52</f>
        <v>0</v>
      </c>
      <c r="K52" s="16"/>
    </row>
    <row r="53" spans="1:11" x14ac:dyDescent="0.2">
      <c r="A53" s="26">
        <f>ROW(A53) - ROW($A$4)</f>
        <v>49</v>
      </c>
      <c r="B53" s="30" t="s">
        <v>66</v>
      </c>
      <c r="C53" s="6" t="s">
        <v>116</v>
      </c>
      <c r="D53" s="7" t="s">
        <v>163</v>
      </c>
      <c r="E53" s="28">
        <v>1</v>
      </c>
      <c r="F53" s="5" t="s">
        <v>2</v>
      </c>
      <c r="G53" s="5" t="s">
        <v>210</v>
      </c>
      <c r="H53" s="23">
        <v>0.26</v>
      </c>
      <c r="I53" s="20">
        <f>$C$3*E53</f>
        <v>1</v>
      </c>
      <c r="J53" s="23">
        <f>H53*I53</f>
        <v>0.26</v>
      </c>
      <c r="K53" s="15" t="b">
        <v>1</v>
      </c>
    </row>
    <row r="54" spans="1:11" ht="13.5" thickBot="1" x14ac:dyDescent="0.25">
      <c r="A54" s="26"/>
      <c r="B54" s="30"/>
      <c r="C54" s="6"/>
      <c r="D54" s="7"/>
      <c r="E54" s="28"/>
      <c r="F54" s="5"/>
      <c r="G54" s="5"/>
      <c r="H54" s="23"/>
      <c r="I54" s="20"/>
      <c r="J54" s="23"/>
      <c r="K54" s="15"/>
    </row>
    <row r="55" spans="1:11" ht="13.5" thickBot="1" x14ac:dyDescent="0.25">
      <c r="H55" s="11" t="s">
        <v>8</v>
      </c>
      <c r="I55" s="22">
        <f>SUM(I5:I53)</f>
        <v>96</v>
      </c>
      <c r="J55" s="25">
        <f>SUM(J5:J53)</f>
        <v>60.905100000000019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K54</xm:sqref>
        </x14:conditionalFormatting>
        <x14:conditionalFormatting xmlns:xm="http://schemas.microsoft.com/office/excel/2006/main">
          <x14:cfRule type="containsText" priority="24" operator="containsText" id="{6FBE027B-FB31-47A7-ACD4-5ED830F01C76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3" operator="containsText" id="{D6737FEC-398A-4950-AAC9-87E32874816F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2" operator="containsText" id="{F9B55B37-24E8-46AF-93D6-51E983D4D7FB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1" operator="containsText" id="{A99328FB-6DD2-4FAE-A5AC-FF5361A896DC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20" operator="containsText" id="{CF425ADF-23AF-4D01-A856-26B837E66F20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19" operator="containsText" id="{FDF292FD-2556-4C43-988B-4E606602AE1A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18" operator="containsText" id="{B8FDC38D-7798-4160-B79D-C22876C4C4C8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7" operator="containsText" id="{7AFFE315-B12C-45DD-9BDD-7C8FF009D0DE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6" operator="containsText" id="{E8FCE739-FFF1-40CE-BCAB-2D651A3BADB1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5" operator="containsText" id="{C24429B6-1BA3-4EAE-B100-0017F99253EE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4" operator="containsText" id="{48D25579-98DB-4EB8-B317-44852011B7BF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3" operator="containsText" id="{4CF3A302-41E6-4941-B446-820644F9FB81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2" operator="containsText" id="{0EA78D8C-0397-415F-A73F-A9A5C6DF7E55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1" operator="containsText" id="{7F32302F-4857-434D-AEA3-81391C5C59B1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10" operator="containsText" id="{E915A3BD-8CFA-4BBB-BBCE-F009A57E2765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9" operator="containsText" id="{D7309C52-80A0-42D9-A575-494A967FB4F3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8" operator="containsText" id="{F7C80090-A7B1-4281-8B29-E9ABEC36FF97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7" operator="containsText" id="{59F87D3C-147F-42C5-93FB-B90260368DCA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6" operator="containsText" id="{BBA637B9-0EF5-4AA2-A01B-2139D5C19B85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5" operator="containsText" id="{FFE59934-756D-49E5-8C7D-28BA6CA91EB4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4" operator="containsText" id="{ED4D6400-4655-4260-9F29-A7F61CAE3E29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3" operator="containsText" id="{745AC6A4-0C3F-478C-AAB0-E6FC83B60CE9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2" operator="containsText" id="{821DEDD2-C95D-4A36-8049-3A6332ACFDDF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K51:K52</xm:sqref>
        </x14:conditionalFormatting>
        <x14:conditionalFormatting xmlns:xm="http://schemas.microsoft.com/office/excel/2006/main">
          <x14:cfRule type="containsText" priority="1" operator="containsText" id="{C3DEA72A-D2C1-45A6-97B4-7001AA369A16}">
            <xm:f>NOT(ISERROR(SEARCH("VRAI",K53)))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dfa80de1-e9bb-4cf2-893d-d06220b3971a"/>
    <ds:schemaRef ds:uri="98d92101-24da-4498-9971-a24673344bd8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CADE7-C340-4D0B-BD99-05BB04C9D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2024-03-11T09:10:30Z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