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ttps://eduvaud.sharepoint.com/sites/ETML_FLO-22-24_Teams/Documents partages/Partages/Vasseur/DAT/1438/5-Hardware/1438-5100-Puit de courant/"/>
    </mc:Choice>
  </mc:AlternateContent>
  <bookViews>
    <workbookView xWindow="-120" yWindow="-120" windowWidth="29040" windowHeight="15840"/>
  </bookViews>
  <sheets>
    <sheet name="BOM Simple" sheetId="1" r:id="rId1"/>
  </sheets>
  <definedNames>
    <definedName name="_xlnm.Print_Titles" localSheetId="0">'BOM Simple'!$1:$4</definedName>
    <definedName name="_xlnm.Print_Area" localSheetId="0">'BOM Simple'!$A$1:$J$50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8" i="1" l="1"/>
  <c r="J48" i="1" s="1"/>
  <c r="A48" i="1"/>
  <c r="I47" i="1"/>
  <c r="J47" i="1" s="1"/>
  <c r="A47" i="1"/>
  <c r="I46" i="1"/>
  <c r="J46" i="1" s="1"/>
  <c r="A46" i="1"/>
  <c r="I45" i="1"/>
  <c r="J45" i="1" s="1"/>
  <c r="A45" i="1"/>
  <c r="I44" i="1"/>
  <c r="J44" i="1" s="1"/>
  <c r="A44" i="1"/>
  <c r="I43" i="1"/>
  <c r="J43" i="1" s="1"/>
  <c r="A43" i="1"/>
  <c r="I42" i="1"/>
  <c r="J42" i="1" s="1"/>
  <c r="A42" i="1"/>
  <c r="I41" i="1"/>
  <c r="J41" i="1" s="1"/>
  <c r="A41" i="1"/>
  <c r="I40" i="1"/>
  <c r="J40" i="1" s="1"/>
  <c r="A40" i="1"/>
  <c r="I39" i="1"/>
  <c r="J39" i="1" s="1"/>
  <c r="A39" i="1"/>
  <c r="I38" i="1"/>
  <c r="J38" i="1" s="1"/>
  <c r="A38" i="1"/>
  <c r="I37" i="1"/>
  <c r="J37" i="1" s="1"/>
  <c r="A37" i="1"/>
  <c r="I36" i="1"/>
  <c r="J36" i="1" s="1"/>
  <c r="A36" i="1"/>
  <c r="I35" i="1"/>
  <c r="J35" i="1" s="1"/>
  <c r="A35" i="1"/>
  <c r="I34" i="1"/>
  <c r="J34" i="1" s="1"/>
  <c r="A34" i="1"/>
  <c r="I33" i="1"/>
  <c r="J33" i="1" s="1"/>
  <c r="A33" i="1"/>
  <c r="I32" i="1"/>
  <c r="J32" i="1" s="1"/>
  <c r="A32" i="1"/>
  <c r="I31" i="1"/>
  <c r="J31" i="1" s="1"/>
  <c r="A31" i="1"/>
  <c r="I30" i="1"/>
  <c r="J30" i="1" s="1"/>
  <c r="A30" i="1"/>
  <c r="I29" i="1"/>
  <c r="J29" i="1" s="1"/>
  <c r="A29" i="1"/>
  <c r="I28" i="1"/>
  <c r="J28" i="1" s="1"/>
  <c r="A28" i="1"/>
  <c r="I27" i="1"/>
  <c r="J27" i="1" s="1"/>
  <c r="A27" i="1"/>
  <c r="I26" i="1"/>
  <c r="J26" i="1" s="1"/>
  <c r="A26" i="1"/>
  <c r="I25" i="1"/>
  <c r="J25" i="1" s="1"/>
  <c r="A25" i="1"/>
  <c r="I24" i="1"/>
  <c r="J24" i="1" s="1"/>
  <c r="A24" i="1"/>
  <c r="I23" i="1"/>
  <c r="J23" i="1" s="1"/>
  <c r="A23" i="1"/>
  <c r="I22" i="1"/>
  <c r="J22" i="1" s="1"/>
  <c r="A22" i="1"/>
  <c r="I21" i="1"/>
  <c r="J21" i="1" s="1"/>
  <c r="A21" i="1"/>
  <c r="I20" i="1"/>
  <c r="J20" i="1" s="1"/>
  <c r="A20" i="1"/>
  <c r="I19" i="1"/>
  <c r="J19" i="1" s="1"/>
  <c r="A19" i="1"/>
  <c r="I18" i="1"/>
  <c r="J18" i="1" s="1"/>
  <c r="A18" i="1"/>
  <c r="I17" i="1"/>
  <c r="J17" i="1" s="1"/>
  <c r="A17" i="1"/>
  <c r="I16" i="1"/>
  <c r="J16" i="1" s="1"/>
  <c r="A16" i="1"/>
  <c r="I15" i="1"/>
  <c r="J15" i="1" s="1"/>
  <c r="A15" i="1"/>
  <c r="I14" i="1"/>
  <c r="J14" i="1" s="1"/>
  <c r="A14" i="1"/>
  <c r="I13" i="1"/>
  <c r="J13" i="1" s="1"/>
  <c r="A13" i="1"/>
  <c r="I12" i="1"/>
  <c r="J12" i="1" s="1"/>
  <c r="A12" i="1"/>
  <c r="I11" i="1"/>
  <c r="J11" i="1" s="1"/>
  <c r="A11" i="1"/>
  <c r="I10" i="1"/>
  <c r="J10" i="1" s="1"/>
  <c r="A10" i="1"/>
  <c r="I9" i="1"/>
  <c r="J9" i="1" s="1"/>
  <c r="A9" i="1"/>
  <c r="I8" i="1"/>
  <c r="J8" i="1" s="1"/>
  <c r="A8" i="1"/>
  <c r="I7" i="1"/>
  <c r="J7" i="1" s="1"/>
  <c r="A7" i="1"/>
  <c r="I6" i="1" l="1"/>
  <c r="J6" i="1" s="1"/>
  <c r="I5" i="1"/>
  <c r="J5" i="1" l="1"/>
  <c r="I50" i="1"/>
  <c r="J50" i="1"/>
  <c r="A5" i="1"/>
  <c r="A6" i="1"/>
</calcChain>
</file>

<file path=xl/sharedStrings.xml><?xml version="1.0" encoding="utf-8"?>
<sst xmlns="http://schemas.openxmlformats.org/spreadsheetml/2006/main" count="238" uniqueCount="196">
  <si>
    <t>Pos.</t>
  </si>
  <si>
    <t>Total</t>
  </si>
  <si>
    <t>ETML</t>
  </si>
  <si>
    <t>Dessiné</t>
  </si>
  <si>
    <t>Controlé</t>
  </si>
  <si>
    <t>Numéro</t>
  </si>
  <si>
    <t>Titre</t>
  </si>
  <si>
    <t>Order Qty</t>
  </si>
  <si>
    <t>Totaux</t>
  </si>
  <si>
    <t>Devise</t>
  </si>
  <si>
    <t>Qté production</t>
  </si>
  <si>
    <t>Puit de courant</t>
  </si>
  <si>
    <t>1438.5600.00</t>
  </si>
  <si>
    <t>&lt;none&gt;</t>
  </si>
  <si>
    <t>AVR</t>
  </si>
  <si>
    <t>YYYY-MM-DD</t>
  </si>
  <si>
    <t>1</t>
  </si>
  <si>
    <t>-</t>
  </si>
  <si>
    <t>Designator</t>
  </si>
  <si>
    <t>C1, C2, C3, C4, C9, C11</t>
  </si>
  <si>
    <t>C5, C8, C10, C12, C13, C14, C15</t>
  </si>
  <si>
    <t>C6</t>
  </si>
  <si>
    <t>C7</t>
  </si>
  <si>
    <t>E1, E2</t>
  </si>
  <si>
    <t>F1</t>
  </si>
  <si>
    <t>F2, K3</t>
  </si>
  <si>
    <t>K1</t>
  </si>
  <si>
    <t>K2</t>
  </si>
  <si>
    <t>K4</t>
  </si>
  <si>
    <t>K5, K6, K7, K8</t>
  </si>
  <si>
    <t>K9</t>
  </si>
  <si>
    <t>K10</t>
  </si>
  <si>
    <t>R1</t>
  </si>
  <si>
    <t>R2, R14</t>
  </si>
  <si>
    <t>R3, R4</t>
  </si>
  <si>
    <t>R5, R13, R34</t>
  </si>
  <si>
    <t>R6, R18</t>
  </si>
  <si>
    <t>R7, R8, R9, R10</t>
  </si>
  <si>
    <t>R11, R12, R21, R36</t>
  </si>
  <si>
    <t>R16</t>
  </si>
  <si>
    <t>R17, R23</t>
  </si>
  <si>
    <t>R19, R22</t>
  </si>
  <si>
    <t>R20, R25, R42</t>
  </si>
  <si>
    <t>R24, R26</t>
  </si>
  <si>
    <t>R27, R30</t>
  </si>
  <si>
    <t>R28, R45</t>
  </si>
  <si>
    <t>R29</t>
  </si>
  <si>
    <t>R31</t>
  </si>
  <si>
    <t>R32</t>
  </si>
  <si>
    <t>R33</t>
  </si>
  <si>
    <t>R35</t>
  </si>
  <si>
    <t>R37</t>
  </si>
  <si>
    <t>R38</t>
  </si>
  <si>
    <t>R39</t>
  </si>
  <si>
    <t>R40, R47</t>
  </si>
  <si>
    <t>R41, R46</t>
  </si>
  <si>
    <t>R43</t>
  </si>
  <si>
    <t>R44</t>
  </si>
  <si>
    <t>X1</t>
  </si>
  <si>
    <t>X2</t>
  </si>
  <si>
    <t>X3, X4, X5, X6, X7</t>
  </si>
  <si>
    <t>X8, X9</t>
  </si>
  <si>
    <t>Description</t>
  </si>
  <si>
    <t>PCB element for BOM</t>
  </si>
  <si>
    <t>CAPC 100nF X7R 50V 10% 2012 (0805 INCH)</t>
  </si>
  <si>
    <t>CAPC 1uF X5R 25V 10% 2012 (0805 INCH)</t>
  </si>
  <si>
    <t>CAPC 10nF X7R 50V 10% 1608 (0603 INCH)</t>
  </si>
  <si>
    <t>Aluminum Electrolytic Capacitor,  220 uF, 16 V, + / - 20%,  6.3 x 7.7 mm D x L</t>
  </si>
  <si>
    <t>HEAT SINK, ALUMINIUM, TO-PACKAGE, 678-39-C</t>
  </si>
  <si>
    <t>FUSE HOLDER 5x20MM THT</t>
  </si>
  <si>
    <t>N channel Mosfet, IRLR7843, high current</t>
  </si>
  <si>
    <t>PNP transistor, TO220, BD912</t>
  </si>
  <si>
    <t>TO-220 ajustable votage regulator, LM317T</t>
  </si>
  <si>
    <t>IC OSC SGL TIMER 2.1MHZ 8-SOIC TLC555CD</t>
  </si>
  <si>
    <t>NPN general purpose transistor</t>
  </si>
  <si>
    <t>Switched Capacitor Voltage Converter, 8-pin Narrow SOIC, LM2662M</t>
  </si>
  <si>
    <t>General Purpose Transistor, PNP Silicon, 3-Pin SOT-23, Pb-Free, Tape and Reel, BC857CLT1G</t>
  </si>
  <si>
    <t>RES 150ohm  ±1% 0.125W 2012 (0805 INCH)</t>
  </si>
  <si>
    <t>RESADJ 5kohm Cermet 25 turns</t>
  </si>
  <si>
    <t>Résistance traversante, 3.3 ohm, ROX, 1 W, ± 5%, Axial, 350 V</t>
  </si>
  <si>
    <t>RES 22kohm  ±1% 0.125W 2012 (0805 INCH)</t>
  </si>
  <si>
    <t>RES 220ohm  ±1% 0.125W 2012 (0805 INCH)</t>
  </si>
  <si>
    <t>Résistance traversante, 2.2 ohm, ROX, 1 W, ± 5%, Axial, 350 V</t>
  </si>
  <si>
    <t>RES 10kohm  ±1% 0.125W 2012 (0805 INCH)</t>
  </si>
  <si>
    <t>RES 1.8kohm  ±1% 0.125W 2012 (0805 INCH)</t>
  </si>
  <si>
    <t>RES 47kohm  ±1% 0.125W 2012 (0805 INCH)</t>
  </si>
  <si>
    <t>RES 220kohm  ±1% 0.125W 2012 (0805 INCH)</t>
  </si>
  <si>
    <t>DIODE GEN PURP 75V 150MA SOD80</t>
  </si>
  <si>
    <t>RES 150kohm  ±1% 0.125W 2012 (0805 INCH)</t>
  </si>
  <si>
    <t>RES 1.0kohm  ±1% 0.125W 2012 (0805 INCH)</t>
  </si>
  <si>
    <t>Precision Micropower Shunt Voltage Reference, 3-pin SOT-23</t>
  </si>
  <si>
    <t>RES 1.0Mohm  ±1% 0.125W 2012 (0805 INCH)</t>
  </si>
  <si>
    <t>RES 180kohm  ±1% 0.125W 2012 (0805 INCH)</t>
  </si>
  <si>
    <t>TRIMMER 250K OHM 0.5W PC PIN TOP</t>
  </si>
  <si>
    <t>RES 2.7kohm  ±1% 0.125W 2012 (0805 INCH)</t>
  </si>
  <si>
    <t>BZV55C5V6 Diode Zener Single 5.6V 2% 3.33mW 2-Pin MELF DO-213AA Bag</t>
  </si>
  <si>
    <t>RES 5.6kohm  ±1% 0.125W 2012 (0805 INCH)</t>
  </si>
  <si>
    <t>RES 2.2ohm  ±1% 0.125W 2012 (0805 INCH)</t>
  </si>
  <si>
    <t>RES 8.2kohm  ±1% 0.125W 2012 (0805 INCH)</t>
  </si>
  <si>
    <t>RES 330kohm  ±1% 0.125W 2012 (0805 INCH)</t>
  </si>
  <si>
    <t>SMD LED green QTLP650</t>
  </si>
  <si>
    <t>RES 3.3kohm  ±1% 0.125W 2012 (0805 INCH)</t>
  </si>
  <si>
    <t>RES 180ohm  ±1% 0.125W 2012 (0805 INCH)</t>
  </si>
  <si>
    <t>Embase 4mm PCB 16A 60VDC Sn Red</t>
  </si>
  <si>
    <t>Embase 4mm PCB 16A 60VDC Sn Black</t>
  </si>
  <si>
    <t>JUMPER 2.54 1x02, PIN HEADER 2.54 1x02</t>
  </si>
  <si>
    <t>Solder bridge</t>
  </si>
  <si>
    <t>PN</t>
  </si>
  <si>
    <t>PN-108075</t>
  </si>
  <si>
    <t>KAM21AR81H104KU</t>
  </si>
  <si>
    <t>KGM21AR51E105KU</t>
  </si>
  <si>
    <t>PN-514948</t>
  </si>
  <si>
    <t>UUD1C221MCL1GS</t>
  </si>
  <si>
    <t>678-39-C</t>
  </si>
  <si>
    <t>PN-533361</t>
  </si>
  <si>
    <t>IRLR7843TRLPBF</t>
  </si>
  <si>
    <t>BD912</t>
  </si>
  <si>
    <t>LM317T</t>
  </si>
  <si>
    <t>TLC555CD</t>
  </si>
  <si>
    <t>BC847C</t>
  </si>
  <si>
    <t>LM2662M</t>
  </si>
  <si>
    <t>BC857CLT1G</t>
  </si>
  <si>
    <t>PN-455993</t>
  </si>
  <si>
    <t>PN-614445</t>
  </si>
  <si>
    <t>PN-918915</t>
  </si>
  <si>
    <t>PN-851075</t>
  </si>
  <si>
    <t>PN-694076</t>
  </si>
  <si>
    <t>PN-374909</t>
  </si>
  <si>
    <t>PN-653534</t>
  </si>
  <si>
    <t>PN-427242</t>
  </si>
  <si>
    <t>PN-479575</t>
  </si>
  <si>
    <t>LL4448-GS08</t>
  </si>
  <si>
    <t>PN-241492</t>
  </si>
  <si>
    <t>PN-746409</t>
  </si>
  <si>
    <t>LM4041CIM3-ADJ/NOPB</t>
  </si>
  <si>
    <t>PN-531908</t>
  </si>
  <si>
    <t>PN-810533</t>
  </si>
  <si>
    <t>3296W-1-254LF</t>
  </si>
  <si>
    <t>PN-891617</t>
  </si>
  <si>
    <t>BZV55C5V6</t>
  </si>
  <si>
    <t>PN-467784</t>
  </si>
  <si>
    <t>PN-537077</t>
  </si>
  <si>
    <t>PN-705867</t>
  </si>
  <si>
    <t>PN-717658</t>
  </si>
  <si>
    <t>QTLP650C4TR</t>
  </si>
  <si>
    <t>PN-560659</t>
  </si>
  <si>
    <t>PN-125035</t>
  </si>
  <si>
    <t>PN-628499</t>
  </si>
  <si>
    <t>PN-390416</t>
  </si>
  <si>
    <t>PN-979323, PN-573903</t>
  </si>
  <si>
    <t>Quantity</t>
  </si>
  <si>
    <t>Supplier 1</t>
  </si>
  <si>
    <t>Eurocircuits Sàrl</t>
  </si>
  <si>
    <t>Mouser</t>
  </si>
  <si>
    <t>Farnell</t>
  </si>
  <si>
    <t>DigiKey</t>
  </si>
  <si>
    <t>Supplier Part Number 1</t>
  </si>
  <si>
    <t>581-KAM21AR81H104KU</t>
  </si>
  <si>
    <t>581-KGM21AR51E105KU</t>
  </si>
  <si>
    <t>FAB.0603_C 10nF</t>
  </si>
  <si>
    <t>647-UUD1C221MCL</t>
  </si>
  <si>
    <t>567-678-39-C</t>
  </si>
  <si>
    <t>942-IRLR7843TRLPBF</t>
  </si>
  <si>
    <t>511-BD912</t>
  </si>
  <si>
    <t>511-LM317T</t>
  </si>
  <si>
    <t>595-TLC555CD</t>
  </si>
  <si>
    <t>637-BC847C</t>
  </si>
  <si>
    <t>863-BC857CLT1G</t>
  </si>
  <si>
    <t>FAB.0805_R 150R</t>
  </si>
  <si>
    <t>FAB.0805_R 22k</t>
  </si>
  <si>
    <t>FAB.0805_R 220R</t>
  </si>
  <si>
    <t>FAB.0805_R 10k</t>
  </si>
  <si>
    <t>FAB.0805_R 1K8</t>
  </si>
  <si>
    <t>FAB.0805_R 47k</t>
  </si>
  <si>
    <t>FAB.0805_R 220k</t>
  </si>
  <si>
    <t>78-LL4448</t>
  </si>
  <si>
    <t>FAB.0805_R 150k</t>
  </si>
  <si>
    <t>FAB.0805_R 1k0</t>
  </si>
  <si>
    <t>926-M4041CIM3ADJNOPB</t>
  </si>
  <si>
    <t>FAB.0805_R 1M</t>
  </si>
  <si>
    <t>FAB.0805_R 180k</t>
  </si>
  <si>
    <t>652-3296W-1-254LF</t>
  </si>
  <si>
    <t>FAB.0805_R 2k7</t>
  </si>
  <si>
    <t>494-BZV55C5V6</t>
  </si>
  <si>
    <t>FAB.0805_R 5k6</t>
  </si>
  <si>
    <t>FAB.0805_R 2R2</t>
  </si>
  <si>
    <t>FAB.0805_R 8k2</t>
  </si>
  <si>
    <t>FAB.0805_R 330k</t>
  </si>
  <si>
    <t>1080-1415-1-ND</t>
  </si>
  <si>
    <t>FAB.0805_R 3k3</t>
  </si>
  <si>
    <t>FAB.0805_R 180R</t>
  </si>
  <si>
    <t>MAG.277.666</t>
  </si>
  <si>
    <t>MAG.277.665</t>
  </si>
  <si>
    <t>MAG.283.897</t>
  </si>
  <si>
    <t>Supplier Price 1</t>
  </si>
  <si>
    <t>IsStocked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</si>
</sst>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yyyy\-mm\-dd;@"/>
    <numFmt numFmtId="165" formatCode="#,##0.0000"/>
  </numFmts>
  <fonts count="8" x14ac:knownFonts="1">
    <font>
      <sz val="10"/>
      <name val="Arial"/>
      <charset val="204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14"/>
      <name val="Arial"/>
      <family val="2"/>
    </font>
    <font>
      <sz val="28"/>
      <name val="ETML"/>
      <family val="2"/>
    </font>
    <font>
      <sz val="28"/>
      <name val="Arial"/>
      <family val="2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5" xfId="0" applyFont="1" applyBorder="1" applyAlignment="1">
      <alignment horizontal="right"/>
    </xf>
    <xf numFmtId="0" fontId="0" fillId="0" borderId="7" xfId="0" applyBorder="1"/>
    <xf numFmtId="0" fontId="0" fillId="0" borderId="9" xfId="0" applyBorder="1"/>
    <xf numFmtId="0" fontId="2" fillId="0" borderId="11" xfId="0" applyFont="1" applyBorder="1" applyAlignment="1">
      <alignment horizontal="right"/>
    </xf>
    <xf numFmtId="0" fontId="0" fillId="0" borderId="16" xfId="0" applyBorder="1" applyAlignment="1">
      <alignment horizontal="center" vertical="top"/>
    </xf>
    <xf numFmtId="0" fontId="0" fillId="0" borderId="16" xfId="0" applyBorder="1" applyAlignment="1">
      <alignment horizontal="left" vertical="top" wrapText="1"/>
    </xf>
    <xf numFmtId="0" fontId="0" fillId="0" borderId="16" xfId="0" applyBorder="1" applyAlignment="1">
      <alignment vertical="top"/>
    </xf>
    <xf numFmtId="0" fontId="0" fillId="0" borderId="15" xfId="0" applyBorder="1" applyAlignment="1">
      <alignment horizontal="center" vertical="top"/>
    </xf>
    <xf numFmtId="0" fontId="0" fillId="0" borderId="15" xfId="0" applyBorder="1" applyAlignment="1">
      <alignment horizontal="left" vertical="top" wrapText="1"/>
    </xf>
    <xf numFmtId="0" fontId="0" fillId="0" borderId="15" xfId="0" applyBorder="1" applyAlignment="1">
      <alignment vertical="top"/>
    </xf>
    <xf numFmtId="0" fontId="1" fillId="0" borderId="4" xfId="0" applyFont="1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7" xfId="0" applyFont="1" applyBorder="1"/>
    <xf numFmtId="0" fontId="2" fillId="0" borderId="8" xfId="0" applyFont="1" applyBorder="1" applyAlignment="1">
      <alignment horizontal="right"/>
    </xf>
    <xf numFmtId="0" fontId="0" fillId="0" borderId="8" xfId="0" applyBorder="1" applyAlignment="1">
      <alignment horizontal="center" vertical="top"/>
    </xf>
    <xf numFmtId="0" fontId="0" fillId="0" borderId="23" xfId="0" applyBorder="1" applyAlignment="1">
      <alignment horizontal="center" vertical="top"/>
    </xf>
    <xf numFmtId="0" fontId="1" fillId="0" borderId="14" xfId="0" applyFont="1" applyBorder="1" applyAlignment="1">
      <alignment horizontal="center" vertical="top" wrapText="1"/>
    </xf>
    <xf numFmtId="0" fontId="1" fillId="0" borderId="22" xfId="0" applyFont="1" applyBorder="1" applyAlignment="1">
      <alignment horizontal="center" vertical="top" wrapText="1"/>
    </xf>
    <xf numFmtId="0" fontId="1" fillId="0" borderId="24" xfId="0" applyFont="1" applyBorder="1" applyAlignment="1">
      <alignment horizontal="center" vertical="top" wrapText="1"/>
    </xf>
    <xf numFmtId="3" fontId="0" fillId="0" borderId="16" xfId="0" applyNumberFormat="1" applyBorder="1" applyAlignment="1">
      <alignment horizontal="right" vertical="top"/>
    </xf>
    <xf numFmtId="3" fontId="0" fillId="0" borderId="15" xfId="0" applyNumberFormat="1" applyBorder="1" applyAlignment="1">
      <alignment horizontal="right" vertical="top"/>
    </xf>
    <xf numFmtId="0" fontId="1" fillId="0" borderId="4" xfId="0" applyFont="1" applyBorder="1"/>
    <xf numFmtId="165" fontId="0" fillId="0" borderId="16" xfId="0" applyNumberFormat="1" applyBorder="1" applyAlignment="1">
      <alignment horizontal="right" vertical="top"/>
    </xf>
    <xf numFmtId="165" fontId="0" fillId="0" borderId="15" xfId="0" applyNumberFormat="1" applyBorder="1" applyAlignment="1">
      <alignment horizontal="right" vertical="top"/>
    </xf>
    <xf numFmtId="4" fontId="1" fillId="0" borderId="4" xfId="0" applyNumberFormat="1" applyFont="1" applyBorder="1"/>
    <xf numFmtId="0" fontId="0" fillId="0" borderId="13" xfId="0" applyBorder="1" applyAlignment="1">
      <alignment horizontal="right" vertical="top"/>
    </xf>
    <xf numFmtId="0" fontId="0" fillId="0" borderId="21" xfId="0" applyBorder="1" applyAlignment="1">
      <alignment horizontal="right" vertical="top"/>
    </xf>
    <xf numFmtId="0" fontId="3" fillId="0" borderId="16" xfId="0" applyFont="1" applyBorder="1" applyAlignment="1">
      <alignment horizontal="right" vertical="top"/>
    </xf>
    <xf numFmtId="0" fontId="3" fillId="0" borderId="15" xfId="0" applyFont="1" applyBorder="1" applyAlignment="1">
      <alignment horizontal="right" vertical="top"/>
    </xf>
    <xf numFmtId="0" fontId="2" fillId="0" borderId="16" xfId="0" applyFont="1" applyBorder="1" applyAlignment="1">
      <alignment horizontal="left" vertical="top" wrapText="1"/>
    </xf>
    <xf numFmtId="0" fontId="2" fillId="0" borderId="15" xfId="0" applyFont="1" applyBorder="1" applyAlignment="1">
      <alignment horizontal="left" vertical="top" wrapText="1"/>
    </xf>
    <xf numFmtId="0" fontId="6" fillId="0" borderId="12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5" fillId="0" borderId="6" xfId="0" quotePrefix="1" applyFont="1" applyBorder="1"/>
    <xf numFmtId="0" fontId="2" fillId="0" borderId="2" xfId="0" quotePrefix="1" applyFont="1" applyBorder="1"/>
    <xf numFmtId="0" fontId="0" fillId="0" borderId="1" xfId="0" quotePrefix="1" applyBorder="1"/>
    <xf numFmtId="164" fontId="0" fillId="0" borderId="19" xfId="0" quotePrefix="1" applyNumberFormat="1" applyBorder="1"/>
    <xf numFmtId="0" fontId="0" fillId="0" borderId="2" xfId="0" quotePrefix="1" applyBorder="1"/>
    <xf numFmtId="0" fontId="0" fillId="0" borderId="3" xfId="0" quotePrefix="1" applyBorder="1"/>
    <xf numFmtId="164" fontId="0" fillId="0" borderId="18" xfId="0" quotePrefix="1" applyNumberFormat="1" applyBorder="1"/>
  </cellXfs>
  <cellStyles count="1">
    <cellStyle name="Normal" xfId="0" builtinId="0"/>
  </cellStyles>
  <dxfs count="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165" formatCode="#,##0.0000"/>
    </dxf>
    <dxf>
      <numFmt numFmtId="3" formatCode="#,##0"/>
    </dxf>
    <dxf>
      <numFmt numFmtId="165" formatCode="#,##0.0000"/>
    </dxf>
    <dxf>
      <border outline="0">
        <left style="medium">
          <color indexed="64"/>
        </left>
      </border>
    </dxf>
    <dxf>
      <numFmt numFmtId="0" formatCode="General"/>
      <alignment horizontal="right" vertical="top" textRotation="0" wrapText="0" indent="0" justifyLastLine="0" shrinkToFit="0" readingOrder="0"/>
    </dxf>
    <dxf>
      <border outline="0">
        <right style="medium">
          <color indexed="64"/>
        </right>
      </border>
    </dxf>
    <dxf>
      <alignment horizontal="left" vertical="top" textRotation="0" wrapText="1" indent="0" justifyLastLine="0" shrinkToFit="0" readingOrder="0"/>
      <border>
        <left style="medium">
          <color indexed="64"/>
        </left>
      </border>
    </dxf>
    <dxf>
      <alignment horizontal="right" vertical="top" textRotation="0" wrapText="0" indent="0" justifyLastLine="0" shrinkToFit="0" readingOrder="0"/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0" formatCode="General"/>
      <alignment horizontal="center" vertical="top" textRotation="0" wrapText="1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au1" displayName="Tableau1" ref="A4:K49" totalsRowShown="0" headerRowDxfId="32" headerRowBorderDxfId="31" tableBorderDxfId="30">
  <autoFilter ref="A4:K49"/>
  <tableColumns count="11">
    <tableColumn id="1" name="Pos." dataDxfId="29"/>
    <tableColumn id="2" name="Designator" dataDxfId="28"/>
    <tableColumn id="3" name="Description"/>
    <tableColumn id="4" name="PN" dataDxfId="27"/>
    <tableColumn id="5" name="Quantity" dataDxfId="26"/>
    <tableColumn id="6" name="Supplier 1" dataDxfId="25"/>
    <tableColumn id="7" name="Supplier Part Number 1"/>
    <tableColumn id="8" name="Supplier Price 1" dataDxfId="24"/>
    <tableColumn id="9" name="Order Qty" dataDxfId="23"/>
    <tableColumn id="10" name="Total" dataDxfId="22"/>
    <tableColumn id="11" name="IsStocked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tabSelected="1" topLeftCell="A2" zoomScaleNormal="100" workbookViewId="0">
      <selection activeCell="C5" sqref="C5:C8"/>
    </sheetView>
  </sheetViews>
  <sheetFormatPr baseColWidth="10" defaultRowHeight="12.75" x14ac:dyDescent="0.2"/>
  <cols>
    <col min="1" max="1" width="4.7109375" customWidth="1"/>
    <col min="2" max="2" width="16.7109375" customWidth="1"/>
    <col min="3" max="3" width="42.7109375" customWidth="1"/>
    <col min="4" max="4" width="10.7109375" customWidth="1"/>
    <col min="5" max="5" width="8.7109375" customWidth="1"/>
    <col min="6" max="6" width="16.7109375" customWidth="1"/>
    <col min="7" max="7" width="22.7109375" customWidth="1"/>
    <col min="8" max="8" width="10.7109375" customWidth="1"/>
    <col min="9" max="9" width="6.7109375" customWidth="1"/>
    <col min="10" max="10" width="10.7109375" customWidth="1"/>
    <col min="11" max="11" width="9.7109375" customWidth="1"/>
    <col min="12" max="256" width="9.140625" customWidth="1"/>
  </cols>
  <sheetData>
    <row r="1" spans="1:11" ht="18" x14ac:dyDescent="0.25">
      <c r="B1" s="1" t="s">
        <v>6</v>
      </c>
      <c r="C1" s="38" t="s">
        <v>11</v>
      </c>
      <c r="D1" s="2"/>
      <c r="E1" s="1" t="s">
        <v>5</v>
      </c>
      <c r="F1" s="38" t="s">
        <v>12</v>
      </c>
      <c r="G1" s="13"/>
      <c r="H1" s="32" t="s">
        <v>2</v>
      </c>
      <c r="I1" s="33"/>
      <c r="J1" s="34"/>
    </row>
    <row r="2" spans="1:11" x14ac:dyDescent="0.2">
      <c r="B2" s="12" t="s">
        <v>9</v>
      </c>
      <c r="C2" s="39" t="s">
        <v>13</v>
      </c>
      <c r="D2" s="3"/>
      <c r="E2" s="12" t="s">
        <v>3</v>
      </c>
      <c r="F2" s="40" t="s">
        <v>14</v>
      </c>
      <c r="G2" s="41" t="s">
        <v>15</v>
      </c>
      <c r="H2" s="35"/>
      <c r="I2" s="36"/>
      <c r="J2" s="37"/>
    </row>
    <row r="3" spans="1:11" x14ac:dyDescent="0.2">
      <c r="B3" s="14" t="s">
        <v>10</v>
      </c>
      <c r="C3" s="42" t="s">
        <v>16</v>
      </c>
      <c r="D3" s="3"/>
      <c r="E3" s="4" t="s">
        <v>4</v>
      </c>
      <c r="F3" s="43" t="s">
        <v>17</v>
      </c>
      <c r="G3" s="44" t="s">
        <v>17</v>
      </c>
      <c r="H3" s="35"/>
      <c r="I3" s="36"/>
      <c r="J3" s="37"/>
    </row>
    <row r="4" spans="1:11" ht="27.75" customHeight="1" thickBot="1" x14ac:dyDescent="0.25">
      <c r="A4" s="18" t="s">
        <v>0</v>
      </c>
      <c r="B4" s="17" t="s">
        <v>18</v>
      </c>
      <c r="C4" s="17" t="s">
        <v>62</v>
      </c>
      <c r="D4" s="17" t="s">
        <v>107</v>
      </c>
      <c r="E4" s="17" t="s">
        <v>150</v>
      </c>
      <c r="F4" s="17" t="s">
        <v>151</v>
      </c>
      <c r="G4" s="17" t="s">
        <v>156</v>
      </c>
      <c r="H4" s="17" t="s">
        <v>194</v>
      </c>
      <c r="I4" s="17" t="s">
        <v>7</v>
      </c>
      <c r="J4" s="17" t="s">
        <v>1</v>
      </c>
      <c r="K4" s="19" t="s">
        <v>195</v>
      </c>
    </row>
    <row r="5" spans="1:11" x14ac:dyDescent="0.2">
      <c r="A5" s="26">
        <f>ROW(A5) - ROW($A$4)</f>
        <v>1</v>
      </c>
      <c r="B5" s="30">
        <v>1</v>
      </c>
      <c r="C5" s="6" t="s">
        <v>63</v>
      </c>
      <c r="D5" s="7" t="s">
        <v>108</v>
      </c>
      <c r="E5" s="28">
        <v>1</v>
      </c>
      <c r="F5" s="5" t="s">
        <v>152</v>
      </c>
      <c r="G5" s="5" t="s">
        <v>17</v>
      </c>
      <c r="H5" s="23">
        <v>0</v>
      </c>
      <c r="I5" s="20">
        <f>$C$3*E5</f>
        <v>1</v>
      </c>
      <c r="J5" s="23">
        <f>H5*I5</f>
        <v>0</v>
      </c>
      <c r="K5" s="15" t="b">
        <v>0</v>
      </c>
    </row>
    <row r="6" spans="1:11" ht="25.5" x14ac:dyDescent="0.2">
      <c r="A6" s="27">
        <f>ROW(A6) - ROW($A$4)</f>
        <v>2</v>
      </c>
      <c r="B6" s="31" t="s">
        <v>19</v>
      </c>
      <c r="C6" s="9" t="s">
        <v>64</v>
      </c>
      <c r="D6" s="10" t="s">
        <v>109</v>
      </c>
      <c r="E6" s="29">
        <v>6</v>
      </c>
      <c r="F6" s="8" t="s">
        <v>153</v>
      </c>
      <c r="G6" s="8" t="s">
        <v>157</v>
      </c>
      <c r="H6" s="24">
        <v>0.25900000000000001</v>
      </c>
      <c r="I6" s="21">
        <f t="shared" ref="I6:I48" si="0">$C$3*E6</f>
        <v>6</v>
      </c>
      <c r="J6" s="24">
        <f>I6*H6</f>
        <v>1.554</v>
      </c>
      <c r="K6" s="16">
        <v>1</v>
      </c>
    </row>
    <row r="7" spans="1:11" ht="25.5" x14ac:dyDescent="0.2">
      <c r="A7" s="26">
        <f>ROW(A7) - ROW($A$4)</f>
        <v>3</v>
      </c>
      <c r="B7" s="30" t="s">
        <v>20</v>
      </c>
      <c r="C7" s="6" t="s">
        <v>65</v>
      </c>
      <c r="D7" s="7" t="s">
        <v>110</v>
      </c>
      <c r="E7" s="28">
        <v>7</v>
      </c>
      <c r="F7" s="5" t="s">
        <v>153</v>
      </c>
      <c r="G7" s="5" t="s">
        <v>158</v>
      </c>
      <c r="H7" s="23">
        <v>1</v>
      </c>
      <c r="I7" s="20">
        <f>$C$3*E7</f>
        <v>7</v>
      </c>
      <c r="J7" s="23">
        <f>H7*I7</f>
        <v>7</v>
      </c>
      <c r="K7" s="15">
        <v>1</v>
      </c>
    </row>
    <row r="8" spans="1:11" x14ac:dyDescent="0.2">
      <c r="A8" s="27">
        <f>ROW(A8) - ROW($A$4)</f>
        <v>4</v>
      </c>
      <c r="B8" s="31" t="s">
        <v>21</v>
      </c>
      <c r="C8" s="9" t="s">
        <v>66</v>
      </c>
      <c r="D8" s="10" t="s">
        <v>111</v>
      </c>
      <c r="E8" s="29">
        <v>1</v>
      </c>
      <c r="F8" s="8" t="s">
        <v>2</v>
      </c>
      <c r="G8" s="8" t="s">
        <v>159</v>
      </c>
      <c r="H8" s="24">
        <v>1.23E-2</v>
      </c>
      <c r="I8" s="21">
        <f t="shared" ref="I8" si="1">$C$3*E8</f>
        <v>1</v>
      </c>
      <c r="J8" s="24">
        <f>I8*H8</f>
        <v>1.23E-2</v>
      </c>
      <c r="K8" s="16">
        <v>1</v>
      </c>
    </row>
    <row r="9" spans="1:11" ht="25.5" x14ac:dyDescent="0.2">
      <c r="A9" s="26">
        <f>ROW(A9) - ROW($A$4)</f>
        <v>5</v>
      </c>
      <c r="B9" s="30" t="s">
        <v>22</v>
      </c>
      <c r="C9" s="6" t="s">
        <v>67</v>
      </c>
      <c r="D9" s="7" t="s">
        <v>112</v>
      </c>
      <c r="E9" s="28">
        <v>1</v>
      </c>
      <c r="F9" s="5" t="s">
        <v>153</v>
      </c>
      <c r="G9" s="5" t="s">
        <v>160</v>
      </c>
      <c r="H9" s="23">
        <v>0.35399999999999998</v>
      </c>
      <c r="I9" s="20">
        <f>$C$3*E9</f>
        <v>1</v>
      </c>
      <c r="J9" s="23">
        <f>H9*I9</f>
        <v>0.35399999999999998</v>
      </c>
      <c r="K9" s="15">
        <v>1</v>
      </c>
    </row>
    <row r="10" spans="1:11" ht="25.5" x14ac:dyDescent="0.2">
      <c r="A10" s="27">
        <f>ROW(A10) - ROW($A$4)</f>
        <v>6</v>
      </c>
      <c r="B10" s="31" t="s">
        <v>23</v>
      </c>
      <c r="C10" s="9" t="s">
        <v>68</v>
      </c>
      <c r="D10" s="10" t="s">
        <v>113</v>
      </c>
      <c r="E10" s="29">
        <v>2</v>
      </c>
      <c r="F10" s="8" t="s">
        <v>153</v>
      </c>
      <c r="G10" s="8" t="s">
        <v>161</v>
      </c>
      <c r="H10" s="24">
        <v>4.57</v>
      </c>
      <c r="I10" s="21">
        <f t="shared" ref="I10:I12" si="2">$C$3*E10</f>
        <v>2</v>
      </c>
      <c r="J10" s="24">
        <f>I10*H10</f>
        <v>9.14</v>
      </c>
      <c r="K10" s="16">
        <v>1</v>
      </c>
    </row>
    <row r="11" spans="1:11" x14ac:dyDescent="0.2">
      <c r="A11" s="26">
        <f>ROW(A11) - ROW($A$4)</f>
        <v>7</v>
      </c>
      <c r="B11" s="30" t="s">
        <v>24</v>
      </c>
      <c r="C11" s="6" t="s">
        <v>69</v>
      </c>
      <c r="D11" s="7" t="s">
        <v>114</v>
      </c>
      <c r="E11" s="28">
        <v>1</v>
      </c>
      <c r="F11" s="5" t="s">
        <v>154</v>
      </c>
      <c r="G11" s="5">
        <v>3517015</v>
      </c>
      <c r="H11" s="23">
        <v>1.1100000000000001</v>
      </c>
      <c r="I11" s="20">
        <f>$C$3*E11</f>
        <v>1</v>
      </c>
      <c r="J11" s="23">
        <f>H11*I11</f>
        <v>1.1100000000000001</v>
      </c>
      <c r="K11" s="15" t="b">
        <v>1</v>
      </c>
    </row>
    <row r="12" spans="1:11" x14ac:dyDescent="0.2">
      <c r="A12" s="27">
        <f>ROW(A12) - ROW($A$4)</f>
        <v>8</v>
      </c>
      <c r="B12" s="31" t="s">
        <v>25</v>
      </c>
      <c r="C12" s="9" t="s">
        <v>70</v>
      </c>
      <c r="D12" s="10" t="s">
        <v>115</v>
      </c>
      <c r="E12" s="29">
        <v>2</v>
      </c>
      <c r="F12" s="8" t="s">
        <v>153</v>
      </c>
      <c r="G12" s="8" t="s">
        <v>162</v>
      </c>
      <c r="H12" s="24">
        <v>1.33</v>
      </c>
      <c r="I12" s="21">
        <f t="shared" ref="I12" si="3">$C$3*E12</f>
        <v>2</v>
      </c>
      <c r="J12" s="24">
        <f>I12*H12</f>
        <v>2.66</v>
      </c>
      <c r="K12" s="16">
        <v>1</v>
      </c>
    </row>
    <row r="13" spans="1:11" x14ac:dyDescent="0.2">
      <c r="A13" s="26">
        <f>ROW(A13) - ROW($A$4)</f>
        <v>9</v>
      </c>
      <c r="B13" s="30" t="s">
        <v>26</v>
      </c>
      <c r="C13" s="6" t="s">
        <v>71</v>
      </c>
      <c r="D13" s="7" t="s">
        <v>116</v>
      </c>
      <c r="E13" s="28">
        <v>1</v>
      </c>
      <c r="F13" s="5" t="s">
        <v>153</v>
      </c>
      <c r="G13" s="5" t="s">
        <v>163</v>
      </c>
      <c r="H13" s="23">
        <v>1.26</v>
      </c>
      <c r="I13" s="20">
        <f>$C$3*E13</f>
        <v>1</v>
      </c>
      <c r="J13" s="23">
        <f>H13*I13</f>
        <v>1.26</v>
      </c>
      <c r="K13" s="15">
        <v>1</v>
      </c>
    </row>
    <row r="14" spans="1:11" x14ac:dyDescent="0.2">
      <c r="A14" s="27">
        <f>ROW(A14) - ROW($A$4)</f>
        <v>10</v>
      </c>
      <c r="B14" s="31" t="s">
        <v>27</v>
      </c>
      <c r="C14" s="9" t="s">
        <v>72</v>
      </c>
      <c r="D14" s="10" t="s">
        <v>117</v>
      </c>
      <c r="E14" s="29">
        <v>1</v>
      </c>
      <c r="F14" s="8" t="s">
        <v>153</v>
      </c>
      <c r="G14" s="8" t="s">
        <v>164</v>
      </c>
      <c r="H14" s="24">
        <v>0.65800000000000003</v>
      </c>
      <c r="I14" s="21">
        <f t="shared" ref="I14:I20" si="4">$C$3*E14</f>
        <v>1</v>
      </c>
      <c r="J14" s="24">
        <f>I14*H14</f>
        <v>0.65800000000000003</v>
      </c>
      <c r="K14" s="16">
        <v>1</v>
      </c>
    </row>
    <row r="15" spans="1:11" x14ac:dyDescent="0.2">
      <c r="A15" s="26">
        <f>ROW(A15) - ROW($A$4)</f>
        <v>11</v>
      </c>
      <c r="B15" s="30" t="s">
        <v>28</v>
      </c>
      <c r="C15" s="6" t="s">
        <v>73</v>
      </c>
      <c r="D15" s="7" t="s">
        <v>118</v>
      </c>
      <c r="E15" s="28">
        <v>1</v>
      </c>
      <c r="F15" s="5" t="s">
        <v>153</v>
      </c>
      <c r="G15" s="5" t="s">
        <v>165</v>
      </c>
      <c r="H15" s="23">
        <v>0.83</v>
      </c>
      <c r="I15" s="20">
        <f>$C$3*E15</f>
        <v>1</v>
      </c>
      <c r="J15" s="23">
        <f>H15*I15</f>
        <v>0.83</v>
      </c>
      <c r="K15" s="15">
        <v>1</v>
      </c>
    </row>
    <row r="16" spans="1:11" x14ac:dyDescent="0.2">
      <c r="A16" s="27">
        <f>ROW(A16) - ROW($A$4)</f>
        <v>12</v>
      </c>
      <c r="B16" s="31" t="s">
        <v>29</v>
      </c>
      <c r="C16" s="9" t="s">
        <v>74</v>
      </c>
      <c r="D16" s="10" t="s">
        <v>119</v>
      </c>
      <c r="E16" s="29">
        <v>4</v>
      </c>
      <c r="F16" s="8" t="s">
        <v>153</v>
      </c>
      <c r="G16" s="8" t="s">
        <v>166</v>
      </c>
      <c r="H16" s="24">
        <v>8.5999999999999993E-2</v>
      </c>
      <c r="I16" s="21">
        <f t="shared" ref="I16" si="5">$C$3*E16</f>
        <v>4</v>
      </c>
      <c r="J16" s="24">
        <f>I16*H16</f>
        <v>0.34399999999999997</v>
      </c>
      <c r="K16" s="16">
        <v>1</v>
      </c>
    </row>
    <row r="17" spans="1:11" ht="25.5" x14ac:dyDescent="0.2">
      <c r="A17" s="26">
        <f>ROW(A17) - ROW($A$4)</f>
        <v>13</v>
      </c>
      <c r="B17" s="30" t="s">
        <v>30</v>
      </c>
      <c r="C17" s="6" t="s">
        <v>75</v>
      </c>
      <c r="D17" s="7" t="s">
        <v>120</v>
      </c>
      <c r="E17" s="28">
        <v>1</v>
      </c>
      <c r="F17" s="5" t="s">
        <v>154</v>
      </c>
      <c r="G17" s="5">
        <v>9306803</v>
      </c>
      <c r="H17" s="23">
        <v>2.5099999999999998</v>
      </c>
      <c r="I17" s="20">
        <f>$C$3*E17</f>
        <v>1</v>
      </c>
      <c r="J17" s="23">
        <f>H17*I17</f>
        <v>2.5099999999999998</v>
      </c>
      <c r="K17" s="15">
        <v>1</v>
      </c>
    </row>
    <row r="18" spans="1:11" ht="25.5" x14ac:dyDescent="0.2">
      <c r="A18" s="27">
        <f>ROW(A18) - ROW($A$4)</f>
        <v>14</v>
      </c>
      <c r="B18" s="31" t="s">
        <v>31</v>
      </c>
      <c r="C18" s="9" t="s">
        <v>76</v>
      </c>
      <c r="D18" s="10" t="s">
        <v>121</v>
      </c>
      <c r="E18" s="29">
        <v>1</v>
      </c>
      <c r="F18" s="8" t="s">
        <v>153</v>
      </c>
      <c r="G18" s="8" t="s">
        <v>167</v>
      </c>
      <c r="H18" s="24">
        <v>8.5999999999999993E-2</v>
      </c>
      <c r="I18" s="21">
        <f t="shared" ref="I18:I20" si="6">$C$3*E18</f>
        <v>1</v>
      </c>
      <c r="J18" s="24">
        <f>I18*H18</f>
        <v>8.5999999999999993E-2</v>
      </c>
      <c r="K18" s="16">
        <v>1</v>
      </c>
    </row>
    <row r="19" spans="1:11" x14ac:dyDescent="0.2">
      <c r="A19" s="26">
        <f>ROW(A19) - ROW($A$4)</f>
        <v>15</v>
      </c>
      <c r="B19" s="30" t="s">
        <v>32</v>
      </c>
      <c r="C19" s="6" t="s">
        <v>77</v>
      </c>
      <c r="D19" s="7" t="s">
        <v>122</v>
      </c>
      <c r="E19" s="28">
        <v>1</v>
      </c>
      <c r="F19" s="5" t="s">
        <v>2</v>
      </c>
      <c r="G19" s="5" t="s">
        <v>168</v>
      </c>
      <c r="H19" s="23">
        <v>0.02</v>
      </c>
      <c r="I19" s="20">
        <f>$C$3*E19</f>
        <v>1</v>
      </c>
      <c r="J19" s="23">
        <f>H19*I19</f>
        <v>0.02</v>
      </c>
      <c r="K19" s="15">
        <v>1</v>
      </c>
    </row>
    <row r="20" spans="1:11" x14ac:dyDescent="0.2">
      <c r="A20" s="27">
        <f>ROW(A20) - ROW($A$4)</f>
        <v>16</v>
      </c>
      <c r="B20" s="31" t="s">
        <v>33</v>
      </c>
      <c r="C20" s="9" t="s">
        <v>78</v>
      </c>
      <c r="D20" s="10" t="s">
        <v>123</v>
      </c>
      <c r="E20" s="29">
        <v>2</v>
      </c>
      <c r="F20" s="8" t="s">
        <v>154</v>
      </c>
      <c r="G20" s="8">
        <v>9353801</v>
      </c>
      <c r="H20" s="24">
        <v>2.78</v>
      </c>
      <c r="I20" s="21">
        <f t="shared" ref="I20" si="7">$C$3*E20</f>
        <v>2</v>
      </c>
      <c r="J20" s="24">
        <f>I20*H20</f>
        <v>5.56</v>
      </c>
      <c r="K20" s="16">
        <v>0</v>
      </c>
    </row>
    <row r="21" spans="1:11" ht="25.5" x14ac:dyDescent="0.2">
      <c r="A21" s="26">
        <f>ROW(A21) - ROW($A$4)</f>
        <v>17</v>
      </c>
      <c r="B21" s="30" t="s">
        <v>34</v>
      </c>
      <c r="C21" s="6" t="s">
        <v>79</v>
      </c>
      <c r="D21" s="7" t="s">
        <v>124</v>
      </c>
      <c r="E21" s="28">
        <v>2</v>
      </c>
      <c r="F21" s="5" t="s">
        <v>154</v>
      </c>
      <c r="G21" s="5">
        <v>3399704</v>
      </c>
      <c r="H21" s="23">
        <v>0.15</v>
      </c>
      <c r="I21" s="20">
        <f>$C$3*E21</f>
        <v>2</v>
      </c>
      <c r="J21" s="23">
        <f>H21*I21</f>
        <v>0.3</v>
      </c>
      <c r="K21" s="15">
        <v>1</v>
      </c>
    </row>
    <row r="22" spans="1:11" x14ac:dyDescent="0.2">
      <c r="A22" s="27">
        <f>ROW(A22) - ROW($A$4)</f>
        <v>18</v>
      </c>
      <c r="B22" s="31" t="s">
        <v>35</v>
      </c>
      <c r="C22" s="9" t="s">
        <v>80</v>
      </c>
      <c r="D22" s="10" t="s">
        <v>125</v>
      </c>
      <c r="E22" s="29">
        <v>3</v>
      </c>
      <c r="F22" s="8" t="s">
        <v>2</v>
      </c>
      <c r="G22" s="8" t="s">
        <v>169</v>
      </c>
      <c r="H22" s="24">
        <v>0.02</v>
      </c>
      <c r="I22" s="21">
        <f t="shared" ref="I22:I36" si="8">$C$3*E22</f>
        <v>3</v>
      </c>
      <c r="J22" s="24">
        <f>I22*H22</f>
        <v>0.06</v>
      </c>
      <c r="K22" s="16">
        <v>1</v>
      </c>
    </row>
    <row r="23" spans="1:11" x14ac:dyDescent="0.2">
      <c r="A23" s="26">
        <f>ROW(A23) - ROW($A$4)</f>
        <v>19</v>
      </c>
      <c r="B23" s="30" t="s">
        <v>36</v>
      </c>
      <c r="C23" s="6" t="s">
        <v>81</v>
      </c>
      <c r="D23" s="7" t="s">
        <v>126</v>
      </c>
      <c r="E23" s="28">
        <v>2</v>
      </c>
      <c r="F23" s="5" t="s">
        <v>2</v>
      </c>
      <c r="G23" s="5" t="s">
        <v>170</v>
      </c>
      <c r="H23" s="23">
        <v>0.02</v>
      </c>
      <c r="I23" s="20">
        <f>$C$3*E23</f>
        <v>2</v>
      </c>
      <c r="J23" s="23">
        <f>H23*I23</f>
        <v>0.04</v>
      </c>
      <c r="K23" s="15">
        <v>1</v>
      </c>
    </row>
    <row r="24" spans="1:11" ht="25.5" x14ac:dyDescent="0.2">
      <c r="A24" s="27">
        <f>ROW(A24) - ROW($A$4)</f>
        <v>20</v>
      </c>
      <c r="B24" s="31" t="s">
        <v>37</v>
      </c>
      <c r="C24" s="9" t="s">
        <v>82</v>
      </c>
      <c r="D24" s="10" t="s">
        <v>124</v>
      </c>
      <c r="E24" s="29">
        <v>4</v>
      </c>
      <c r="F24" s="8" t="s">
        <v>154</v>
      </c>
      <c r="G24" s="8">
        <v>3399699</v>
      </c>
      <c r="H24" s="24">
        <v>0.15</v>
      </c>
      <c r="I24" s="21">
        <f t="shared" ref="I24" si="9">$C$3*E24</f>
        <v>4</v>
      </c>
      <c r="J24" s="24">
        <f>I24*H24</f>
        <v>0.6</v>
      </c>
      <c r="K24" s="16">
        <v>1</v>
      </c>
    </row>
    <row r="25" spans="1:11" ht="25.5" x14ac:dyDescent="0.2">
      <c r="A25" s="26">
        <f>ROW(A25) - ROW($A$4)</f>
        <v>21</v>
      </c>
      <c r="B25" s="30" t="s">
        <v>38</v>
      </c>
      <c r="C25" s="6" t="s">
        <v>83</v>
      </c>
      <c r="D25" s="7" t="s">
        <v>127</v>
      </c>
      <c r="E25" s="28">
        <v>4</v>
      </c>
      <c r="F25" s="5" t="s">
        <v>2</v>
      </c>
      <c r="G25" s="5" t="s">
        <v>171</v>
      </c>
      <c r="H25" s="23">
        <v>0.02</v>
      </c>
      <c r="I25" s="20">
        <f>$C$3*E25</f>
        <v>4</v>
      </c>
      <c r="J25" s="23">
        <f>H25*I25</f>
        <v>0.08</v>
      </c>
      <c r="K25" s="15">
        <v>1</v>
      </c>
    </row>
    <row r="26" spans="1:11" x14ac:dyDescent="0.2">
      <c r="A26" s="27">
        <f>ROW(A26) - ROW($A$4)</f>
        <v>22</v>
      </c>
      <c r="B26" s="31" t="s">
        <v>39</v>
      </c>
      <c r="C26" s="9" t="s">
        <v>84</v>
      </c>
      <c r="D26" s="10" t="s">
        <v>128</v>
      </c>
      <c r="E26" s="29">
        <v>1</v>
      </c>
      <c r="F26" s="8" t="s">
        <v>2</v>
      </c>
      <c r="G26" s="8" t="s">
        <v>172</v>
      </c>
      <c r="H26" s="24">
        <v>0.02</v>
      </c>
      <c r="I26" s="21">
        <f t="shared" ref="I26:I28" si="10">$C$3*E26</f>
        <v>1</v>
      </c>
      <c r="J26" s="24">
        <f>I26*H26</f>
        <v>0.02</v>
      </c>
      <c r="K26" s="16">
        <v>1</v>
      </c>
    </row>
    <row r="27" spans="1:11" x14ac:dyDescent="0.2">
      <c r="A27" s="26">
        <f>ROW(A27) - ROW($A$4)</f>
        <v>23</v>
      </c>
      <c r="B27" s="30" t="s">
        <v>40</v>
      </c>
      <c r="C27" s="6" t="s">
        <v>85</v>
      </c>
      <c r="D27" s="7" t="s">
        <v>129</v>
      </c>
      <c r="E27" s="28">
        <v>2</v>
      </c>
      <c r="F27" s="5" t="s">
        <v>2</v>
      </c>
      <c r="G27" s="5" t="s">
        <v>173</v>
      </c>
      <c r="H27" s="23">
        <v>0.02</v>
      </c>
      <c r="I27" s="20">
        <f>$C$3*E27</f>
        <v>2</v>
      </c>
      <c r="J27" s="23">
        <f>H27*I27</f>
        <v>0.04</v>
      </c>
      <c r="K27" s="15">
        <v>1</v>
      </c>
    </row>
    <row r="28" spans="1:11" x14ac:dyDescent="0.2">
      <c r="A28" s="27">
        <f>ROW(A28) - ROW($A$4)</f>
        <v>24</v>
      </c>
      <c r="B28" s="31" t="s">
        <v>41</v>
      </c>
      <c r="C28" s="9" t="s">
        <v>86</v>
      </c>
      <c r="D28" s="10" t="s">
        <v>130</v>
      </c>
      <c r="E28" s="29">
        <v>2</v>
      </c>
      <c r="F28" s="8" t="s">
        <v>2</v>
      </c>
      <c r="G28" s="8" t="s">
        <v>174</v>
      </c>
      <c r="H28" s="24">
        <v>0.02</v>
      </c>
      <c r="I28" s="21">
        <f t="shared" ref="I28" si="11">$C$3*E28</f>
        <v>2</v>
      </c>
      <c r="J28" s="24">
        <f>I28*H28</f>
        <v>0.04</v>
      </c>
      <c r="K28" s="16">
        <v>1</v>
      </c>
    </row>
    <row r="29" spans="1:11" x14ac:dyDescent="0.2">
      <c r="A29" s="26">
        <f>ROW(A29) - ROW($A$4)</f>
        <v>25</v>
      </c>
      <c r="B29" s="30" t="s">
        <v>42</v>
      </c>
      <c r="C29" s="6" t="s">
        <v>87</v>
      </c>
      <c r="D29" s="7" t="s">
        <v>131</v>
      </c>
      <c r="E29" s="28">
        <v>3</v>
      </c>
      <c r="F29" s="5" t="s">
        <v>153</v>
      </c>
      <c r="G29" s="5" t="s">
        <v>175</v>
      </c>
      <c r="H29" s="23">
        <v>0.13900000000000001</v>
      </c>
      <c r="I29" s="20">
        <f>$C$3*E29</f>
        <v>3</v>
      </c>
      <c r="J29" s="23">
        <f>H29*I29</f>
        <v>0.41700000000000004</v>
      </c>
      <c r="K29" s="15">
        <v>1</v>
      </c>
    </row>
    <row r="30" spans="1:11" x14ac:dyDescent="0.2">
      <c r="A30" s="27">
        <f>ROW(A30) - ROW($A$4)</f>
        <v>26</v>
      </c>
      <c r="B30" s="31" t="s">
        <v>43</v>
      </c>
      <c r="C30" s="9" t="s">
        <v>88</v>
      </c>
      <c r="D30" s="10" t="s">
        <v>132</v>
      </c>
      <c r="E30" s="29">
        <v>2</v>
      </c>
      <c r="F30" s="8" t="s">
        <v>2</v>
      </c>
      <c r="G30" s="8" t="s">
        <v>176</v>
      </c>
      <c r="H30" s="24">
        <v>0.02</v>
      </c>
      <c r="I30" s="21">
        <f t="shared" ref="I30:I36" si="12">$C$3*E30</f>
        <v>2</v>
      </c>
      <c r="J30" s="24">
        <f>I30*H30</f>
        <v>0.04</v>
      </c>
      <c r="K30" s="16">
        <v>1</v>
      </c>
    </row>
    <row r="31" spans="1:11" x14ac:dyDescent="0.2">
      <c r="A31" s="26">
        <f>ROW(A31) - ROW($A$4)</f>
        <v>27</v>
      </c>
      <c r="B31" s="30" t="s">
        <v>44</v>
      </c>
      <c r="C31" s="6" t="s">
        <v>89</v>
      </c>
      <c r="D31" s="7" t="s">
        <v>133</v>
      </c>
      <c r="E31" s="28">
        <v>2</v>
      </c>
      <c r="F31" s="5" t="s">
        <v>2</v>
      </c>
      <c r="G31" s="5" t="s">
        <v>177</v>
      </c>
      <c r="H31" s="23">
        <v>0.02</v>
      </c>
      <c r="I31" s="20">
        <f>$C$3*E31</f>
        <v>2</v>
      </c>
      <c r="J31" s="23">
        <f>H31*I31</f>
        <v>0.04</v>
      </c>
      <c r="K31" s="15">
        <v>1</v>
      </c>
    </row>
    <row r="32" spans="1:11" ht="25.5" x14ac:dyDescent="0.2">
      <c r="A32" s="27">
        <f>ROW(A32) - ROW($A$4)</f>
        <v>28</v>
      </c>
      <c r="B32" s="31" t="s">
        <v>45</v>
      </c>
      <c r="C32" s="9" t="s">
        <v>90</v>
      </c>
      <c r="D32" s="10" t="s">
        <v>134</v>
      </c>
      <c r="E32" s="29">
        <v>2</v>
      </c>
      <c r="F32" s="8" t="s">
        <v>153</v>
      </c>
      <c r="G32" s="8" t="s">
        <v>178</v>
      </c>
      <c r="H32" s="24">
        <v>0.623</v>
      </c>
      <c r="I32" s="21">
        <f t="shared" ref="I32" si="13">$C$3*E32</f>
        <v>2</v>
      </c>
      <c r="J32" s="24">
        <f>I32*H32</f>
        <v>1.246</v>
      </c>
      <c r="K32" s="16">
        <v>1</v>
      </c>
    </row>
    <row r="33" spans="1:11" x14ac:dyDescent="0.2">
      <c r="A33" s="26">
        <f>ROW(A33) - ROW($A$4)</f>
        <v>29</v>
      </c>
      <c r="B33" s="30" t="s">
        <v>46</v>
      </c>
      <c r="C33" s="6" t="s">
        <v>91</v>
      </c>
      <c r="D33" s="7" t="s">
        <v>135</v>
      </c>
      <c r="E33" s="28">
        <v>1</v>
      </c>
      <c r="F33" s="5" t="s">
        <v>2</v>
      </c>
      <c r="G33" s="5" t="s">
        <v>179</v>
      </c>
      <c r="H33" s="23">
        <v>0.02</v>
      </c>
      <c r="I33" s="20">
        <f>$C$3*E33</f>
        <v>1</v>
      </c>
      <c r="J33" s="23">
        <f>H33*I33</f>
        <v>0.02</v>
      </c>
      <c r="K33" s="15">
        <v>1</v>
      </c>
    </row>
    <row r="34" spans="1:11" x14ac:dyDescent="0.2">
      <c r="A34" s="27">
        <f>ROW(A34) - ROW($A$4)</f>
        <v>30</v>
      </c>
      <c r="B34" s="31" t="s">
        <v>47</v>
      </c>
      <c r="C34" s="9" t="s">
        <v>92</v>
      </c>
      <c r="D34" s="10" t="s">
        <v>136</v>
      </c>
      <c r="E34" s="29">
        <v>1</v>
      </c>
      <c r="F34" s="8" t="s">
        <v>2</v>
      </c>
      <c r="G34" s="8" t="s">
        <v>180</v>
      </c>
      <c r="H34" s="24">
        <v>0.02</v>
      </c>
      <c r="I34" s="21">
        <f t="shared" ref="I34:I36" si="14">$C$3*E34</f>
        <v>1</v>
      </c>
      <c r="J34" s="24">
        <f>I34*H34</f>
        <v>0.02</v>
      </c>
      <c r="K34" s="16">
        <v>1</v>
      </c>
    </row>
    <row r="35" spans="1:11" x14ac:dyDescent="0.2">
      <c r="A35" s="26">
        <f>ROW(A35) - ROW($A$4)</f>
        <v>31</v>
      </c>
      <c r="B35" s="30" t="s">
        <v>48</v>
      </c>
      <c r="C35" s="6" t="s">
        <v>93</v>
      </c>
      <c r="D35" s="7" t="s">
        <v>137</v>
      </c>
      <c r="E35" s="28">
        <v>1</v>
      </c>
      <c r="F35" s="5" t="s">
        <v>153</v>
      </c>
      <c r="G35" s="5" t="s">
        <v>181</v>
      </c>
      <c r="H35" s="23">
        <v>2.12</v>
      </c>
      <c r="I35" s="20">
        <f>$C$3*E35</f>
        <v>1</v>
      </c>
      <c r="J35" s="23">
        <f>H35*I35</f>
        <v>2.12</v>
      </c>
      <c r="K35" s="15">
        <v>1</v>
      </c>
    </row>
    <row r="36" spans="1:11" x14ac:dyDescent="0.2">
      <c r="A36" s="27">
        <f>ROW(A36) - ROW($A$4)</f>
        <v>32</v>
      </c>
      <c r="B36" s="31" t="s">
        <v>49</v>
      </c>
      <c r="C36" s="9" t="s">
        <v>94</v>
      </c>
      <c r="D36" s="10" t="s">
        <v>138</v>
      </c>
      <c r="E36" s="29">
        <v>1</v>
      </c>
      <c r="F36" s="8" t="s">
        <v>2</v>
      </c>
      <c r="G36" s="8" t="s">
        <v>182</v>
      </c>
      <c r="H36" s="24">
        <v>0.02</v>
      </c>
      <c r="I36" s="21">
        <f t="shared" ref="I36" si="15">$C$3*E36</f>
        <v>1</v>
      </c>
      <c r="J36" s="24">
        <f>I36*H36</f>
        <v>0.02</v>
      </c>
      <c r="K36" s="16">
        <v>1</v>
      </c>
    </row>
    <row r="37" spans="1:11" ht="25.5" x14ac:dyDescent="0.2">
      <c r="A37" s="26">
        <f>ROW(A37) - ROW($A$4)</f>
        <v>33</v>
      </c>
      <c r="B37" s="30" t="s">
        <v>50</v>
      </c>
      <c r="C37" s="6" t="s">
        <v>95</v>
      </c>
      <c r="D37" s="7" t="s">
        <v>139</v>
      </c>
      <c r="E37" s="28">
        <v>1</v>
      </c>
      <c r="F37" s="5" t="s">
        <v>153</v>
      </c>
      <c r="G37" s="5" t="s">
        <v>183</v>
      </c>
      <c r="H37" s="23">
        <v>2.5299999999999998</v>
      </c>
      <c r="I37" s="20">
        <f>$C$3*E37</f>
        <v>1</v>
      </c>
      <c r="J37" s="23">
        <f>H37*I37</f>
        <v>2.5299999999999998</v>
      </c>
      <c r="K37" s="15"/>
    </row>
    <row r="38" spans="1:11" x14ac:dyDescent="0.2">
      <c r="A38" s="27">
        <f>ROW(A38) - ROW($A$4)</f>
        <v>34</v>
      </c>
      <c r="B38" s="31" t="s">
        <v>51</v>
      </c>
      <c r="C38" s="9" t="s">
        <v>96</v>
      </c>
      <c r="D38" s="10" t="s">
        <v>140</v>
      </c>
      <c r="E38" s="29">
        <v>1</v>
      </c>
      <c r="F38" s="8" t="s">
        <v>2</v>
      </c>
      <c r="G38" s="8" t="s">
        <v>184</v>
      </c>
      <c r="H38" s="24">
        <v>0.02</v>
      </c>
      <c r="I38" s="21">
        <f t="shared" ref="I38:I48" si="16">$C$3*E38</f>
        <v>1</v>
      </c>
      <c r="J38" s="24">
        <f>I38*H38</f>
        <v>0.02</v>
      </c>
      <c r="K38" s="16">
        <v>1</v>
      </c>
    </row>
    <row r="39" spans="1:11" x14ac:dyDescent="0.2">
      <c r="A39" s="26">
        <f>ROW(A39) - ROW($A$4)</f>
        <v>35</v>
      </c>
      <c r="B39" s="30" t="s">
        <v>52</v>
      </c>
      <c r="C39" s="6" t="s">
        <v>97</v>
      </c>
      <c r="D39" s="7" t="s">
        <v>141</v>
      </c>
      <c r="E39" s="28">
        <v>1</v>
      </c>
      <c r="F39" s="5" t="s">
        <v>2</v>
      </c>
      <c r="G39" s="5" t="s">
        <v>185</v>
      </c>
      <c r="H39" s="23">
        <v>0.02</v>
      </c>
      <c r="I39" s="20">
        <f>$C$3*E39</f>
        <v>1</v>
      </c>
      <c r="J39" s="23">
        <f>H39*I39</f>
        <v>0.02</v>
      </c>
      <c r="K39" s="15">
        <v>1</v>
      </c>
    </row>
    <row r="40" spans="1:11" x14ac:dyDescent="0.2">
      <c r="A40" s="27">
        <f>ROW(A40) - ROW($A$4)</f>
        <v>36</v>
      </c>
      <c r="B40" s="31" t="s">
        <v>53</v>
      </c>
      <c r="C40" s="9" t="s">
        <v>98</v>
      </c>
      <c r="D40" s="10" t="s">
        <v>142</v>
      </c>
      <c r="E40" s="29">
        <v>1</v>
      </c>
      <c r="F40" s="8" t="s">
        <v>2</v>
      </c>
      <c r="G40" s="8" t="s">
        <v>186</v>
      </c>
      <c r="H40" s="24">
        <v>0.02</v>
      </c>
      <c r="I40" s="21">
        <f t="shared" ref="I40" si="17">$C$3*E40</f>
        <v>1</v>
      </c>
      <c r="J40" s="24">
        <f>I40*H40</f>
        <v>0.02</v>
      </c>
      <c r="K40" s="16">
        <v>1</v>
      </c>
    </row>
    <row r="41" spans="1:11" x14ac:dyDescent="0.2">
      <c r="A41" s="26">
        <f>ROW(A41) - ROW($A$4)</f>
        <v>37</v>
      </c>
      <c r="B41" s="30" t="s">
        <v>54</v>
      </c>
      <c r="C41" s="6" t="s">
        <v>99</v>
      </c>
      <c r="D41" s="7" t="s">
        <v>143</v>
      </c>
      <c r="E41" s="28">
        <v>2</v>
      </c>
      <c r="F41" s="5" t="s">
        <v>2</v>
      </c>
      <c r="G41" s="5" t="s">
        <v>187</v>
      </c>
      <c r="H41" s="23">
        <v>0.02</v>
      </c>
      <c r="I41" s="20">
        <f>$C$3*E41</f>
        <v>2</v>
      </c>
      <c r="J41" s="23">
        <f>H41*I41</f>
        <v>0.04</v>
      </c>
      <c r="K41" s="15">
        <v>1</v>
      </c>
    </row>
    <row r="42" spans="1:11" x14ac:dyDescent="0.2">
      <c r="A42" s="27">
        <f>ROW(A42) - ROW($A$4)</f>
        <v>38</v>
      </c>
      <c r="B42" s="31" t="s">
        <v>55</v>
      </c>
      <c r="C42" s="9" t="s">
        <v>100</v>
      </c>
      <c r="D42" s="10" t="s">
        <v>144</v>
      </c>
      <c r="E42" s="29">
        <v>2</v>
      </c>
      <c r="F42" s="8" t="s">
        <v>155</v>
      </c>
      <c r="G42" s="8" t="s">
        <v>188</v>
      </c>
      <c r="H42" s="24">
        <v>0.33</v>
      </c>
      <c r="I42" s="21">
        <f t="shared" ref="I42:I44" si="18">$C$3*E42</f>
        <v>2</v>
      </c>
      <c r="J42" s="24">
        <f>I42*H42</f>
        <v>0.66</v>
      </c>
      <c r="K42" s="16">
        <v>1</v>
      </c>
    </row>
    <row r="43" spans="1:11" x14ac:dyDescent="0.2">
      <c r="A43" s="26">
        <f>ROW(A43) - ROW($A$4)</f>
        <v>39</v>
      </c>
      <c r="B43" s="30" t="s">
        <v>56</v>
      </c>
      <c r="C43" s="6" t="s">
        <v>101</v>
      </c>
      <c r="D43" s="7" t="s">
        <v>145</v>
      </c>
      <c r="E43" s="28">
        <v>1</v>
      </c>
      <c r="F43" s="5" t="s">
        <v>2</v>
      </c>
      <c r="G43" s="5" t="s">
        <v>189</v>
      </c>
      <c r="H43" s="23">
        <v>0.02</v>
      </c>
      <c r="I43" s="20">
        <f>$C$3*E43</f>
        <v>1</v>
      </c>
      <c r="J43" s="23">
        <f>H43*I43</f>
        <v>0.02</v>
      </c>
      <c r="K43" s="15">
        <v>1</v>
      </c>
    </row>
    <row r="44" spans="1:11" x14ac:dyDescent="0.2">
      <c r="A44" s="27">
        <f>ROW(A44) - ROW($A$4)</f>
        <v>40</v>
      </c>
      <c r="B44" s="31" t="s">
        <v>57</v>
      </c>
      <c r="C44" s="9" t="s">
        <v>102</v>
      </c>
      <c r="D44" s="10" t="s">
        <v>146</v>
      </c>
      <c r="E44" s="29">
        <v>1</v>
      </c>
      <c r="F44" s="8" t="s">
        <v>2</v>
      </c>
      <c r="G44" s="8" t="s">
        <v>190</v>
      </c>
      <c r="H44" s="24">
        <v>0.02</v>
      </c>
      <c r="I44" s="21">
        <f t="shared" ref="I44" si="19">$C$3*E44</f>
        <v>1</v>
      </c>
      <c r="J44" s="24">
        <f>I44*H44</f>
        <v>0.02</v>
      </c>
      <c r="K44" s="16">
        <v>1</v>
      </c>
    </row>
    <row r="45" spans="1:11" x14ac:dyDescent="0.2">
      <c r="A45" s="26">
        <f>ROW(A45) - ROW($A$4)</f>
        <v>41</v>
      </c>
      <c r="B45" s="30" t="s">
        <v>58</v>
      </c>
      <c r="C45" s="6" t="s">
        <v>103</v>
      </c>
      <c r="D45" s="7" t="s">
        <v>147</v>
      </c>
      <c r="E45" s="28">
        <v>1</v>
      </c>
      <c r="F45" s="5" t="s">
        <v>2</v>
      </c>
      <c r="G45" s="5" t="s">
        <v>191</v>
      </c>
      <c r="H45" s="23">
        <v>1.7</v>
      </c>
      <c r="I45" s="20">
        <f>$C$3*E45</f>
        <v>1</v>
      </c>
      <c r="J45" s="23">
        <f>H45*I45</f>
        <v>1.7</v>
      </c>
      <c r="K45" s="15" t="b">
        <v>1</v>
      </c>
    </row>
    <row r="46" spans="1:11" x14ac:dyDescent="0.2">
      <c r="A46" s="27">
        <f>ROW(A46) - ROW($A$4)</f>
        <v>42</v>
      </c>
      <c r="B46" s="31" t="s">
        <v>59</v>
      </c>
      <c r="C46" s="9" t="s">
        <v>104</v>
      </c>
      <c r="D46" s="10" t="s">
        <v>148</v>
      </c>
      <c r="E46" s="29">
        <v>1</v>
      </c>
      <c r="F46" s="8" t="s">
        <v>2</v>
      </c>
      <c r="G46" s="8" t="s">
        <v>192</v>
      </c>
      <c r="H46" s="24">
        <v>1.51</v>
      </c>
      <c r="I46" s="21">
        <f t="shared" ref="I46:I48" si="20">$C$3*E46</f>
        <v>1</v>
      </c>
      <c r="J46" s="24">
        <f>I46*H46</f>
        <v>1.51</v>
      </c>
      <c r="K46" s="16" t="b">
        <v>1</v>
      </c>
    </row>
    <row r="47" spans="1:11" x14ac:dyDescent="0.2">
      <c r="A47" s="26">
        <f>ROW(A47) - ROW($A$4)</f>
        <v>43</v>
      </c>
      <c r="B47" s="30" t="s">
        <v>60</v>
      </c>
      <c r="C47" s="6" t="s">
        <v>105</v>
      </c>
      <c r="D47" s="7" t="s">
        <v>149</v>
      </c>
      <c r="E47" s="28">
        <v>5</v>
      </c>
      <c r="F47" s="5" t="s">
        <v>2</v>
      </c>
      <c r="G47" s="5" t="s">
        <v>193</v>
      </c>
      <c r="H47" s="23">
        <v>0.04</v>
      </c>
      <c r="I47" s="20">
        <f>$C$3*E47</f>
        <v>5</v>
      </c>
      <c r="J47" s="23">
        <f>H47*I47</f>
        <v>0.2</v>
      </c>
      <c r="K47" s="15" t="b">
        <v>1</v>
      </c>
    </row>
    <row r="48" spans="1:11" x14ac:dyDescent="0.2">
      <c r="A48" s="27">
        <f>ROW(A48) - ROW($A$4)</f>
        <v>44</v>
      </c>
      <c r="B48" s="31" t="s">
        <v>61</v>
      </c>
      <c r="C48" s="9" t="s">
        <v>106</v>
      </c>
      <c r="D48" s="10"/>
      <c r="E48" s="29">
        <v>2</v>
      </c>
      <c r="F48" s="8"/>
      <c r="G48" s="8"/>
      <c r="H48" s="24"/>
      <c r="I48" s="21">
        <f t="shared" ref="I48" si="21">$C$3*E48</f>
        <v>2</v>
      </c>
      <c r="J48" s="24">
        <f>I48*H48</f>
        <v>0</v>
      </c>
      <c r="K48" s="16"/>
    </row>
    <row r="49" spans="1:11" ht="13.5" thickBot="1" x14ac:dyDescent="0.25">
      <c r="A49" s="26"/>
      <c r="B49" s="30"/>
      <c r="C49" s="6"/>
      <c r="D49" s="7"/>
      <c r="E49" s="28"/>
      <c r="F49" s="5"/>
      <c r="G49" s="5"/>
      <c r="H49" s="23"/>
      <c r="I49" s="20"/>
      <c r="J49" s="23"/>
      <c r="K49" s="15"/>
    </row>
    <row r="50" spans="1:11" ht="13.5" thickBot="1" x14ac:dyDescent="0.25">
      <c r="H50" s="11" t="s">
        <v>8</v>
      </c>
      <c r="I50" s="22">
        <f>SUM(I5:I48)</f>
        <v>85</v>
      </c>
      <c r="J50" s="25">
        <f>SUM(J5:J48)</f>
        <v>44.94130000000002</v>
      </c>
    </row>
  </sheetData>
  <mergeCells count="1">
    <mergeCell ref="H1:J3"/>
  </mergeCells>
  <phoneticPr fontId="4" type="noConversion"/>
  <pageMargins left="0.74803149606299213" right="0.74803149606299213" top="0.98425196850393704" bottom="0.98425196850393704" header="0.51181102362204722" footer="0.51181102362204722"/>
  <pageSetup paperSize="9" scale="89" fitToHeight="0" orientation="landscape" horizontalDpi="360" verticalDpi="360" r:id="rId1"/>
  <headerFooter alignWithMargins="0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2" operator="containsText" id="{64211BAB-4930-4668-885C-0EA0CE6E5BE5}">
            <xm:f>NOT(ISERROR(SEARCH("VRAI",K5)))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K5:K6 K49</xm:sqref>
        </x14:conditionalFormatting>
        <x14:conditionalFormatting xmlns:xm="http://schemas.microsoft.com/office/excel/2006/main">
          <x14:cfRule type="containsText" priority="21" operator="containsText" id="{8921CBE3-D5A3-4832-ADB5-6868A6547FF9}">
            <xm:f>NOT(ISERROR(SEARCH("VRAI",K7)))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K7:K8</xm:sqref>
        </x14:conditionalFormatting>
        <x14:conditionalFormatting xmlns:xm="http://schemas.microsoft.com/office/excel/2006/main">
          <x14:cfRule type="containsText" priority="20" operator="containsText" id="{EDE89604-4942-443C-A10E-36C6F65EFFCA}">
            <xm:f>NOT(ISERROR(SEARCH("VRAI",K9)))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K9:K10</xm:sqref>
        </x14:conditionalFormatting>
        <x14:conditionalFormatting xmlns:xm="http://schemas.microsoft.com/office/excel/2006/main">
          <x14:cfRule type="containsText" priority="19" operator="containsText" id="{D9DB4EB3-9E8F-4837-9D44-B0C1F2BB6568}">
            <xm:f>NOT(ISERROR(SEARCH("VRAI",K11)))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K11:K12</xm:sqref>
        </x14:conditionalFormatting>
        <x14:conditionalFormatting xmlns:xm="http://schemas.microsoft.com/office/excel/2006/main">
          <x14:cfRule type="containsText" priority="18" operator="containsText" id="{9887E96A-3F52-4205-BB83-8BFFAF62ABD0}">
            <xm:f>NOT(ISERROR(SEARCH("VRAI",K13)))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K13:K14</xm:sqref>
        </x14:conditionalFormatting>
        <x14:conditionalFormatting xmlns:xm="http://schemas.microsoft.com/office/excel/2006/main">
          <x14:cfRule type="containsText" priority="17" operator="containsText" id="{E5C332BD-9FCC-4187-81B2-1F6F7BC5A34D}">
            <xm:f>NOT(ISERROR(SEARCH("VRAI",K15)))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K15:K16</xm:sqref>
        </x14:conditionalFormatting>
        <x14:conditionalFormatting xmlns:xm="http://schemas.microsoft.com/office/excel/2006/main">
          <x14:cfRule type="containsText" priority="16" operator="containsText" id="{10137E28-36AC-45EA-AE5B-0345BA4ADC15}">
            <xm:f>NOT(ISERROR(SEARCH("VRAI",K17)))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K17:K18</xm:sqref>
        </x14:conditionalFormatting>
        <x14:conditionalFormatting xmlns:xm="http://schemas.microsoft.com/office/excel/2006/main">
          <x14:cfRule type="containsText" priority="15" operator="containsText" id="{D431BE87-9773-456A-A0A0-742379816AB7}">
            <xm:f>NOT(ISERROR(SEARCH("VRAI",K19)))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K19:K20</xm:sqref>
        </x14:conditionalFormatting>
        <x14:conditionalFormatting xmlns:xm="http://schemas.microsoft.com/office/excel/2006/main">
          <x14:cfRule type="containsText" priority="14" operator="containsText" id="{018CD4F0-949A-43C3-853F-CD8AA8688421}">
            <xm:f>NOT(ISERROR(SEARCH("VRAI",K21)))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K21:K22</xm:sqref>
        </x14:conditionalFormatting>
        <x14:conditionalFormatting xmlns:xm="http://schemas.microsoft.com/office/excel/2006/main">
          <x14:cfRule type="containsText" priority="13" operator="containsText" id="{08306D23-5A2D-4D81-9381-27E371AA3763}">
            <xm:f>NOT(ISERROR(SEARCH("VRAI",K23)))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K23:K24</xm:sqref>
        </x14:conditionalFormatting>
        <x14:conditionalFormatting xmlns:xm="http://schemas.microsoft.com/office/excel/2006/main">
          <x14:cfRule type="containsText" priority="12" operator="containsText" id="{57C9CB25-B99F-46F2-9E12-25E9F738D3A8}">
            <xm:f>NOT(ISERROR(SEARCH("VRAI",K25)))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K25:K26</xm:sqref>
        </x14:conditionalFormatting>
        <x14:conditionalFormatting xmlns:xm="http://schemas.microsoft.com/office/excel/2006/main">
          <x14:cfRule type="containsText" priority="11" operator="containsText" id="{147CA338-00FD-4341-9670-6C03B8857C99}">
            <xm:f>NOT(ISERROR(SEARCH("VRAI",K27)))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K27:K28</xm:sqref>
        </x14:conditionalFormatting>
        <x14:conditionalFormatting xmlns:xm="http://schemas.microsoft.com/office/excel/2006/main">
          <x14:cfRule type="containsText" priority="10" operator="containsText" id="{69A35CCB-44E6-4210-826B-7A55AE39D84A}">
            <xm:f>NOT(ISERROR(SEARCH("VRAI",K29)))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K29:K30</xm:sqref>
        </x14:conditionalFormatting>
        <x14:conditionalFormatting xmlns:xm="http://schemas.microsoft.com/office/excel/2006/main">
          <x14:cfRule type="containsText" priority="9" operator="containsText" id="{A39F83DA-A7B3-4564-80B0-3E7C74E3EC52}">
            <xm:f>NOT(ISERROR(SEARCH("VRAI",K31)))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K31:K32</xm:sqref>
        </x14:conditionalFormatting>
        <x14:conditionalFormatting xmlns:xm="http://schemas.microsoft.com/office/excel/2006/main">
          <x14:cfRule type="containsText" priority="8" operator="containsText" id="{5AE14EB1-830C-4690-BDE6-7CC97B8BAB92}">
            <xm:f>NOT(ISERROR(SEARCH("VRAI",K33)))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K33:K34</xm:sqref>
        </x14:conditionalFormatting>
        <x14:conditionalFormatting xmlns:xm="http://schemas.microsoft.com/office/excel/2006/main">
          <x14:cfRule type="containsText" priority="7" operator="containsText" id="{AE58FB8C-ED21-4044-A21B-5AB370802009}">
            <xm:f>NOT(ISERROR(SEARCH("VRAI",K35)))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K35:K36</xm:sqref>
        </x14:conditionalFormatting>
        <x14:conditionalFormatting xmlns:xm="http://schemas.microsoft.com/office/excel/2006/main">
          <x14:cfRule type="containsText" priority="6" operator="containsText" id="{6701A9C3-57C6-4221-A333-8D212015BD73}">
            <xm:f>NOT(ISERROR(SEARCH("VRAI",K37)))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K37:K38</xm:sqref>
        </x14:conditionalFormatting>
        <x14:conditionalFormatting xmlns:xm="http://schemas.microsoft.com/office/excel/2006/main">
          <x14:cfRule type="containsText" priority="5" operator="containsText" id="{BB5C1527-9FB7-405F-8B6A-D6D87CEED990}">
            <xm:f>NOT(ISERROR(SEARCH("VRAI",K39)))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K39:K40</xm:sqref>
        </x14:conditionalFormatting>
        <x14:conditionalFormatting xmlns:xm="http://schemas.microsoft.com/office/excel/2006/main">
          <x14:cfRule type="containsText" priority="4" operator="containsText" id="{DA167763-B18D-4B6D-9BF3-76CF81E63666}">
            <xm:f>NOT(ISERROR(SEARCH("VRAI",K41)))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K41:K42</xm:sqref>
        </x14:conditionalFormatting>
        <x14:conditionalFormatting xmlns:xm="http://schemas.microsoft.com/office/excel/2006/main">
          <x14:cfRule type="containsText" priority="3" operator="containsText" id="{D4FD9886-DB74-4D60-B553-033071A9CF08}">
            <xm:f>NOT(ISERROR(SEARCH("VRAI",K43)))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K43:K44</xm:sqref>
        </x14:conditionalFormatting>
        <x14:conditionalFormatting xmlns:xm="http://schemas.microsoft.com/office/excel/2006/main">
          <x14:cfRule type="containsText" priority="2" operator="containsText" id="{746FD4CE-4DA2-4A71-A444-B39B4EBC85E9}">
            <xm:f>NOT(ISERROR(SEARCH("VRAI",K45)))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K45:K46</xm:sqref>
        </x14:conditionalFormatting>
        <x14:conditionalFormatting xmlns:xm="http://schemas.microsoft.com/office/excel/2006/main">
          <x14:cfRule type="containsText" priority="1" operator="containsText" id="{A20D9785-D2E4-419F-BD3E-1D95835935C7}">
            <xm:f>NOT(ISERROR(SEARCH("VRAI",K47)))</xm:f>
            <xm:f>"VRAI"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K47:K48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fa80de1-e9bb-4cf2-893d-d06220b3971a"/>
    <lcf76f155ced4ddcb4097134ff3c332f xmlns="98d92101-24da-4498-9971-a24673344bd8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29CC47EA4E614CBF50FAFAB9B8F32B" ma:contentTypeVersion="15" ma:contentTypeDescription="Crée un document." ma:contentTypeScope="" ma:versionID="4f37139f2ce50ec3ac02e3d1ccd0c1ad">
  <xsd:schema xmlns:xsd="http://www.w3.org/2001/XMLSchema" xmlns:xs="http://www.w3.org/2001/XMLSchema" xmlns:p="http://schemas.microsoft.com/office/2006/metadata/properties" xmlns:ns2="dfa80de1-e9bb-4cf2-893d-d06220b3971a" xmlns:ns3="98d92101-24da-4498-9971-a24673344bd8" targetNamespace="http://schemas.microsoft.com/office/2006/metadata/properties" ma:root="true" ma:fieldsID="91fee7e25855f2cb58de83858d7f3967" ns2:_="" ns3:_="">
    <xsd:import namespace="dfa80de1-e9bb-4cf2-893d-d06220b3971a"/>
    <xsd:import namespace="98d92101-24da-4498-9971-a24673344bd8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lcf76f155ced4ddcb4097134ff3c332f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ServiceObjectDetectorVersions" minOccurs="0"/>
                <xsd:element ref="ns3:MediaLengthInSecond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fa80de1-e9bb-4cf2-893d-d06220b3971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2" nillable="true" ma:displayName="Taxonomy Catch All Column" ma:hidden="true" ma:list="{00850bd1-b0c5-47a6-bed2-228aa1af1654}" ma:internalName="TaxCatchAll" ma:showField="CatchAllData" ma:web="dfa80de1-e9bb-4cf2-893d-d06220b3971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8d92101-24da-4498-9971-a24673344bd8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11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3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4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A056176-9FE1-4C5F-A929-245972C77676}">
  <ds:schemaRefs>
    <ds:schemaRef ds:uri="http://schemas.openxmlformats.org/package/2006/metadata/core-properties"/>
    <ds:schemaRef ds:uri="http://purl.org/dc/terms/"/>
    <ds:schemaRef ds:uri="http://schemas.microsoft.com/office/2006/documentManagement/types"/>
    <ds:schemaRef ds:uri="dfa80de1-e9bb-4cf2-893d-d06220b3971a"/>
    <ds:schemaRef ds:uri="http://schemas.microsoft.com/office/infopath/2007/PartnerControls"/>
    <ds:schemaRef ds:uri="http://purl.org/dc/elements/1.1/"/>
    <ds:schemaRef ds:uri="http://schemas.microsoft.com/office/2006/metadata/properties"/>
    <ds:schemaRef ds:uri="98d92101-24da-4498-9971-a24673344bd8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456B884-6AB4-45D3-8FD2-E75BD30FD29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70659B8-7CE9-4CBD-8A53-4A346E82F9E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fa80de1-e9bb-4cf2-893d-d06220b3971a"/>
    <ds:schemaRef ds:uri="98d92101-24da-4498-9971-a24673344b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2</vt:i4>
      </vt:variant>
    </vt:vector>
  </HeadingPairs>
  <TitlesOfParts>
    <vt:vector size="3" baseType="lpstr">
      <vt:lpstr>BOM Simple</vt:lpstr>
      <vt:lpstr>'BOM Simple'!Impression_des_titres</vt:lpstr>
      <vt:lpstr>'BOM Simple'!Zone_d_impression</vt:lpstr>
    </vt:vector>
  </TitlesOfParts>
  <Company>Altium Limited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Huser</dc:creator>
  <cp:lastModifiedBy>Alyx Vasseur</cp:lastModifiedBy>
  <cp:lastPrinted>2019-09-16T14:42:46Z</cp:lastPrinted>
  <dcterms:created xsi:type="dcterms:W3CDTF">2005-05-18T01:53:09Z</dcterms:created>
  <dcterms:modified xsi:type="dcterms:W3CDTF">2024-03-06T12:54:52Z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0x010100E529CC47EA4E614CBF50FAFAB9B8F32B</vt:lpwstr>
  </property>
</Properties>
</file>