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10da11adffc61/Documentos/GitHub/FE12-Accumulator/FE12/Cell Modeling/"/>
    </mc:Choice>
  </mc:AlternateContent>
  <xr:revisionPtr revIDLastSave="128" documentId="13_ncr:1_{5390565A-ADB2-4860-8D55-CE8517E3BC43}" xr6:coauthVersionLast="47" xr6:coauthVersionMax="47" xr10:uidLastSave="{020D7028-379B-4525-B0A6-2C5695A73DF6}"/>
  <bookViews>
    <workbookView xWindow="-120" yWindow="-120" windowWidth="38640" windowHeight="21120" xr2:uid="{31AE9364-1268-41AB-B668-B2DC75F79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6" i="1"/>
  <c r="J17" i="1"/>
  <c r="J18" i="1"/>
  <c r="J19" i="1"/>
  <c r="J20" i="1"/>
  <c r="J21" i="1"/>
  <c r="J22" i="1"/>
  <c r="J23" i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J14" i="1"/>
  <c r="H14" i="1" a="1"/>
  <c r="H14" i="1" s="1"/>
  <c r="J3" i="1"/>
  <c r="J4" i="1"/>
  <c r="J5" i="1"/>
  <c r="J6" i="1"/>
  <c r="J7" i="1"/>
  <c r="J8" i="1"/>
  <c r="J9" i="1"/>
  <c r="J10" i="1"/>
  <c r="J11" i="1"/>
  <c r="J2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2" i="1" a="1"/>
  <c r="H2" i="1" s="1"/>
  <c r="E2" i="1"/>
  <c r="F2" i="1" s="1"/>
  <c r="E14" i="1"/>
  <c r="F14" i="1" s="1"/>
  <c r="E19" i="1"/>
  <c r="F19" i="1" s="1"/>
  <c r="E15" i="1"/>
  <c r="F15" i="1" s="1"/>
  <c r="E16" i="1"/>
  <c r="F16" i="1" s="1"/>
  <c r="E17" i="1"/>
  <c r="F17" i="1" s="1"/>
  <c r="E18" i="1"/>
  <c r="F18" i="1" s="1"/>
  <c r="E20" i="1"/>
  <c r="F20" i="1" s="1"/>
  <c r="E21" i="1"/>
  <c r="F21" i="1" s="1"/>
  <c r="E22" i="1"/>
  <c r="F22" i="1" s="1"/>
  <c r="E23" i="1"/>
  <c r="F23" i="1" s="1"/>
  <c r="E11" i="1"/>
  <c r="F11" i="1" s="1"/>
  <c r="E4" i="1"/>
  <c r="F4" i="1" s="1"/>
  <c r="E9" i="1"/>
  <c r="F9" i="1" s="1"/>
  <c r="E3" i="1"/>
  <c r="F3" i="1" s="1"/>
  <c r="E5" i="1"/>
  <c r="F5" i="1" s="1"/>
  <c r="E6" i="1"/>
  <c r="F6" i="1" s="1"/>
  <c r="E7" i="1"/>
  <c r="F7" i="1" s="1"/>
  <c r="E8" i="1"/>
  <c r="F8" i="1" s="1"/>
  <c r="E10" i="1"/>
  <c r="F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<sst xmlns="http://schemas.openxmlformats.org/spreadsheetml/2006/main" count="12" uniqueCount="6">
  <si>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Slope Method</t>
  </si>
  <si>
    <t>Entropic Coeff</t>
  </si>
  <si>
    <t>Y-intercept</t>
  </si>
  <si>
    <t>Before Pulse</t>
  </si>
  <si>
    <t>After Pulse</t>
  </si>
  <si>
    <t>Least Square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</si>
</sst>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at Moment of </a:t>
            </a:r>
            <a:r>
              <a:rPr lang="en-US" baseline="0"/>
              <a:t>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1.2240546090262276</c:v>
                </c:pt>
                <c:pt idx="1">
                  <c:v>1.1276790073939729</c:v>
                </c:pt>
                <c:pt idx="2">
                  <c:v>1.1050633021763394</c:v>
                </c:pt>
                <c:pt idx="3">
                  <c:v>1.1065074375697543</c:v>
                </c:pt>
                <c:pt idx="4">
                  <c:v>1.2569972446986608</c:v>
                </c:pt>
                <c:pt idx="5">
                  <c:v>1.2143543788364954</c:v>
                </c:pt>
                <c:pt idx="6">
                  <c:v>1.166725158691406</c:v>
                </c:pt>
                <c:pt idx="7">
                  <c:v>0.82738058907645073</c:v>
                </c:pt>
                <c:pt idx="8">
                  <c:v>1.0888508387974332</c:v>
                </c:pt>
                <c:pt idx="9">
                  <c:v>2.2537231445312504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B9-4669-9E42-1BB3D59A4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960352"/>
        <c:axId val="966978592"/>
      </c:scatterChart>
      <c:valAx>
        <c:axId val="9669603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78592"/>
        <c:crosses val="autoZero"/>
        <c:crossBetween val="midCat"/>
      </c:valAx>
      <c:valAx>
        <c:axId val="96697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Entropic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960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One Time Point</a:t>
            </a:r>
            <a:r>
              <a:rPr lang="en-US" baseline="0"/>
              <a:t> Before Pulse Discharge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Sheet1!$A$14:$A$23</c:f>
              <c:numCache>
                <c:formatCode>General</c:formatCode>
                <c:ptCount val="10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</c:numCache>
            </c:numRef>
          </c:xVal>
          <c:yVal>
            <c:numRef>
              <c:f>Sheet1!$F$14:$F$23</c:f>
              <c:numCache>
                <c:formatCode>General</c:formatCode>
                <c:ptCount val="10"/>
                <c:pt idx="0">
                  <c:v>9.2015947614600316E-2</c:v>
                </c:pt>
                <c:pt idx="1">
                  <c:v>0.14163425990513392</c:v>
                </c:pt>
                <c:pt idx="2">
                  <c:v>0.21392277308872767</c:v>
                </c:pt>
                <c:pt idx="3">
                  <c:v>0.21956307547433035</c:v>
                </c:pt>
                <c:pt idx="4">
                  <c:v>0.3815787179129464</c:v>
                </c:pt>
                <c:pt idx="5">
                  <c:v>0.3349031720842634</c:v>
                </c:pt>
                <c:pt idx="6">
                  <c:v>0.26542118617466515</c:v>
                </c:pt>
                <c:pt idx="7">
                  <c:v>-9.613037109375E-2</c:v>
                </c:pt>
                <c:pt idx="8">
                  <c:v>0.1476015363420759</c:v>
                </c:pt>
                <c:pt idx="9">
                  <c:v>1.025390625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63-4540-BDDB-6816AD2E67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898848"/>
        <c:axId val="419883488"/>
      </c:scatterChart>
      <c:valAx>
        <c:axId val="4198988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83488"/>
        <c:crosses val="autoZero"/>
        <c:crossBetween val="midCat"/>
        <c:majorUnit val="10"/>
      </c:valAx>
      <c:valAx>
        <c:axId val="41988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Entropic</a:t>
                </a:r>
                <a:r>
                  <a:rPr lang="en-US" baseline="0"/>
                  <a:t> Coefficients (mV/K)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898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100% SOC Entropic Coefficient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8438320209973755E-2"/>
                  <c:y val="0.24822652376786236"/>
                </c:manualLayout>
              </c:layout>
              <c:numFmt formatCode="#,##0.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Sheet1!$B$13:$D$13</c:f>
              <c:numCache>
                <c:formatCode>General</c:formatCode>
                <c:ptCount val="3"/>
                <c:pt idx="0">
                  <c:v>298</c:v>
                </c:pt>
                <c:pt idx="1">
                  <c:v>303</c:v>
                </c:pt>
                <c:pt idx="2">
                  <c:v>313</c:v>
                </c:pt>
              </c:numCache>
            </c:numRef>
          </c:xVal>
          <c:yVal>
            <c:numRef>
              <c:f>Sheet1!$B$14:$D$14</c:f>
              <c:numCache>
                <c:formatCode>General</c:formatCode>
                <c:ptCount val="3"/>
                <c:pt idx="0">
                  <c:v>4.19134426116943</c:v>
                </c:pt>
                <c:pt idx="1">
                  <c:v>4.1919984817504883</c:v>
                </c:pt>
                <c:pt idx="2">
                  <c:v>4.1927633285522461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4D-434B-A62D-366C968FD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306304"/>
        <c:axId val="890303424"/>
      </c:scatterChart>
      <c:valAx>
        <c:axId val="8903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3424"/>
        <c:crosses val="autoZero"/>
        <c:crossBetween val="midCat"/>
      </c:valAx>
      <c:valAx>
        <c:axId val="89030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306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572452</xdr:colOff>
      <xdr:row>17</xdr:row>
      <xdr:rowOff>66673</xdr:rowOff>
    </xdr:from>
    <xdr:to>
      <xdr:col>22</xdr:col>
      <xdr:colOff>174784</xdr:colOff>
      <xdr:row>39</xdr:row>
      <xdr:rowOff>4761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EA6579-CEE8-804B-2FDC-C8760A29EA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137635</xdr:colOff>
      <xdr:row>39</xdr:row>
      <xdr:rowOff>105726</xdr:rowOff>
    </xdr:from>
    <xdr:to>
      <xdr:col>22</xdr:col>
      <xdr:colOff>171448</xdr:colOff>
      <xdr:row>61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8D7409-7EED-FE5A-BB35-4D02EA345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523399</xdr:colOff>
      <xdr:row>25</xdr:row>
      <xdr:rowOff>47625</xdr:rowOff>
    </xdr:from>
    <xdr:to>
      <xdr:col>7</xdr:col>
      <xdr:colOff>469107</xdr:colOff>
      <xdr:row>44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C490A1-0A59-D059-73A5-47CE3AB61A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95AD-713B-444C-8C0B-22AC1AA478F9}">
  <dimension ref="A1:J23"/>
  <sheetViews>
    <sheetView tabSelected="1" zoomScaleNormal="100" workbookViewId="0">
      <selection activeCell="J27" sqref="J27"/>
    </sheetView>
  </sheetViews>
  <sheetFormatPr defaultRowHeight="15" x14ac:dyDescent="0.25"/>
  <cols>
    <col min="1" max="1" width="11.7109375" customWidth="1"/>
    <col min="5" max="5" width="12.85546875" customWidth="1"/>
    <col min="6" max="6" width="14.140625" customWidth="1"/>
    <col min="8" max="8" width="19.28515625" customWidth="1"/>
    <col min="9" max="9" width="11.28515625" customWidth="1"/>
    <col min="10" max="10" width="13.85546875" customWidth="1"/>
  </cols>
  <sheetData>
    <row r="1" spans="1:10" x14ac:dyDescent="0.25">
      <c r="A1" s="2" t="s">
        <v>4</v>
      </c>
      <c r="B1">
        <v>298</v>
      </c>
      <c r="C1">
        <v>303</v>
      </c>
      <c r="D1">
        <v>313</v>
      </c>
      <c r="E1" s="3" t="s">
        <v>0</v>
      </c>
      <c r="F1" s="3" t="s">
        <v>1</v>
      </c>
      <c r="G1" s="4"/>
      <c r="H1" s="3" t="s">
        <v>5</v>
      </c>
      <c r="I1" s="3" t="s">
        <v>2</v>
      </c>
      <c r="J1" s="3" t="s">
        <v>1</v>
      </c>
    </row>
    <row r="2" spans="1:10" x14ac:dyDescent="0.25">
      <c r="A2">
        <v>100</v>
      </c>
      <c r="B2" s="1">
        <v>4.1102533340454102</v>
      </c>
      <c r="C2" s="1">
        <v>4.1192026138305664</v>
      </c>
      <c r="D2" s="1">
        <v>4.1291799545288086</v>
      </c>
      <c r="E2">
        <f>SLOPE(B2:D2,$B$1:$D$1)</f>
        <v>1.2240546090262277E-3</v>
      </c>
      <c r="F2">
        <f>E2*1000</f>
        <v>1.2240546090262276</v>
      </c>
      <c r="H2" cm="1">
        <f t="array" ref="H2:I2">LINEST(B2:D2, $B$1:$D$1,TRUE,FALSE)</f>
        <v>1.2240546090262277E-3</v>
      </c>
      <c r="I2">
        <v>3.7466166632516043</v>
      </c>
      <c r="J2">
        <f>H2*1000</f>
        <v>1.2240546090262276</v>
      </c>
    </row>
    <row r="3" spans="1:10" x14ac:dyDescent="0.25">
      <c r="A3">
        <v>90</v>
      </c>
      <c r="B3" s="1">
        <v>4.0057840347290039</v>
      </c>
      <c r="C3" s="1">
        <v>4.0135259628295898</v>
      </c>
      <c r="D3" s="1">
        <v>4.0231199264526367</v>
      </c>
      <c r="E3">
        <f t="shared" ref="E3:E23" si="0">SLOPE(B3:D3,$B$1:$D$1)</f>
        <v>1.1276790073939729E-3</v>
      </c>
      <c r="F3">
        <f t="shared" ref="F3:F23" si="1">E3*1000</f>
        <v>1.1276790073939729</v>
      </c>
      <c r="H3" cm="1">
        <f t="array" ref="H3:I3">LINEST(B3:D3, $B$1:$D$1,TRUE,FALSE)</f>
        <v>1.1276790073939734E-3</v>
      </c>
      <c r="I3">
        <v>3.6705771037510457</v>
      </c>
      <c r="J3">
        <f t="shared" ref="J3:J11" si="2">H3*1000</f>
        <v>1.1276790073939733</v>
      </c>
    </row>
    <row r="4" spans="1:10" x14ac:dyDescent="0.25">
      <c r="A4">
        <v>80</v>
      </c>
      <c r="B4" s="1">
        <v>3.9456872940063477</v>
      </c>
      <c r="C4" s="1">
        <v>3.9533815383911133</v>
      </c>
      <c r="D4" s="1">
        <v>3.9626970291137695</v>
      </c>
      <c r="E4">
        <f t="shared" si="0"/>
        <v>1.1050633021763394E-3</v>
      </c>
      <c r="F4">
        <f t="shared" si="1"/>
        <v>1.1050633021763394</v>
      </c>
      <c r="H4" cm="1">
        <f t="array" ref="H4:I4">LINEST(B4:D4, $B$1:$D$1,TRUE,FALSE)</f>
        <v>1.1050633021763394E-3</v>
      </c>
      <c r="I4">
        <v>3.6172460011073517</v>
      </c>
      <c r="J4">
        <f t="shared" si="2"/>
        <v>1.1050633021763394</v>
      </c>
    </row>
    <row r="5" spans="1:10" x14ac:dyDescent="0.25">
      <c r="A5">
        <v>70</v>
      </c>
      <c r="B5" s="1">
        <v>3.8463640213012695</v>
      </c>
      <c r="C5" s="1">
        <v>3.8541288375854492</v>
      </c>
      <c r="D5" s="1">
        <v>3.863408088684082</v>
      </c>
      <c r="E5">
        <f t="shared" si="0"/>
        <v>1.1065074375697544E-3</v>
      </c>
      <c r="F5">
        <f t="shared" si="1"/>
        <v>1.1065074375697543</v>
      </c>
      <c r="H5" cm="1">
        <f t="array" ref="H5:I5">LINEST(B5:D5, $B$1:$D$1,TRUE,FALSE)</f>
        <v>1.1065074375697546E-3</v>
      </c>
      <c r="I5">
        <v>3.517517716544015</v>
      </c>
      <c r="J5">
        <f t="shared" si="2"/>
        <v>1.1065074375697546</v>
      </c>
    </row>
    <row r="6" spans="1:10" x14ac:dyDescent="0.25">
      <c r="A6">
        <v>60</v>
      </c>
      <c r="B6" s="1">
        <v>3.7522172927856445</v>
      </c>
      <c r="C6" s="1">
        <v>3.7604913711547852</v>
      </c>
      <c r="D6" s="1">
        <v>3.7714700698852539</v>
      </c>
      <c r="E6">
        <f t="shared" si="0"/>
        <v>1.2569972446986608E-3</v>
      </c>
      <c r="F6">
        <f t="shared" si="1"/>
        <v>1.2569972446986608</v>
      </c>
      <c r="H6" cm="1">
        <f t="array" ref="H6:I6">LINEST(B6:D6, $B$1:$D$1,TRUE,FALSE)</f>
        <v>1.2569972446986608E-3</v>
      </c>
      <c r="I6">
        <v>3.3784277507237026</v>
      </c>
      <c r="J6">
        <f t="shared" si="2"/>
        <v>1.2569972446986608</v>
      </c>
    </row>
    <row r="7" spans="1:10" x14ac:dyDescent="0.25">
      <c r="A7">
        <v>50</v>
      </c>
      <c r="B7" s="1">
        <v>3.6591615676879883</v>
      </c>
      <c r="C7" s="1">
        <v>3.6669778823852539</v>
      </c>
      <c r="D7" s="1">
        <v>3.6777257919311523</v>
      </c>
      <c r="E7">
        <f t="shared" si="0"/>
        <v>1.2143543788364953E-3</v>
      </c>
      <c r="F7">
        <f t="shared" si="1"/>
        <v>1.2143543788364954</v>
      </c>
      <c r="H7" cm="1">
        <f t="array" ref="H7:I7">LINEST(B7:D7, $B$1:$D$1,TRUE,FALSE)</f>
        <v>1.2143543788364955E-3</v>
      </c>
      <c r="I7">
        <v>3.2979817799159457</v>
      </c>
      <c r="J7">
        <f t="shared" si="2"/>
        <v>1.2143543788364954</v>
      </c>
    </row>
    <row r="8" spans="1:10" x14ac:dyDescent="0.25">
      <c r="A8">
        <v>40</v>
      </c>
      <c r="B8" s="1">
        <v>3.578059196472168</v>
      </c>
      <c r="C8" s="1">
        <v>3.5859384536743164</v>
      </c>
      <c r="D8" s="1">
        <v>3.5959692001342773</v>
      </c>
      <c r="E8">
        <f t="shared" si="0"/>
        <v>1.1667251586914061E-3</v>
      </c>
      <c r="F8">
        <f t="shared" si="1"/>
        <v>1.166725158691406</v>
      </c>
      <c r="H8" cm="1">
        <f t="array" ref="H8:I8">LINEST(B8:D8, $B$1:$D$1,TRUE,FALSE)</f>
        <v>1.1667251586914066E-3</v>
      </c>
      <c r="I8">
        <v>3.2311933517456053</v>
      </c>
      <c r="J8">
        <f t="shared" si="2"/>
        <v>1.1667251586914065</v>
      </c>
    </row>
    <row r="9" spans="1:10" x14ac:dyDescent="0.25">
      <c r="A9">
        <v>30</v>
      </c>
      <c r="B9" s="1">
        <v>3.4953985214233398</v>
      </c>
      <c r="C9" s="1">
        <v>3.5018453598022461</v>
      </c>
      <c r="D9" s="1">
        <v>3.5082712173461914</v>
      </c>
      <c r="E9">
        <f>SLOPE(B9:D9,$B$1:$D$1)</f>
        <v>8.2738058907645077E-4</v>
      </c>
      <c r="F9">
        <f t="shared" si="1"/>
        <v>0.82738058907645073</v>
      </c>
      <c r="H9" cm="1">
        <f t="array" ref="H9:I9">LINEST(B9:D9, $B$1:$D$1,TRUE,FALSE)</f>
        <v>8.2738058907645099E-4</v>
      </c>
      <c r="I9">
        <v>3.249763080051967</v>
      </c>
      <c r="J9">
        <f t="shared" si="2"/>
        <v>0.82738058907645096</v>
      </c>
    </row>
    <row r="10" spans="1:10" x14ac:dyDescent="0.25">
      <c r="A10">
        <v>20</v>
      </c>
      <c r="B10" s="1">
        <v>3.3882017135620117</v>
      </c>
      <c r="C10" s="1">
        <v>3.3956670761108398</v>
      </c>
      <c r="D10" s="1">
        <v>3.4049386978149414</v>
      </c>
      <c r="E10">
        <f t="shared" si="0"/>
        <v>1.0888508387974331E-3</v>
      </c>
      <c r="F10">
        <f t="shared" si="1"/>
        <v>1.0888508387974332</v>
      </c>
      <c r="H10" cm="1">
        <f t="array" ref="H10:I10">LINEST(B10:D10, $B$1:$D$1,TRUE,FALSE)</f>
        <v>1.0888508387974329E-3</v>
      </c>
      <c r="I10">
        <v>3.0645326069423131</v>
      </c>
      <c r="J10">
        <f t="shared" si="2"/>
        <v>1.0888508387974329</v>
      </c>
    </row>
    <row r="11" spans="1:10" x14ac:dyDescent="0.25">
      <c r="A11">
        <v>10</v>
      </c>
      <c r="B11" s="1">
        <v>3.1987886428833008</v>
      </c>
      <c r="C11" s="1">
        <v>3.2150640487670898</v>
      </c>
      <c r="D11" s="1">
        <v>3.2335958480834961</v>
      </c>
      <c r="E11">
        <f t="shared" si="0"/>
        <v>2.2537231445312503E-3</v>
      </c>
      <c r="F11">
        <f t="shared" si="1"/>
        <v>2.2537231445312504</v>
      </c>
      <c r="H11" cm="1">
        <f t="array" ref="H11:I11">LINEST(B11:D11, $B$1:$D$1,TRUE,FALSE)</f>
        <v>2.2537231445312503E-3</v>
      </c>
      <c r="I11">
        <v>2.5291818618774409</v>
      </c>
      <c r="J11">
        <f t="shared" si="2"/>
        <v>2.2537231445312504</v>
      </c>
    </row>
    <row r="13" spans="1:10" x14ac:dyDescent="0.25">
      <c r="A13" s="2" t="s">
        <v>3</v>
      </c>
      <c r="B13">
        <v>298</v>
      </c>
      <c r="C13">
        <v>303</v>
      </c>
      <c r="D13">
        <v>313</v>
      </c>
      <c r="E13" s="3" t="s">
        <v>0</v>
      </c>
      <c r="F13" s="3" t="s">
        <v>1</v>
      </c>
      <c r="H13" s="3" t="s">
        <v>5</v>
      </c>
      <c r="I13" s="3" t="s">
        <v>2</v>
      </c>
      <c r="J13" s="3" t="s">
        <v>1</v>
      </c>
    </row>
    <row r="14" spans="1:10" x14ac:dyDescent="0.25">
      <c r="A14">
        <v>100</v>
      </c>
      <c r="B14" s="1">
        <v>4.19134426116943</v>
      </c>
      <c r="C14" s="1">
        <v>4.1919984817504883</v>
      </c>
      <c r="D14" s="1">
        <v>4.1927633285522461</v>
      </c>
      <c r="E14">
        <f>SLOPE(B14:D14,$B$1:$D$1)</f>
        <v>9.201594761460032E-5</v>
      </c>
      <c r="F14">
        <f>E14*1000</f>
        <v>9.2015947614600316E-2</v>
      </c>
      <c r="H14" cm="1">
        <f t="array" ref="H14:I14">LINEST(B14:D14, $B$13:$D$13,TRUE,FALSE)</f>
        <v>9.201594761460032E-5</v>
      </c>
      <c r="I14">
        <v>4.1640011651174733</v>
      </c>
      <c r="J14">
        <f>H14*1000</f>
        <v>9.2015947614600316E-2</v>
      </c>
    </row>
    <row r="15" spans="1:10" x14ac:dyDescent="0.25">
      <c r="A15">
        <v>90</v>
      </c>
      <c r="B15" s="1">
        <v>4.0801668167114258</v>
      </c>
      <c r="C15" s="1">
        <v>4.081181526184082</v>
      </c>
      <c r="D15" s="1">
        <v>4.0823526382446289</v>
      </c>
      <c r="E15">
        <f t="shared" si="0"/>
        <v>1.4163425990513392E-4</v>
      </c>
      <c r="F15">
        <f t="shared" si="1"/>
        <v>0.14163425990513392</v>
      </c>
      <c r="H15" cm="1">
        <f t="array" ref="H15:I15">LINEST(B15:D15, $B$13:$D$13,TRUE,FALSE)</f>
        <v>1.4163425990513395E-4</v>
      </c>
      <c r="I15">
        <v>4.038082422528948</v>
      </c>
      <c r="J15">
        <f t="shared" ref="J15:J23" si="3">H15*1000</f>
        <v>0.14163425990513395</v>
      </c>
    </row>
    <row r="16" spans="1:10" x14ac:dyDescent="0.25">
      <c r="A16">
        <v>80</v>
      </c>
      <c r="B16" s="1">
        <v>4.0191049575805664</v>
      </c>
      <c r="C16" s="1">
        <v>4.0206670761108398</v>
      </c>
      <c r="D16" s="1">
        <v>4.0224123001098633</v>
      </c>
      <c r="E16">
        <f t="shared" si="0"/>
        <v>2.1392277308872768E-4</v>
      </c>
      <c r="F16">
        <f t="shared" si="1"/>
        <v>0.21392277308872767</v>
      </c>
      <c r="H16" cm="1">
        <f t="array" ref="H16:I16">LINEST(B16:D16, $B$13:$D$13,TRUE,FALSE)</f>
        <v>2.1392277308872765E-4</v>
      </c>
      <c r="I16">
        <v>3.9555529730660575</v>
      </c>
      <c r="J16">
        <f t="shared" si="3"/>
        <v>0.21392277308872765</v>
      </c>
    </row>
    <row r="17" spans="1:10" x14ac:dyDescent="0.25">
      <c r="A17">
        <v>70</v>
      </c>
      <c r="B17" s="1">
        <v>3.919337272644043</v>
      </c>
      <c r="C17" s="1">
        <v>3.9210100173950195</v>
      </c>
      <c r="D17" s="1">
        <v>3.9227457046508789</v>
      </c>
      <c r="E17">
        <f t="shared" si="0"/>
        <v>2.1956307547433036E-4</v>
      </c>
      <c r="F17">
        <f t="shared" si="1"/>
        <v>0.21956307547433035</v>
      </c>
      <c r="H17" cm="1">
        <f t="array" ref="H17:I17">LINEST(B17:D17, $B$13:$D$13,TRUE,FALSE)</f>
        <v>2.195630754743303E-4</v>
      </c>
      <c r="I17">
        <v>3.8541374479021346</v>
      </c>
      <c r="J17">
        <f t="shared" si="3"/>
        <v>0.21956307547433029</v>
      </c>
    </row>
    <row r="18" spans="1:10" x14ac:dyDescent="0.25">
      <c r="A18">
        <v>60</v>
      </c>
      <c r="B18" s="1">
        <v>3.8246393203735352</v>
      </c>
      <c r="C18" s="1">
        <v>3.8269681930541992</v>
      </c>
      <c r="D18" s="1">
        <v>3.8304471969604492</v>
      </c>
      <c r="E18">
        <f t="shared" si="0"/>
        <v>3.8157871791294641E-4</v>
      </c>
      <c r="F18">
        <f>E18*1000</f>
        <v>0.3815787179129464</v>
      </c>
      <c r="H18" cm="1">
        <f t="array" ref="H18:I18">LINEST(B18:D18, $B$13:$D$13,TRUE,FALSE)</f>
        <v>3.8157871791294636E-4</v>
      </c>
      <c r="I18">
        <v>3.7110972540719169</v>
      </c>
      <c r="J18">
        <f t="shared" si="3"/>
        <v>0.38157871791294634</v>
      </c>
    </row>
    <row r="19" spans="1:10" x14ac:dyDescent="0.25">
      <c r="A19">
        <v>50</v>
      </c>
      <c r="B19" s="1">
        <v>3.731358528137207</v>
      </c>
      <c r="C19" s="1">
        <v>3.7332735061645508</v>
      </c>
      <c r="D19" s="1">
        <v>3.7364301681518555</v>
      </c>
      <c r="E19">
        <f>SLOPE(B19:D19,$B$1:$D$1)</f>
        <v>3.349031720842634E-4</v>
      </c>
      <c r="F19">
        <f t="shared" si="1"/>
        <v>0.3349031720842634</v>
      </c>
      <c r="H19" cm="1">
        <f t="array" ref="H19:I19">LINEST(B19:D19, $B$13:$D$13,TRUE,FALSE)</f>
        <v>3.349031720842634E-4</v>
      </c>
      <c r="I19">
        <v>3.6316535677228656</v>
      </c>
      <c r="J19">
        <f t="shared" si="3"/>
        <v>0.3349031720842634</v>
      </c>
    </row>
    <row r="20" spans="1:10" x14ac:dyDescent="0.25">
      <c r="A20">
        <v>40</v>
      </c>
      <c r="B20" s="1">
        <v>3.6504678726196289</v>
      </c>
      <c r="C20" s="1">
        <v>3.6520109176635742</v>
      </c>
      <c r="D20" s="1">
        <v>3.6544923782348633</v>
      </c>
      <c r="E20">
        <f t="shared" si="0"/>
        <v>2.6542118617466515E-4</v>
      </c>
      <c r="F20">
        <f t="shared" si="1"/>
        <v>0.26542118617466515</v>
      </c>
      <c r="H20" cm="1">
        <f t="array" ref="H20:I20">LINEST(B20:D20, $B$13:$D$13,TRUE,FALSE)</f>
        <v>2.6542118617466515E-4</v>
      </c>
      <c r="I20">
        <v>3.5714587347848075</v>
      </c>
      <c r="J20">
        <f t="shared" si="3"/>
        <v>0.26542118617466515</v>
      </c>
    </row>
    <row r="21" spans="1:10" x14ac:dyDescent="0.25">
      <c r="A21">
        <v>30</v>
      </c>
      <c r="B21" s="1">
        <v>3.5681581497192383</v>
      </c>
      <c r="C21" s="1">
        <v>3.5683164596557617</v>
      </c>
      <c r="D21" s="1">
        <v>3.5668439865112305</v>
      </c>
      <c r="E21">
        <f t="shared" si="0"/>
        <v>-9.6130371093749997E-5</v>
      </c>
      <c r="F21">
        <f t="shared" si="1"/>
        <v>-9.613037109375E-2</v>
      </c>
      <c r="H21" cm="1">
        <f t="array" ref="H21:I21">LINEST(B21:D21, $B$13:$D$13,TRUE,FALSE)</f>
        <v>-9.6130371093750011E-5</v>
      </c>
      <c r="I21">
        <v>3.5970605850219726</v>
      </c>
      <c r="J21">
        <f t="shared" si="3"/>
        <v>-9.6130371093750014E-2</v>
      </c>
    </row>
    <row r="22" spans="1:10" x14ac:dyDescent="0.25">
      <c r="A22">
        <v>20</v>
      </c>
      <c r="B22" s="1">
        <v>3.4621267318725586</v>
      </c>
      <c r="C22" s="1">
        <v>3.4631624221801758</v>
      </c>
      <c r="D22" s="1">
        <v>3.4644002914428711</v>
      </c>
      <c r="E22">
        <f t="shared" si="0"/>
        <v>1.4760153634207589E-4</v>
      </c>
      <c r="F22">
        <f t="shared" si="1"/>
        <v>0.1476015363420759</v>
      </c>
      <c r="H22" cm="1">
        <f t="array" ref="H22:I22">LINEST(B22:D22, $B$13:$D$13,TRUE,FALSE)</f>
        <v>1.4760153634207589E-4</v>
      </c>
      <c r="I22">
        <v>3.4182605470929825</v>
      </c>
      <c r="J22">
        <f t="shared" si="3"/>
        <v>0.1476015363420759</v>
      </c>
    </row>
    <row r="23" spans="1:10" x14ac:dyDescent="0.25">
      <c r="A23">
        <v>10</v>
      </c>
      <c r="B23" s="1">
        <v>3.2827444076538086</v>
      </c>
      <c r="C23" s="1">
        <v>3.2903604507446289</v>
      </c>
      <c r="D23" s="1">
        <v>3.2986230850219727</v>
      </c>
      <c r="E23">
        <f t="shared" si="0"/>
        <v>1.025390625E-3</v>
      </c>
      <c r="F23">
        <f t="shared" si="1"/>
        <v>1.025390625</v>
      </c>
      <c r="H23" cm="1">
        <f t="array" ref="H23:I23">LINEST(B23:D23, $B$13:$D$13,TRUE,FALSE)</f>
        <v>1.025390625E-3</v>
      </c>
      <c r="I23">
        <v>2.9781736373901366</v>
      </c>
      <c r="J23">
        <f t="shared" si="3"/>
        <v>1.025390625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Mach Le</dc:creator>
  <cp:lastModifiedBy>Edwin Salazar</cp:lastModifiedBy>
  <dcterms:created xsi:type="dcterms:W3CDTF">2024-08-02T01:46:04Z</dcterms:created>
  <dcterms:modified xsi:type="dcterms:W3CDTF">2024-09-05T15:59:11Z</dcterms:modified>
</cp:coreProperties>
</file>