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marr/Documents/MATLAB/Cooling/"/>
    </mc:Choice>
  </mc:AlternateContent>
  <xr:revisionPtr revIDLastSave="0" documentId="13_ncr:1_{3FC935F3-BA14-9846-9022-274D9817CAB8}" xr6:coauthVersionLast="47" xr6:coauthVersionMax="47" xr10:uidLastSave="{00000000-0000-0000-0000-000000000000}"/>
  <bookViews>
    <workbookView xWindow="380" yWindow="500" windowWidth="28040" windowHeight="16180" xr2:uid="{23863E15-21BD-CF43-A797-1CA128331B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3" i="1" l="1"/>
  <c r="L100" i="1"/>
  <c r="L95" i="1"/>
  <c r="L90" i="1"/>
  <c r="L85" i="1"/>
  <c r="L80" i="1"/>
  <c r="L75" i="1"/>
  <c r="L70" i="1"/>
  <c r="L65" i="1"/>
  <c r="L60" i="1"/>
  <c r="L55" i="1"/>
  <c r="L50" i="1"/>
  <c r="L45" i="1"/>
  <c r="L40" i="1"/>
  <c r="L35" i="1"/>
  <c r="L30" i="1"/>
  <c r="L25" i="1"/>
  <c r="L20" i="1"/>
  <c r="L15" i="1"/>
  <c r="L10" i="1"/>
  <c r="L5" i="1"/>
  <c r="L3" i="1"/>
  <c r="K103" i="1"/>
  <c r="K93" i="1"/>
  <c r="K83" i="1"/>
  <c r="K73" i="1"/>
  <c r="K63" i="1"/>
  <c r="K53" i="1"/>
  <c r="K43" i="1"/>
  <c r="K33" i="1"/>
  <c r="K23" i="1"/>
  <c r="K13" i="1"/>
  <c r="K3" i="1"/>
  <c r="A61" i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4" i="1"/>
</calcChain>
</file>

<file path=xl/sharedStrings.xml><?xml version="1.0" encoding="utf-8"?>
<sst xmlns="http://schemas.openxmlformats.org/spreadsheetml/2006/main" count="24" uniqueCount="21">
  <si>
    <t>Temperature</t>
  </si>
  <si>
    <t>Pressure</t>
  </si>
  <si>
    <t>Saturation vapor pressure</t>
  </si>
  <si>
    <t>Density</t>
  </si>
  <si>
    <t>Specific enthalpy of liquid water</t>
  </si>
  <si>
    <t>Specific heat</t>
  </si>
  <si>
    <t>Volume heat capacity</t>
  </si>
  <si>
    <t>Dynamic viscosity</t>
  </si>
  <si>
    <t>°C</t>
  </si>
  <si>
    <t>Pa</t>
  </si>
  <si>
    <t>kg/m3</t>
  </si>
  <si>
    <t>kj/kg</t>
  </si>
  <si>
    <t>kcal/kg</t>
  </si>
  <si>
    <t>kj/kg.K</t>
  </si>
  <si>
    <t>kcal/kg.K</t>
  </si>
  <si>
    <t>kj/m3</t>
  </si>
  <si>
    <t>kg/m.s</t>
  </si>
  <si>
    <t>Kinematic viscosity</t>
  </si>
  <si>
    <t>m^2/s</t>
  </si>
  <si>
    <t>Thermal Conductivity</t>
  </si>
  <si>
    <t>W/m*K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</si>
</sst>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F2696-A060-CE41-BA36-9D0367665F8B}">
  <dimension ref="A1:L103"/>
  <sheetViews>
    <sheetView tabSelected="1" workbookViewId="0">
      <selection activeCell="L104" sqref="L104"/>
    </sheetView>
  </sheetViews>
  <sheetFormatPr baseColWidth="10" defaultRowHeight="16" x14ac:dyDescent="0.2"/>
  <cols>
    <col min="11" max="11" width="12.1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1" t="s">
        <v>17</v>
      </c>
      <c r="L1" s="1" t="s">
        <v>19</v>
      </c>
    </row>
    <row r="2" spans="1:12" x14ac:dyDescent="0.2">
      <c r="A2" s="1" t="s">
        <v>8</v>
      </c>
      <c r="B2" s="1" t="s">
        <v>9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18</v>
      </c>
      <c r="L2" s="1" t="s">
        <v>20</v>
      </c>
    </row>
    <row r="3" spans="1:12" x14ac:dyDescent="0.2">
      <c r="A3" s="2">
        <v>273.14999999999998</v>
      </c>
      <c r="B3" s="1">
        <v>101325</v>
      </c>
      <c r="C3" s="1">
        <v>611</v>
      </c>
      <c r="D3" s="1">
        <v>999.82</v>
      </c>
      <c r="E3" s="1">
        <v>0.06</v>
      </c>
      <c r="F3" s="1">
        <v>0.01</v>
      </c>
      <c r="G3" s="1">
        <v>4.2169999999999996</v>
      </c>
      <c r="H3" s="1">
        <v>1.0069999999999999</v>
      </c>
      <c r="I3" s="1">
        <v>4216.1000000000004</v>
      </c>
      <c r="J3" s="1">
        <v>1.792E-3</v>
      </c>
      <c r="K3" s="3">
        <f>1.788/10^6</f>
        <v>1.7880000000000001E-6</v>
      </c>
      <c r="L3">
        <f>569/10^3</f>
        <v>0.56899999999999995</v>
      </c>
    </row>
    <row r="4" spans="1:12" x14ac:dyDescent="0.2">
      <c r="A4" s="2">
        <f>A3+1</f>
        <v>274.14999999999998</v>
      </c>
      <c r="B4" s="1">
        <v>101325</v>
      </c>
      <c r="C4" s="1">
        <v>657</v>
      </c>
      <c r="D4" s="1">
        <v>999.89</v>
      </c>
      <c r="E4" s="1">
        <v>4.28</v>
      </c>
      <c r="F4" s="1">
        <v>1.02</v>
      </c>
      <c r="G4" s="1">
        <v>4.2130000000000001</v>
      </c>
      <c r="H4" s="1">
        <v>1.006</v>
      </c>
      <c r="I4" s="1">
        <v>4213.03</v>
      </c>
      <c r="J4" s="1">
        <v>1.7309999999999999E-3</v>
      </c>
    </row>
    <row r="5" spans="1:12" x14ac:dyDescent="0.2">
      <c r="A5" s="2">
        <f t="shared" ref="A5:A68" si="0">A4+1</f>
        <v>275.14999999999998</v>
      </c>
      <c r="B5" s="1">
        <v>101325</v>
      </c>
      <c r="C5" s="1">
        <v>705</v>
      </c>
      <c r="D5" s="1">
        <v>999.94</v>
      </c>
      <c r="E5" s="1">
        <v>8.49</v>
      </c>
      <c r="F5" s="1">
        <v>2.0299999999999998</v>
      </c>
      <c r="G5" s="1">
        <v>4.21</v>
      </c>
      <c r="H5" s="1">
        <v>1.006</v>
      </c>
      <c r="I5" s="1">
        <v>4210.12</v>
      </c>
      <c r="J5" s="1">
        <v>1.6739999999999999E-3</v>
      </c>
      <c r="L5">
        <f>574/10^3</f>
        <v>0.57399999999999995</v>
      </c>
    </row>
    <row r="6" spans="1:12" x14ac:dyDescent="0.2">
      <c r="A6" s="2">
        <f t="shared" si="0"/>
        <v>276.14999999999998</v>
      </c>
      <c r="B6" s="1">
        <v>101325</v>
      </c>
      <c r="C6" s="1">
        <v>757</v>
      </c>
      <c r="D6" s="1">
        <v>999.98</v>
      </c>
      <c r="E6" s="1">
        <v>12.7</v>
      </c>
      <c r="F6" s="1">
        <v>3.03</v>
      </c>
      <c r="G6" s="1">
        <v>4.2069999999999999</v>
      </c>
      <c r="H6" s="1">
        <v>1.0049999999999999</v>
      </c>
      <c r="I6" s="1">
        <v>4207.3599999999997</v>
      </c>
      <c r="J6" s="1">
        <v>1.6199999999999999E-3</v>
      </c>
    </row>
    <row r="7" spans="1:12" x14ac:dyDescent="0.2">
      <c r="A7" s="2">
        <f t="shared" si="0"/>
        <v>277.14999999999998</v>
      </c>
      <c r="B7" s="1">
        <v>101325</v>
      </c>
      <c r="C7" s="1">
        <v>813</v>
      </c>
      <c r="D7" s="1">
        <v>1000</v>
      </c>
      <c r="E7" s="1">
        <v>16.899999999999999</v>
      </c>
      <c r="F7" s="1">
        <v>4.04</v>
      </c>
      <c r="G7" s="1">
        <v>4.2050000000000001</v>
      </c>
      <c r="H7" s="1">
        <v>1.004</v>
      </c>
      <c r="I7" s="1">
        <v>4204.74</v>
      </c>
      <c r="J7" s="1">
        <v>1.5690000000000001E-3</v>
      </c>
    </row>
    <row r="8" spans="1:12" x14ac:dyDescent="0.2">
      <c r="A8" s="2">
        <f t="shared" si="0"/>
        <v>278.14999999999998</v>
      </c>
      <c r="B8" s="1">
        <v>101325</v>
      </c>
      <c r="C8" s="1">
        <v>872</v>
      </c>
      <c r="D8" s="1">
        <v>1000</v>
      </c>
      <c r="E8" s="1">
        <v>21.11</v>
      </c>
      <c r="F8" s="1">
        <v>5.04</v>
      </c>
      <c r="G8" s="1">
        <v>4.202</v>
      </c>
      <c r="H8" s="1">
        <v>1.004</v>
      </c>
      <c r="I8" s="1">
        <v>4202.26</v>
      </c>
      <c r="J8" s="1">
        <v>1.5200000000000001E-3</v>
      </c>
    </row>
    <row r="9" spans="1:12" x14ac:dyDescent="0.2">
      <c r="A9" s="2">
        <f t="shared" si="0"/>
        <v>279.14999999999998</v>
      </c>
      <c r="B9" s="1">
        <v>101325</v>
      </c>
      <c r="C9" s="1">
        <v>935</v>
      </c>
      <c r="D9" s="1">
        <v>999.99</v>
      </c>
      <c r="E9" s="1">
        <v>25.31</v>
      </c>
      <c r="F9" s="1">
        <v>6.04</v>
      </c>
      <c r="G9" s="1">
        <v>4.2</v>
      </c>
      <c r="H9" s="1">
        <v>1.0029999999999999</v>
      </c>
      <c r="I9" s="1">
        <v>4199.8900000000003</v>
      </c>
      <c r="J9" s="1">
        <v>1.4729999999999999E-3</v>
      </c>
    </row>
    <row r="10" spans="1:12" x14ac:dyDescent="0.2">
      <c r="A10" s="2">
        <f t="shared" si="0"/>
        <v>280.14999999999998</v>
      </c>
      <c r="B10" s="1">
        <v>101325</v>
      </c>
      <c r="C10" s="1">
        <v>1001</v>
      </c>
      <c r="D10" s="1">
        <v>999.96</v>
      </c>
      <c r="E10" s="1">
        <v>29.51</v>
      </c>
      <c r="F10" s="1">
        <v>7.05</v>
      </c>
      <c r="G10" s="1">
        <v>4.1980000000000004</v>
      </c>
      <c r="H10" s="1">
        <v>1.0029999999999999</v>
      </c>
      <c r="I10" s="1">
        <v>4197.63</v>
      </c>
      <c r="J10" s="1">
        <v>1.4289999999999999E-3</v>
      </c>
      <c r="L10">
        <f>582/10^3</f>
        <v>0.58199999999999996</v>
      </c>
    </row>
    <row r="11" spans="1:12" x14ac:dyDescent="0.2">
      <c r="A11" s="2">
        <f t="shared" si="0"/>
        <v>281.14999999999998</v>
      </c>
      <c r="B11" s="1">
        <v>101325</v>
      </c>
      <c r="C11" s="1">
        <v>1072</v>
      </c>
      <c r="D11" s="1">
        <v>999.91</v>
      </c>
      <c r="E11" s="1">
        <v>33.700000000000003</v>
      </c>
      <c r="F11" s="1">
        <v>8.0500000000000007</v>
      </c>
      <c r="G11" s="1">
        <v>4.1959999999999997</v>
      </c>
      <c r="H11" s="1">
        <v>1.002</v>
      </c>
      <c r="I11" s="1">
        <v>4195.47</v>
      </c>
      <c r="J11" s="1">
        <v>1.3860000000000001E-3</v>
      </c>
    </row>
    <row r="12" spans="1:12" x14ac:dyDescent="0.2">
      <c r="A12" s="2">
        <f t="shared" si="0"/>
        <v>282.14999999999998</v>
      </c>
      <c r="B12" s="1">
        <v>101325</v>
      </c>
      <c r="C12" s="1">
        <v>1147</v>
      </c>
      <c r="D12" s="1">
        <v>999.85</v>
      </c>
      <c r="E12" s="1">
        <v>37.9</v>
      </c>
      <c r="F12" s="1">
        <v>9.0500000000000007</v>
      </c>
      <c r="G12" s="1">
        <v>4.194</v>
      </c>
      <c r="H12" s="1">
        <v>1.002</v>
      </c>
      <c r="I12" s="1">
        <v>4193.3999999999996</v>
      </c>
      <c r="J12" s="1">
        <v>1.346E-3</v>
      </c>
    </row>
    <row r="13" spans="1:12" x14ac:dyDescent="0.2">
      <c r="A13" s="2">
        <f t="shared" si="0"/>
        <v>283.14999999999998</v>
      </c>
      <c r="B13" s="1">
        <v>101325</v>
      </c>
      <c r="C13" s="1">
        <v>1227</v>
      </c>
      <c r="D13" s="1">
        <v>999.77</v>
      </c>
      <c r="E13" s="1">
        <v>42.09</v>
      </c>
      <c r="F13" s="1">
        <v>10.050000000000001</v>
      </c>
      <c r="G13" s="1">
        <v>4.1920000000000002</v>
      </c>
      <c r="H13" s="1">
        <v>1.0009999999999999</v>
      </c>
      <c r="I13" s="1">
        <v>4191.42</v>
      </c>
      <c r="J13" s="1">
        <v>1.3079999999999999E-3</v>
      </c>
      <c r="K13" s="1">
        <f>1.307/10^6</f>
        <v>1.3069999999999999E-6</v>
      </c>
    </row>
    <row r="14" spans="1:12" x14ac:dyDescent="0.2">
      <c r="A14" s="2">
        <f t="shared" si="0"/>
        <v>284.14999999999998</v>
      </c>
      <c r="B14" s="1">
        <v>101325</v>
      </c>
      <c r="C14" s="1">
        <v>1312</v>
      </c>
      <c r="D14" s="1">
        <v>999.68</v>
      </c>
      <c r="E14" s="1">
        <v>46.28</v>
      </c>
      <c r="F14" s="1">
        <v>11.05</v>
      </c>
      <c r="G14" s="1">
        <v>4.1909999999999998</v>
      </c>
      <c r="H14" s="1">
        <v>1.0009999999999999</v>
      </c>
      <c r="I14" s="1">
        <v>4189.51</v>
      </c>
      <c r="J14" s="1">
        <v>1.271E-3</v>
      </c>
    </row>
    <row r="15" spans="1:12" x14ac:dyDescent="0.2">
      <c r="A15" s="2">
        <f t="shared" si="0"/>
        <v>285.14999999999998</v>
      </c>
      <c r="B15" s="1">
        <v>101325</v>
      </c>
      <c r="C15" s="1">
        <v>1402</v>
      </c>
      <c r="D15" s="1">
        <v>999.58</v>
      </c>
      <c r="E15" s="1">
        <v>50.47</v>
      </c>
      <c r="F15" s="1">
        <v>12.06</v>
      </c>
      <c r="G15" s="1">
        <v>4.1890000000000001</v>
      </c>
      <c r="H15" s="1">
        <v>1.0009999999999999</v>
      </c>
      <c r="I15" s="1">
        <v>4187.67</v>
      </c>
      <c r="J15" s="1">
        <v>1.2359999999999999E-3</v>
      </c>
      <c r="L15">
        <f>590/10^3</f>
        <v>0.59</v>
      </c>
    </row>
    <row r="16" spans="1:12" x14ac:dyDescent="0.2">
      <c r="A16" s="2">
        <f t="shared" si="0"/>
        <v>286.14999999999998</v>
      </c>
      <c r="B16" s="1">
        <v>101325</v>
      </c>
      <c r="C16" s="1">
        <v>1497</v>
      </c>
      <c r="D16" s="1">
        <v>999.46</v>
      </c>
      <c r="E16" s="1">
        <v>54.66</v>
      </c>
      <c r="F16" s="1">
        <v>13.06</v>
      </c>
      <c r="G16" s="1">
        <v>4.1879999999999997</v>
      </c>
      <c r="H16" s="1">
        <v>1</v>
      </c>
      <c r="I16" s="1">
        <v>4185.8900000000003</v>
      </c>
      <c r="J16" s="1">
        <v>1.2019999999999999E-3</v>
      </c>
    </row>
    <row r="17" spans="1:12" x14ac:dyDescent="0.2">
      <c r="A17" s="2">
        <f t="shared" si="0"/>
        <v>287.14999999999998</v>
      </c>
      <c r="B17" s="1">
        <v>101325</v>
      </c>
      <c r="C17" s="1">
        <v>1597</v>
      </c>
      <c r="D17" s="1">
        <v>999.33</v>
      </c>
      <c r="E17" s="1">
        <v>58.85</v>
      </c>
      <c r="F17" s="1">
        <v>14.06</v>
      </c>
      <c r="G17" s="1">
        <v>4.1870000000000003</v>
      </c>
      <c r="H17" s="1">
        <v>1</v>
      </c>
      <c r="I17" s="1">
        <v>4184.16</v>
      </c>
      <c r="J17" s="1">
        <v>1.17E-3</v>
      </c>
    </row>
    <row r="18" spans="1:12" x14ac:dyDescent="0.2">
      <c r="A18" s="2">
        <f t="shared" si="0"/>
        <v>288.14999999999998</v>
      </c>
      <c r="B18" s="1">
        <v>101325</v>
      </c>
      <c r="C18" s="1">
        <v>1704</v>
      </c>
      <c r="D18" s="1">
        <v>999.19</v>
      </c>
      <c r="E18" s="1">
        <v>63.04</v>
      </c>
      <c r="F18" s="1">
        <v>15.06</v>
      </c>
      <c r="G18" s="1">
        <v>4.1859999999999999</v>
      </c>
      <c r="H18" s="1">
        <v>1</v>
      </c>
      <c r="I18" s="1">
        <v>4182.49</v>
      </c>
      <c r="J18" s="1">
        <v>1.139E-3</v>
      </c>
    </row>
    <row r="19" spans="1:12" x14ac:dyDescent="0.2">
      <c r="A19" s="2">
        <f t="shared" si="0"/>
        <v>289.14999999999998</v>
      </c>
      <c r="B19" s="1">
        <v>101325</v>
      </c>
      <c r="C19" s="1">
        <v>1817</v>
      </c>
      <c r="D19" s="1">
        <v>999.03</v>
      </c>
      <c r="E19" s="1">
        <v>67.22</v>
      </c>
      <c r="F19" s="1">
        <v>16.059999999999999</v>
      </c>
      <c r="G19" s="1">
        <v>4.1849999999999996</v>
      </c>
      <c r="H19" s="1">
        <v>1</v>
      </c>
      <c r="I19" s="1">
        <v>4180.8599999999997</v>
      </c>
      <c r="J19" s="1">
        <v>1.109E-3</v>
      </c>
    </row>
    <row r="20" spans="1:12" x14ac:dyDescent="0.2">
      <c r="A20" s="2">
        <f t="shared" si="0"/>
        <v>290.14999999999998</v>
      </c>
      <c r="B20" s="1">
        <v>101325</v>
      </c>
      <c r="C20" s="1">
        <v>1936</v>
      </c>
      <c r="D20" s="1">
        <v>998.86</v>
      </c>
      <c r="E20" s="1">
        <v>71.41</v>
      </c>
      <c r="F20" s="1">
        <v>17.059999999999999</v>
      </c>
      <c r="G20" s="1">
        <v>4.1840000000000002</v>
      </c>
      <c r="H20" s="1">
        <v>0.999</v>
      </c>
      <c r="I20" s="1">
        <v>4179.2700000000004</v>
      </c>
      <c r="J20" s="1">
        <v>1.0809999999999999E-3</v>
      </c>
      <c r="L20">
        <f>598/10^3</f>
        <v>0.59799999999999998</v>
      </c>
    </row>
    <row r="21" spans="1:12" x14ac:dyDescent="0.2">
      <c r="A21" s="2">
        <f t="shared" si="0"/>
        <v>291.14999999999998</v>
      </c>
      <c r="B21" s="1">
        <v>101325</v>
      </c>
      <c r="C21" s="1">
        <v>2063</v>
      </c>
      <c r="D21" s="1">
        <v>998.68</v>
      </c>
      <c r="E21" s="1">
        <v>75.59</v>
      </c>
      <c r="F21" s="1">
        <v>18.05</v>
      </c>
      <c r="G21" s="1">
        <v>4.1829999999999998</v>
      </c>
      <c r="H21" s="1">
        <v>0.999</v>
      </c>
      <c r="I21" s="1">
        <v>4177.72</v>
      </c>
      <c r="J21" s="1">
        <v>1.054E-3</v>
      </c>
    </row>
    <row r="22" spans="1:12" x14ac:dyDescent="0.2">
      <c r="A22" s="2">
        <f t="shared" si="0"/>
        <v>292.14999999999998</v>
      </c>
      <c r="B22" s="1">
        <v>101325</v>
      </c>
      <c r="C22" s="1">
        <v>2196</v>
      </c>
      <c r="D22" s="1">
        <v>998.49</v>
      </c>
      <c r="E22" s="1">
        <v>79.77</v>
      </c>
      <c r="F22" s="1">
        <v>19.05</v>
      </c>
      <c r="G22" s="1">
        <v>4.1820000000000004</v>
      </c>
      <c r="H22" s="1">
        <v>0.999</v>
      </c>
      <c r="I22" s="1">
        <v>4176.2</v>
      </c>
      <c r="J22" s="1">
        <v>1.0280000000000001E-3</v>
      </c>
    </row>
    <row r="23" spans="1:12" x14ac:dyDescent="0.2">
      <c r="A23" s="2">
        <f t="shared" si="0"/>
        <v>293.14999999999998</v>
      </c>
      <c r="B23" s="1">
        <v>101325</v>
      </c>
      <c r="C23" s="1">
        <v>2337</v>
      </c>
      <c r="D23" s="1">
        <v>998.29</v>
      </c>
      <c r="E23" s="1">
        <v>83.95</v>
      </c>
      <c r="F23" s="1">
        <v>20.05</v>
      </c>
      <c r="G23" s="1">
        <v>4.1820000000000004</v>
      </c>
      <c r="H23" s="1">
        <v>0.999</v>
      </c>
      <c r="I23" s="1">
        <v>4174.7</v>
      </c>
      <c r="J23" s="1">
        <v>1.003E-3</v>
      </c>
      <c r="K23" s="1">
        <f>1.005/10^6</f>
        <v>1.0049999999999999E-6</v>
      </c>
    </row>
    <row r="24" spans="1:12" x14ac:dyDescent="0.2">
      <c r="A24" s="2">
        <f t="shared" si="0"/>
        <v>294.14999999999998</v>
      </c>
      <c r="B24" s="1">
        <v>101325</v>
      </c>
      <c r="C24" s="1">
        <v>2486</v>
      </c>
      <c r="D24" s="1">
        <v>998.08</v>
      </c>
      <c r="E24" s="1">
        <v>88.14</v>
      </c>
      <c r="F24" s="1">
        <v>21.05</v>
      </c>
      <c r="G24" s="1">
        <v>4.181</v>
      </c>
      <c r="H24" s="1">
        <v>0.999</v>
      </c>
      <c r="I24" s="1">
        <v>4173.2299999999996</v>
      </c>
      <c r="J24" s="1">
        <v>9.7900000000000005E-4</v>
      </c>
    </row>
    <row r="25" spans="1:12" x14ac:dyDescent="0.2">
      <c r="A25" s="2">
        <f t="shared" si="0"/>
        <v>295.14999999999998</v>
      </c>
      <c r="B25" s="1">
        <v>101325</v>
      </c>
      <c r="C25" s="1">
        <v>2642</v>
      </c>
      <c r="D25" s="1">
        <v>997.86</v>
      </c>
      <c r="E25" s="1">
        <v>92.32</v>
      </c>
      <c r="F25" s="1">
        <v>22.05</v>
      </c>
      <c r="G25" s="1">
        <v>4.181</v>
      </c>
      <c r="H25" s="1">
        <v>0.999</v>
      </c>
      <c r="I25" s="1">
        <v>4171.78</v>
      </c>
      <c r="J25" s="1">
        <v>9.5500000000000001E-4</v>
      </c>
      <c r="L25">
        <f>606/10^3</f>
        <v>0.60599999999999998</v>
      </c>
    </row>
    <row r="26" spans="1:12" x14ac:dyDescent="0.2">
      <c r="A26" s="2">
        <f t="shared" si="0"/>
        <v>296.14999999999998</v>
      </c>
      <c r="B26" s="1">
        <v>101325</v>
      </c>
      <c r="C26" s="1">
        <v>2808</v>
      </c>
      <c r="D26" s="1">
        <v>997.62</v>
      </c>
      <c r="E26" s="1">
        <v>96.5</v>
      </c>
      <c r="F26" s="1">
        <v>23.05</v>
      </c>
      <c r="G26" s="1">
        <v>4.18</v>
      </c>
      <c r="H26" s="1">
        <v>0.998</v>
      </c>
      <c r="I26" s="1">
        <v>4170.34</v>
      </c>
      <c r="J26" s="1">
        <v>9.3300000000000002E-4</v>
      </c>
    </row>
    <row r="27" spans="1:12" x14ac:dyDescent="0.2">
      <c r="A27" s="2">
        <f t="shared" si="0"/>
        <v>297.14999999999998</v>
      </c>
      <c r="B27" s="1">
        <v>101325</v>
      </c>
      <c r="C27" s="1">
        <v>2982</v>
      </c>
      <c r="D27" s="1">
        <v>997.38</v>
      </c>
      <c r="E27" s="1">
        <v>100.68</v>
      </c>
      <c r="F27" s="1">
        <v>24.05</v>
      </c>
      <c r="G27" s="1">
        <v>4.18</v>
      </c>
      <c r="H27" s="1">
        <v>0.998</v>
      </c>
      <c r="I27" s="1">
        <v>4168.92</v>
      </c>
      <c r="J27" s="1">
        <v>9.1100000000000003E-4</v>
      </c>
    </row>
    <row r="28" spans="1:12" x14ac:dyDescent="0.2">
      <c r="A28" s="2">
        <f t="shared" si="0"/>
        <v>298.14999999999998</v>
      </c>
      <c r="B28" s="1">
        <v>101325</v>
      </c>
      <c r="C28" s="1">
        <v>3166</v>
      </c>
      <c r="D28" s="1">
        <v>997.13</v>
      </c>
      <c r="E28" s="1">
        <v>104.86</v>
      </c>
      <c r="F28" s="1">
        <v>25.04</v>
      </c>
      <c r="G28" s="1">
        <v>4.18</v>
      </c>
      <c r="H28" s="1">
        <v>0.998</v>
      </c>
      <c r="I28" s="1">
        <v>4167.51</v>
      </c>
      <c r="J28" s="1">
        <v>8.9099999999999997E-4</v>
      </c>
    </row>
    <row r="29" spans="1:12" x14ac:dyDescent="0.2">
      <c r="A29" s="2">
        <f t="shared" si="0"/>
        <v>299.14999999999998</v>
      </c>
      <c r="B29" s="1">
        <v>101325</v>
      </c>
      <c r="C29" s="1">
        <v>3360</v>
      </c>
      <c r="D29" s="1">
        <v>996.86</v>
      </c>
      <c r="E29" s="1">
        <v>109.04</v>
      </c>
      <c r="F29" s="1">
        <v>26.04</v>
      </c>
      <c r="G29" s="1">
        <v>4.1790000000000003</v>
      </c>
      <c r="H29" s="1">
        <v>0.998</v>
      </c>
      <c r="I29" s="1">
        <v>4166.1099999999997</v>
      </c>
      <c r="J29" s="1">
        <v>8.7100000000000003E-4</v>
      </c>
    </row>
    <row r="30" spans="1:12" x14ac:dyDescent="0.2">
      <c r="A30" s="2">
        <f t="shared" si="0"/>
        <v>300.14999999999998</v>
      </c>
      <c r="B30" s="1">
        <v>101325</v>
      </c>
      <c r="C30" s="1">
        <v>3564</v>
      </c>
      <c r="D30" s="1">
        <v>996.59</v>
      </c>
      <c r="E30" s="1">
        <v>113.22</v>
      </c>
      <c r="F30" s="1">
        <v>27.04</v>
      </c>
      <c r="G30" s="1">
        <v>4.1790000000000003</v>
      </c>
      <c r="H30" s="1">
        <v>0.998</v>
      </c>
      <c r="I30" s="1">
        <v>4164.71</v>
      </c>
      <c r="J30" s="1">
        <v>8.52E-4</v>
      </c>
      <c r="L30">
        <f>613/10^3</f>
        <v>0.61299999999999999</v>
      </c>
    </row>
    <row r="31" spans="1:12" x14ac:dyDescent="0.2">
      <c r="A31" s="2">
        <f t="shared" si="0"/>
        <v>301.14999999999998</v>
      </c>
      <c r="B31" s="1">
        <v>101325</v>
      </c>
      <c r="C31" s="1">
        <v>3779</v>
      </c>
      <c r="D31" s="1">
        <v>996.31</v>
      </c>
      <c r="E31" s="1">
        <v>117.39</v>
      </c>
      <c r="F31" s="1">
        <v>28.04</v>
      </c>
      <c r="G31" s="1">
        <v>4.1790000000000003</v>
      </c>
      <c r="H31" s="1">
        <v>0.998</v>
      </c>
      <c r="I31" s="1">
        <v>4163.3100000000004</v>
      </c>
      <c r="J31" s="1">
        <v>8.3299999999999997E-4</v>
      </c>
    </row>
    <row r="32" spans="1:12" x14ac:dyDescent="0.2">
      <c r="A32" s="2">
        <f t="shared" si="0"/>
        <v>302.14999999999998</v>
      </c>
      <c r="B32" s="1">
        <v>101325</v>
      </c>
      <c r="C32" s="1">
        <v>4004</v>
      </c>
      <c r="D32" s="1">
        <v>996.02</v>
      </c>
      <c r="E32" s="1">
        <v>121.57</v>
      </c>
      <c r="F32" s="1">
        <v>29.04</v>
      </c>
      <c r="G32" s="1">
        <v>4.1790000000000003</v>
      </c>
      <c r="H32" s="1">
        <v>0.998</v>
      </c>
      <c r="I32" s="1">
        <v>4161.92</v>
      </c>
      <c r="J32" s="1">
        <v>8.1499999999999997E-4</v>
      </c>
    </row>
    <row r="33" spans="1:12" x14ac:dyDescent="0.2">
      <c r="A33" s="2">
        <f t="shared" si="0"/>
        <v>303.14999999999998</v>
      </c>
      <c r="B33" s="1">
        <v>101325</v>
      </c>
      <c r="C33" s="1">
        <v>4242</v>
      </c>
      <c r="D33" s="1">
        <v>995.71</v>
      </c>
      <c r="E33" s="1">
        <v>125.75</v>
      </c>
      <c r="F33" s="1">
        <v>30.04</v>
      </c>
      <c r="G33" s="1">
        <v>4.1779999999999999</v>
      </c>
      <c r="H33" s="1">
        <v>0.998</v>
      </c>
      <c r="I33" s="1">
        <v>4160.53</v>
      </c>
      <c r="J33" s="1">
        <v>7.9799999999999999E-4</v>
      </c>
      <c r="K33" s="1">
        <f>0.802/10^6</f>
        <v>8.0200000000000001E-7</v>
      </c>
    </row>
    <row r="34" spans="1:12" x14ac:dyDescent="0.2">
      <c r="A34" s="2">
        <f t="shared" si="0"/>
        <v>304.14999999999998</v>
      </c>
      <c r="B34" s="1">
        <v>101325</v>
      </c>
      <c r="C34" s="1">
        <v>4491</v>
      </c>
      <c r="D34" s="1">
        <v>995.41</v>
      </c>
      <c r="E34" s="1">
        <v>129.93</v>
      </c>
      <c r="F34" s="1">
        <v>31.03</v>
      </c>
      <c r="G34" s="1">
        <v>4.1779999999999999</v>
      </c>
      <c r="H34" s="1">
        <v>0.998</v>
      </c>
      <c r="I34" s="1">
        <v>4159.13</v>
      </c>
      <c r="J34" s="1">
        <v>7.8100000000000001E-4</v>
      </c>
    </row>
    <row r="35" spans="1:12" x14ac:dyDescent="0.2">
      <c r="A35" s="2">
        <f t="shared" si="0"/>
        <v>305.14999999999998</v>
      </c>
      <c r="B35" s="1">
        <v>101325</v>
      </c>
      <c r="C35" s="1">
        <v>4754</v>
      </c>
      <c r="D35" s="1">
        <v>995.09</v>
      </c>
      <c r="E35" s="1">
        <v>134.11000000000001</v>
      </c>
      <c r="F35" s="1">
        <v>32.03</v>
      </c>
      <c r="G35" s="1">
        <v>4.1779999999999999</v>
      </c>
      <c r="H35" s="1">
        <v>0.998</v>
      </c>
      <c r="I35" s="1">
        <v>4157.7299999999996</v>
      </c>
      <c r="J35" s="1">
        <v>7.6499999999999995E-4</v>
      </c>
      <c r="L35">
        <f>620/10^3</f>
        <v>0.62</v>
      </c>
    </row>
    <row r="36" spans="1:12" x14ac:dyDescent="0.2">
      <c r="A36" s="2">
        <f t="shared" si="0"/>
        <v>306.14999999999998</v>
      </c>
      <c r="B36" s="1">
        <v>101325</v>
      </c>
      <c r="C36" s="1">
        <v>5029</v>
      </c>
      <c r="D36" s="1">
        <v>994.76</v>
      </c>
      <c r="E36" s="1">
        <v>138.29</v>
      </c>
      <c r="F36" s="1">
        <v>33.03</v>
      </c>
      <c r="G36" s="1">
        <v>4.1779999999999999</v>
      </c>
      <c r="H36" s="1">
        <v>0.998</v>
      </c>
      <c r="I36" s="1">
        <v>4156.33</v>
      </c>
      <c r="J36" s="1">
        <v>7.4899999999999999E-4</v>
      </c>
    </row>
    <row r="37" spans="1:12" x14ac:dyDescent="0.2">
      <c r="A37" s="2">
        <f t="shared" si="0"/>
        <v>307.14999999999998</v>
      </c>
      <c r="B37" s="1">
        <v>101325</v>
      </c>
      <c r="C37" s="1">
        <v>5318</v>
      </c>
      <c r="D37" s="1">
        <v>994.43</v>
      </c>
      <c r="E37" s="1">
        <v>142.47</v>
      </c>
      <c r="F37" s="1">
        <v>34.03</v>
      </c>
      <c r="G37" s="1">
        <v>4.1779999999999999</v>
      </c>
      <c r="H37" s="1">
        <v>0.998</v>
      </c>
      <c r="I37" s="1">
        <v>4154.92</v>
      </c>
      <c r="J37" s="1">
        <v>7.3399999999999995E-4</v>
      </c>
    </row>
    <row r="38" spans="1:12" x14ac:dyDescent="0.2">
      <c r="A38" s="2">
        <f t="shared" si="0"/>
        <v>308.14999999999998</v>
      </c>
      <c r="B38" s="1">
        <v>101325</v>
      </c>
      <c r="C38" s="1">
        <v>5622</v>
      </c>
      <c r="D38" s="1">
        <v>994.08</v>
      </c>
      <c r="E38" s="1">
        <v>146.63999999999999</v>
      </c>
      <c r="F38" s="1">
        <v>35.03</v>
      </c>
      <c r="G38" s="1">
        <v>4.1779999999999999</v>
      </c>
      <c r="H38" s="1">
        <v>0.998</v>
      </c>
      <c r="I38" s="1">
        <v>4153.51</v>
      </c>
      <c r="J38" s="1">
        <v>7.2000000000000005E-4</v>
      </c>
    </row>
    <row r="39" spans="1:12" x14ac:dyDescent="0.2">
      <c r="A39" s="2">
        <f t="shared" si="0"/>
        <v>309.14999999999998</v>
      </c>
      <c r="B39" s="1">
        <v>101325</v>
      </c>
      <c r="C39" s="1">
        <v>5940</v>
      </c>
      <c r="D39" s="1">
        <v>993.73</v>
      </c>
      <c r="E39" s="1">
        <v>150.82</v>
      </c>
      <c r="F39" s="1">
        <v>36.020000000000003</v>
      </c>
      <c r="G39" s="1">
        <v>4.1779999999999999</v>
      </c>
      <c r="H39" s="1">
        <v>0.998</v>
      </c>
      <c r="I39" s="1">
        <v>4152.08</v>
      </c>
      <c r="J39" s="1">
        <v>7.0500000000000001E-4</v>
      </c>
    </row>
    <row r="40" spans="1:12" x14ac:dyDescent="0.2">
      <c r="A40" s="2">
        <f t="shared" si="0"/>
        <v>310.14999999999998</v>
      </c>
      <c r="B40" s="1">
        <v>101325</v>
      </c>
      <c r="C40" s="1">
        <v>6274</v>
      </c>
      <c r="D40" s="1">
        <v>993.37</v>
      </c>
      <c r="E40" s="1">
        <v>155</v>
      </c>
      <c r="F40" s="1">
        <v>37.020000000000003</v>
      </c>
      <c r="G40" s="1">
        <v>4.1779999999999999</v>
      </c>
      <c r="H40" s="1">
        <v>0.998</v>
      </c>
      <c r="I40" s="1">
        <v>4150.6499999999996</v>
      </c>
      <c r="J40" s="1">
        <v>6.9200000000000002E-4</v>
      </c>
      <c r="L40">
        <f>628/10^3</f>
        <v>0.628</v>
      </c>
    </row>
    <row r="41" spans="1:12" x14ac:dyDescent="0.2">
      <c r="A41" s="2">
        <f t="shared" si="0"/>
        <v>311.14999999999998</v>
      </c>
      <c r="B41" s="1">
        <v>101325</v>
      </c>
      <c r="C41" s="1">
        <v>6624</v>
      </c>
      <c r="D41" s="1">
        <v>993</v>
      </c>
      <c r="E41" s="1">
        <v>159.18</v>
      </c>
      <c r="F41" s="1">
        <v>38.020000000000003</v>
      </c>
      <c r="G41" s="1">
        <v>4.1779999999999999</v>
      </c>
      <c r="H41" s="1">
        <v>0.998</v>
      </c>
      <c r="I41" s="1">
        <v>4149.2</v>
      </c>
      <c r="J41" s="1">
        <v>6.78E-4</v>
      </c>
    </row>
    <row r="42" spans="1:12" x14ac:dyDescent="0.2">
      <c r="A42" s="2">
        <f t="shared" si="0"/>
        <v>312.14999999999998</v>
      </c>
      <c r="B42" s="1">
        <v>101325</v>
      </c>
      <c r="C42" s="1">
        <v>6991</v>
      </c>
      <c r="D42" s="1">
        <v>992.63</v>
      </c>
      <c r="E42" s="1">
        <v>163.36000000000001</v>
      </c>
      <c r="F42" s="1">
        <v>39.020000000000003</v>
      </c>
      <c r="G42" s="1">
        <v>4.1790000000000003</v>
      </c>
      <c r="H42" s="1">
        <v>0.998</v>
      </c>
      <c r="I42" s="1">
        <v>4147.74</v>
      </c>
      <c r="J42" s="1">
        <v>6.6600000000000003E-4</v>
      </c>
    </row>
    <row r="43" spans="1:12" x14ac:dyDescent="0.2">
      <c r="A43" s="2">
        <f t="shared" si="0"/>
        <v>313.14999999999998</v>
      </c>
      <c r="B43" s="1">
        <v>101325</v>
      </c>
      <c r="C43" s="1">
        <v>7375</v>
      </c>
      <c r="D43" s="1">
        <v>992.25</v>
      </c>
      <c r="E43" s="1">
        <v>167.54</v>
      </c>
      <c r="F43" s="1">
        <v>40.020000000000003</v>
      </c>
      <c r="G43" s="1">
        <v>4.1790000000000003</v>
      </c>
      <c r="H43" s="1">
        <v>0.998</v>
      </c>
      <c r="I43" s="1">
        <v>4146.28</v>
      </c>
      <c r="J43" s="1">
        <v>6.5300000000000004E-4</v>
      </c>
      <c r="K43" s="1">
        <f>0.662/10^6</f>
        <v>6.6200000000000008E-7</v>
      </c>
    </row>
    <row r="44" spans="1:12" x14ac:dyDescent="0.2">
      <c r="A44" s="2">
        <f t="shared" si="0"/>
        <v>314.14999999999998</v>
      </c>
      <c r="B44" s="1">
        <v>101325</v>
      </c>
      <c r="C44" s="1">
        <v>7777</v>
      </c>
      <c r="D44" s="1">
        <v>991.86</v>
      </c>
      <c r="E44" s="1">
        <v>171.71</v>
      </c>
      <c r="F44" s="1">
        <v>41.01</v>
      </c>
      <c r="G44" s="1">
        <v>4.1790000000000003</v>
      </c>
      <c r="H44" s="1">
        <v>0.998</v>
      </c>
      <c r="I44" s="1">
        <v>4144.8</v>
      </c>
      <c r="J44" s="1">
        <v>6.4099999999999997E-4</v>
      </c>
    </row>
    <row r="45" spans="1:12" x14ac:dyDescent="0.2">
      <c r="A45" s="2">
        <f t="shared" si="0"/>
        <v>315.14999999999998</v>
      </c>
      <c r="B45" s="1">
        <v>101325</v>
      </c>
      <c r="C45" s="1">
        <v>8198</v>
      </c>
      <c r="D45" s="1">
        <v>991.46</v>
      </c>
      <c r="E45" s="1">
        <v>175.89</v>
      </c>
      <c r="F45" s="1">
        <v>42.01</v>
      </c>
      <c r="G45" s="1">
        <v>4.1790000000000003</v>
      </c>
      <c r="H45" s="1">
        <v>0.998</v>
      </c>
      <c r="I45" s="1">
        <v>4143.3</v>
      </c>
      <c r="J45" s="1">
        <v>6.29E-4</v>
      </c>
      <c r="L45">
        <f>634/10^3</f>
        <v>0.63400000000000001</v>
      </c>
    </row>
    <row r="46" spans="1:12" x14ac:dyDescent="0.2">
      <c r="A46" s="2">
        <f t="shared" si="0"/>
        <v>316.14999999999998</v>
      </c>
      <c r="B46" s="1">
        <v>101325</v>
      </c>
      <c r="C46" s="1">
        <v>8639</v>
      </c>
      <c r="D46" s="1">
        <v>991.05</v>
      </c>
      <c r="E46" s="1">
        <v>180.07</v>
      </c>
      <c r="F46" s="1">
        <v>43.01</v>
      </c>
      <c r="G46" s="1">
        <v>4.1790000000000003</v>
      </c>
      <c r="H46" s="1">
        <v>0.998</v>
      </c>
      <c r="I46" s="1">
        <v>4141.8</v>
      </c>
      <c r="J46" s="1">
        <v>6.1799999999999995E-4</v>
      </c>
    </row>
    <row r="47" spans="1:12" x14ac:dyDescent="0.2">
      <c r="A47" s="2">
        <f t="shared" si="0"/>
        <v>317.14999999999998</v>
      </c>
      <c r="B47" s="1">
        <v>101325</v>
      </c>
      <c r="C47" s="1">
        <v>9100</v>
      </c>
      <c r="D47" s="1">
        <v>990.64</v>
      </c>
      <c r="E47" s="1">
        <v>184.25</v>
      </c>
      <c r="F47" s="1">
        <v>44.01</v>
      </c>
      <c r="G47" s="1">
        <v>4.1790000000000003</v>
      </c>
      <c r="H47" s="1">
        <v>0.998</v>
      </c>
      <c r="I47" s="1">
        <v>4140.28</v>
      </c>
      <c r="J47" s="1">
        <v>6.0700000000000001E-4</v>
      </c>
    </row>
    <row r="48" spans="1:12" x14ac:dyDescent="0.2">
      <c r="A48" s="2">
        <f t="shared" si="0"/>
        <v>318.14999999999998</v>
      </c>
      <c r="B48" s="1">
        <v>101325</v>
      </c>
      <c r="C48" s="1">
        <v>9582</v>
      </c>
      <c r="D48" s="1">
        <v>990.22</v>
      </c>
      <c r="E48" s="1">
        <v>188.43</v>
      </c>
      <c r="F48" s="1">
        <v>45.01</v>
      </c>
      <c r="G48" s="1">
        <v>4.18</v>
      </c>
      <c r="H48" s="1">
        <v>0.998</v>
      </c>
      <c r="I48" s="1">
        <v>4138.75</v>
      </c>
      <c r="J48" s="1">
        <v>5.9599999999999996E-4</v>
      </c>
    </row>
    <row r="49" spans="1:12" x14ac:dyDescent="0.2">
      <c r="A49" s="2">
        <f t="shared" si="0"/>
        <v>319.14999999999998</v>
      </c>
      <c r="B49" s="1">
        <v>101325</v>
      </c>
      <c r="C49" s="1">
        <v>10085</v>
      </c>
      <c r="D49" s="1">
        <v>989.8</v>
      </c>
      <c r="E49" s="1">
        <v>192.61</v>
      </c>
      <c r="F49" s="1">
        <v>46</v>
      </c>
      <c r="G49" s="1">
        <v>4.18</v>
      </c>
      <c r="H49" s="1">
        <v>0.998</v>
      </c>
      <c r="I49" s="1">
        <v>4137.2</v>
      </c>
      <c r="J49" s="1">
        <v>5.8600000000000004E-4</v>
      </c>
    </row>
    <row r="50" spans="1:12" x14ac:dyDescent="0.2">
      <c r="A50" s="2">
        <f t="shared" si="0"/>
        <v>320.14999999999998</v>
      </c>
      <c r="B50" s="1">
        <v>101325</v>
      </c>
      <c r="C50" s="1">
        <v>10612</v>
      </c>
      <c r="D50" s="1">
        <v>989.36</v>
      </c>
      <c r="E50" s="1">
        <v>196.79</v>
      </c>
      <c r="F50" s="1">
        <v>47</v>
      </c>
      <c r="G50" s="1">
        <v>4.18</v>
      </c>
      <c r="H50" s="1">
        <v>0.998</v>
      </c>
      <c r="I50" s="1">
        <v>4135.6400000000003</v>
      </c>
      <c r="J50" s="1">
        <v>5.7600000000000001E-4</v>
      </c>
      <c r="L50">
        <f>640/10^3</f>
        <v>0.64</v>
      </c>
    </row>
    <row r="51" spans="1:12" x14ac:dyDescent="0.2">
      <c r="A51" s="2">
        <f t="shared" si="0"/>
        <v>321.14999999999998</v>
      </c>
      <c r="B51" s="1">
        <v>101325</v>
      </c>
      <c r="C51" s="1">
        <v>11161</v>
      </c>
      <c r="D51" s="1">
        <v>988.92</v>
      </c>
      <c r="E51" s="1">
        <v>200.97</v>
      </c>
      <c r="F51" s="1">
        <v>48</v>
      </c>
      <c r="G51" s="1">
        <v>4.18</v>
      </c>
      <c r="H51" s="1">
        <v>0.998</v>
      </c>
      <c r="I51" s="1">
        <v>4134.0600000000004</v>
      </c>
      <c r="J51" s="1">
        <v>5.6599999999999999E-4</v>
      </c>
    </row>
    <row r="52" spans="1:12" x14ac:dyDescent="0.2">
      <c r="A52" s="2">
        <f t="shared" si="0"/>
        <v>322.14999999999998</v>
      </c>
      <c r="B52" s="1">
        <v>101325</v>
      </c>
      <c r="C52" s="1">
        <v>11735</v>
      </c>
      <c r="D52" s="1">
        <v>988.47</v>
      </c>
      <c r="E52" s="1">
        <v>205.15</v>
      </c>
      <c r="F52" s="1">
        <v>49</v>
      </c>
      <c r="G52" s="1">
        <v>4.181</v>
      </c>
      <c r="H52" s="1">
        <v>0.999</v>
      </c>
      <c r="I52" s="1">
        <v>4132.47</v>
      </c>
      <c r="J52" s="1">
        <v>5.5599999999999996E-4</v>
      </c>
    </row>
    <row r="53" spans="1:12" x14ac:dyDescent="0.2">
      <c r="A53" s="2">
        <f t="shared" si="0"/>
        <v>323.14999999999998</v>
      </c>
      <c r="B53" s="1">
        <v>101325</v>
      </c>
      <c r="C53" s="1">
        <v>12335</v>
      </c>
      <c r="D53" s="1">
        <v>988.02</v>
      </c>
      <c r="E53" s="1">
        <v>209.33</v>
      </c>
      <c r="F53" s="1">
        <v>50</v>
      </c>
      <c r="G53" s="1">
        <v>4.181</v>
      </c>
      <c r="H53" s="1">
        <v>0.999</v>
      </c>
      <c r="I53" s="1">
        <v>4130.87</v>
      </c>
      <c r="J53" s="1">
        <v>5.4699999999999996E-4</v>
      </c>
      <c r="K53" s="1">
        <f>0.555/10^6</f>
        <v>5.5500000000000009E-7</v>
      </c>
    </row>
    <row r="54" spans="1:12" x14ac:dyDescent="0.2">
      <c r="A54" s="2">
        <f t="shared" si="0"/>
        <v>324.14999999999998</v>
      </c>
      <c r="B54" s="1">
        <v>101325</v>
      </c>
      <c r="C54" s="1">
        <v>12960</v>
      </c>
      <c r="D54" s="1">
        <v>987.56</v>
      </c>
      <c r="E54" s="1">
        <v>213.51</v>
      </c>
      <c r="F54" s="1">
        <v>51</v>
      </c>
      <c r="G54" s="1">
        <v>4.181</v>
      </c>
      <c r="H54" s="1">
        <v>0.999</v>
      </c>
      <c r="I54" s="1">
        <v>4129.25</v>
      </c>
      <c r="J54" s="1">
        <v>5.3799999999999996E-4</v>
      </c>
    </row>
    <row r="55" spans="1:12" x14ac:dyDescent="0.2">
      <c r="A55" s="2">
        <f t="shared" si="0"/>
        <v>325.14999999999998</v>
      </c>
      <c r="B55" s="1">
        <v>101325</v>
      </c>
      <c r="C55" s="1">
        <v>13612</v>
      </c>
      <c r="D55" s="1">
        <v>987.09</v>
      </c>
      <c r="E55" s="1">
        <v>217.69</v>
      </c>
      <c r="F55" s="1">
        <v>52</v>
      </c>
      <c r="G55" s="1">
        <v>4.1820000000000004</v>
      </c>
      <c r="H55" s="1">
        <v>0.999</v>
      </c>
      <c r="I55" s="1">
        <v>4127.6099999999997</v>
      </c>
      <c r="J55" s="1">
        <v>5.2899999999999996E-4</v>
      </c>
      <c r="L55">
        <f>645/10^3</f>
        <v>0.64500000000000002</v>
      </c>
    </row>
    <row r="56" spans="1:12" x14ac:dyDescent="0.2">
      <c r="A56" s="2">
        <f t="shared" si="0"/>
        <v>326.14999999999998</v>
      </c>
      <c r="B56" s="1">
        <v>101325</v>
      </c>
      <c r="C56" s="1">
        <v>14292</v>
      </c>
      <c r="D56" s="1">
        <v>986.62</v>
      </c>
      <c r="E56" s="1">
        <v>221.88</v>
      </c>
      <c r="F56" s="1">
        <v>52.99</v>
      </c>
      <c r="G56" s="1">
        <v>4.1820000000000004</v>
      </c>
      <c r="H56" s="1">
        <v>0.999</v>
      </c>
      <c r="I56" s="1">
        <v>4125.97</v>
      </c>
      <c r="J56" s="1">
        <v>5.2099999999999998E-4</v>
      </c>
    </row>
    <row r="57" spans="1:12" x14ac:dyDescent="0.2">
      <c r="A57" s="2">
        <f t="shared" si="0"/>
        <v>327.14999999999998</v>
      </c>
      <c r="B57" s="1">
        <v>101325</v>
      </c>
      <c r="C57" s="1">
        <v>15001</v>
      </c>
      <c r="D57" s="1">
        <v>986.14</v>
      </c>
      <c r="E57" s="1">
        <v>226.06</v>
      </c>
      <c r="F57" s="1">
        <v>53.99</v>
      </c>
      <c r="G57" s="1">
        <v>4.1820000000000004</v>
      </c>
      <c r="H57" s="1">
        <v>0.999</v>
      </c>
      <c r="I57" s="1">
        <v>4124.3</v>
      </c>
      <c r="J57" s="1">
        <v>5.1199999999999998E-4</v>
      </c>
    </row>
    <row r="58" spans="1:12" x14ac:dyDescent="0.2">
      <c r="A58" s="2">
        <f t="shared" si="0"/>
        <v>328.15</v>
      </c>
      <c r="B58" s="1">
        <v>101325</v>
      </c>
      <c r="C58" s="1">
        <v>15740</v>
      </c>
      <c r="D58" s="1">
        <v>985.65</v>
      </c>
      <c r="E58" s="1">
        <v>230.24</v>
      </c>
      <c r="F58" s="1">
        <v>54.99</v>
      </c>
      <c r="G58" s="1">
        <v>4.1829999999999998</v>
      </c>
      <c r="H58" s="1">
        <v>0.999</v>
      </c>
      <c r="I58" s="1">
        <v>4122.63</v>
      </c>
      <c r="J58" s="1">
        <v>5.04E-4</v>
      </c>
    </row>
    <row r="59" spans="1:12" x14ac:dyDescent="0.2">
      <c r="A59" s="2">
        <f t="shared" si="0"/>
        <v>329.15</v>
      </c>
      <c r="B59" s="1">
        <v>101325</v>
      </c>
      <c r="C59" s="1">
        <v>16510</v>
      </c>
      <c r="D59" s="1">
        <v>985.16</v>
      </c>
      <c r="E59" s="1">
        <v>234.42</v>
      </c>
      <c r="F59" s="1">
        <v>55.99</v>
      </c>
      <c r="G59" s="1">
        <v>4.1829999999999998</v>
      </c>
      <c r="H59" s="1">
        <v>0.999</v>
      </c>
      <c r="I59" s="1">
        <v>4120.9399999999996</v>
      </c>
      <c r="J59" s="1">
        <v>4.9600000000000002E-4</v>
      </c>
    </row>
    <row r="60" spans="1:12" x14ac:dyDescent="0.2">
      <c r="A60" s="2">
        <f t="shared" si="0"/>
        <v>330.15</v>
      </c>
      <c r="B60" s="1">
        <v>101325</v>
      </c>
      <c r="C60" s="1">
        <v>17312</v>
      </c>
      <c r="D60" s="1">
        <v>984.66</v>
      </c>
      <c r="E60" s="1">
        <v>238.61</v>
      </c>
      <c r="F60" s="1">
        <v>56.99</v>
      </c>
      <c r="G60" s="1">
        <v>4.1829999999999998</v>
      </c>
      <c r="H60" s="1">
        <v>0.999</v>
      </c>
      <c r="I60" s="1">
        <v>4119.24</v>
      </c>
      <c r="J60" s="1">
        <v>4.8899999999999996E-4</v>
      </c>
      <c r="L60">
        <f>650/10^3</f>
        <v>0.65</v>
      </c>
    </row>
    <row r="61" spans="1:12" x14ac:dyDescent="0.2">
      <c r="A61" s="2">
        <f>A60+1</f>
        <v>331.15</v>
      </c>
      <c r="B61" s="1">
        <v>101325</v>
      </c>
      <c r="C61" s="1">
        <v>18146</v>
      </c>
      <c r="D61" s="1">
        <v>984.16</v>
      </c>
      <c r="E61" s="1">
        <v>242.79</v>
      </c>
      <c r="F61" s="1">
        <v>57.99</v>
      </c>
      <c r="G61" s="1">
        <v>4.1840000000000002</v>
      </c>
      <c r="H61" s="1">
        <v>0.999</v>
      </c>
      <c r="I61" s="1">
        <v>4117.5200000000004</v>
      </c>
      <c r="J61" s="1">
        <v>4.8099999999999998E-4</v>
      </c>
    </row>
    <row r="62" spans="1:12" x14ac:dyDescent="0.2">
      <c r="A62" s="2">
        <f t="shared" si="0"/>
        <v>332.15</v>
      </c>
      <c r="B62" s="1">
        <v>101325</v>
      </c>
      <c r="C62" s="1">
        <v>19015</v>
      </c>
      <c r="D62" s="1">
        <v>983.64</v>
      </c>
      <c r="E62" s="1">
        <v>246.97</v>
      </c>
      <c r="F62" s="1">
        <v>58.99</v>
      </c>
      <c r="G62" s="1">
        <v>4.1840000000000002</v>
      </c>
      <c r="H62" s="1">
        <v>0.999</v>
      </c>
      <c r="I62" s="1">
        <v>4115.79</v>
      </c>
      <c r="J62" s="1">
        <v>4.7399999999999997E-4</v>
      </c>
    </row>
    <row r="63" spans="1:12" x14ac:dyDescent="0.2">
      <c r="A63" s="2">
        <f t="shared" si="0"/>
        <v>333.15</v>
      </c>
      <c r="B63" s="1">
        <v>101325</v>
      </c>
      <c r="C63" s="1">
        <v>19919</v>
      </c>
      <c r="D63" s="1">
        <v>983.13</v>
      </c>
      <c r="E63" s="1">
        <v>251.16</v>
      </c>
      <c r="F63" s="1">
        <v>59.99</v>
      </c>
      <c r="G63" s="1">
        <v>4.1849999999999996</v>
      </c>
      <c r="H63" s="1">
        <v>0.999</v>
      </c>
      <c r="I63" s="1">
        <v>4114.05</v>
      </c>
      <c r="J63" s="1">
        <v>4.6700000000000002E-4</v>
      </c>
      <c r="K63" s="1">
        <f>0.475/10^6</f>
        <v>4.7499999999999995E-7</v>
      </c>
    </row>
    <row r="64" spans="1:12" x14ac:dyDescent="0.2">
      <c r="A64" s="2">
        <f t="shared" si="0"/>
        <v>334.15</v>
      </c>
      <c r="B64" s="1">
        <v>101325</v>
      </c>
      <c r="C64" s="1">
        <v>20859</v>
      </c>
      <c r="D64" s="1">
        <v>982.6</v>
      </c>
      <c r="E64" s="1">
        <v>255.34</v>
      </c>
      <c r="F64" s="1">
        <v>60.99</v>
      </c>
      <c r="G64" s="1">
        <v>4.1849999999999996</v>
      </c>
      <c r="H64" s="1">
        <v>1</v>
      </c>
      <c r="I64" s="1">
        <v>4112.3</v>
      </c>
      <c r="J64" s="1">
        <v>4.6000000000000001E-4</v>
      </c>
    </row>
    <row r="65" spans="1:12" x14ac:dyDescent="0.2">
      <c r="A65" s="2">
        <f t="shared" si="0"/>
        <v>335.15</v>
      </c>
      <c r="B65" s="1">
        <v>101325</v>
      </c>
      <c r="C65" s="1">
        <v>21837</v>
      </c>
      <c r="D65" s="1">
        <v>982.07</v>
      </c>
      <c r="E65" s="1">
        <v>259.52999999999997</v>
      </c>
      <c r="F65" s="1">
        <v>61.99</v>
      </c>
      <c r="G65" s="1">
        <v>4.1859999999999999</v>
      </c>
      <c r="H65" s="1">
        <v>1</v>
      </c>
      <c r="I65" s="1">
        <v>4110.53</v>
      </c>
      <c r="J65" s="1">
        <v>4.5300000000000001E-4</v>
      </c>
      <c r="L65">
        <f>656/10^3</f>
        <v>0.65600000000000003</v>
      </c>
    </row>
    <row r="66" spans="1:12" x14ac:dyDescent="0.2">
      <c r="A66" s="2">
        <f t="shared" si="0"/>
        <v>336.15</v>
      </c>
      <c r="B66" s="1">
        <v>101325</v>
      </c>
      <c r="C66" s="1">
        <v>22854</v>
      </c>
      <c r="D66" s="1">
        <v>981.54</v>
      </c>
      <c r="E66" s="1">
        <v>263.72000000000003</v>
      </c>
      <c r="F66" s="1">
        <v>62.99</v>
      </c>
      <c r="G66" s="1">
        <v>4.1859999999999999</v>
      </c>
      <c r="H66" s="1">
        <v>1</v>
      </c>
      <c r="I66" s="1">
        <v>4108.75</v>
      </c>
      <c r="J66" s="1">
        <v>4.4700000000000002E-4</v>
      </c>
    </row>
    <row r="67" spans="1:12" x14ac:dyDescent="0.2">
      <c r="A67" s="2">
        <f t="shared" si="0"/>
        <v>337.15</v>
      </c>
      <c r="B67" s="1">
        <v>101325</v>
      </c>
      <c r="C67" s="1">
        <v>23910</v>
      </c>
      <c r="D67" s="1">
        <v>981</v>
      </c>
      <c r="E67" s="1">
        <v>267.89999999999998</v>
      </c>
      <c r="F67" s="1">
        <v>63.99</v>
      </c>
      <c r="G67" s="1">
        <v>4.1870000000000003</v>
      </c>
      <c r="H67" s="1">
        <v>1</v>
      </c>
      <c r="I67" s="1">
        <v>4106.97</v>
      </c>
      <c r="J67" s="1">
        <v>4.4000000000000002E-4</v>
      </c>
    </row>
    <row r="68" spans="1:12" x14ac:dyDescent="0.2">
      <c r="A68" s="2">
        <f t="shared" si="0"/>
        <v>338.15</v>
      </c>
      <c r="B68" s="1">
        <v>101325</v>
      </c>
      <c r="C68" s="1">
        <v>25008</v>
      </c>
      <c r="D68" s="1">
        <v>980.45</v>
      </c>
      <c r="E68" s="1">
        <v>272.08999999999997</v>
      </c>
      <c r="F68" s="1">
        <v>64.989999999999995</v>
      </c>
      <c r="G68" s="1">
        <v>4.1870000000000003</v>
      </c>
      <c r="H68" s="1">
        <v>1</v>
      </c>
      <c r="I68" s="1">
        <v>4105.17</v>
      </c>
      <c r="J68" s="1">
        <v>4.3399999999999998E-4</v>
      </c>
    </row>
    <row r="69" spans="1:12" x14ac:dyDescent="0.2">
      <c r="A69" s="2">
        <f t="shared" ref="A69:A103" si="1">A68+1</f>
        <v>339.15</v>
      </c>
      <c r="B69" s="1">
        <v>101325</v>
      </c>
      <c r="C69" s="1">
        <v>26148</v>
      </c>
      <c r="D69" s="1">
        <v>979.9</v>
      </c>
      <c r="E69" s="1">
        <v>276.27999999999997</v>
      </c>
      <c r="F69" s="1">
        <v>65.989999999999995</v>
      </c>
      <c r="G69" s="1">
        <v>4.1879999999999997</v>
      </c>
      <c r="H69" s="1">
        <v>1</v>
      </c>
      <c r="I69" s="1">
        <v>4103.3599999999997</v>
      </c>
      <c r="J69" s="1">
        <v>4.28E-4</v>
      </c>
    </row>
    <row r="70" spans="1:12" x14ac:dyDescent="0.2">
      <c r="A70" s="2">
        <f t="shared" si="1"/>
        <v>340.15</v>
      </c>
      <c r="B70" s="1">
        <v>101325</v>
      </c>
      <c r="C70" s="1">
        <v>27332</v>
      </c>
      <c r="D70" s="1">
        <v>979.34</v>
      </c>
      <c r="E70" s="1">
        <v>280.45999999999998</v>
      </c>
      <c r="F70" s="1">
        <v>66.989999999999995</v>
      </c>
      <c r="G70" s="1">
        <v>4.1879999999999997</v>
      </c>
      <c r="H70" s="1">
        <v>1</v>
      </c>
      <c r="I70" s="1">
        <v>4101.54</v>
      </c>
      <c r="J70" s="1">
        <v>4.2200000000000001E-4</v>
      </c>
      <c r="L70">
        <f>660/10^3</f>
        <v>0.66</v>
      </c>
    </row>
    <row r="71" spans="1:12" x14ac:dyDescent="0.2">
      <c r="A71" s="2">
        <f t="shared" si="1"/>
        <v>341.15</v>
      </c>
      <c r="B71" s="1">
        <v>101325</v>
      </c>
      <c r="C71" s="1">
        <v>28561</v>
      </c>
      <c r="D71" s="1">
        <v>978.78</v>
      </c>
      <c r="E71" s="1">
        <v>284.64999999999998</v>
      </c>
      <c r="F71" s="1">
        <v>67.989999999999995</v>
      </c>
      <c r="G71" s="1">
        <v>4.1890000000000001</v>
      </c>
      <c r="H71" s="1">
        <v>1</v>
      </c>
      <c r="I71" s="1">
        <v>4099.71</v>
      </c>
      <c r="J71" s="1">
        <v>4.1599999999999997E-4</v>
      </c>
    </row>
    <row r="72" spans="1:12" x14ac:dyDescent="0.2">
      <c r="A72" s="2">
        <f t="shared" si="1"/>
        <v>342.15</v>
      </c>
      <c r="B72" s="1">
        <v>101325</v>
      </c>
      <c r="C72" s="1">
        <v>29837</v>
      </c>
      <c r="D72" s="1">
        <v>978.21</v>
      </c>
      <c r="E72" s="1">
        <v>288.83999999999997</v>
      </c>
      <c r="F72" s="1">
        <v>68.989999999999995</v>
      </c>
      <c r="G72" s="1">
        <v>4.1890000000000001</v>
      </c>
      <c r="H72" s="1">
        <v>1.0009999999999999</v>
      </c>
      <c r="I72" s="1">
        <v>4097.88</v>
      </c>
      <c r="J72" s="1">
        <v>4.0999999999999999E-4</v>
      </c>
    </row>
    <row r="73" spans="1:12" x14ac:dyDescent="0.2">
      <c r="A73" s="2">
        <f t="shared" si="1"/>
        <v>343.15</v>
      </c>
      <c r="B73" s="1">
        <v>101325</v>
      </c>
      <c r="C73" s="1">
        <v>31161</v>
      </c>
      <c r="D73" s="1">
        <v>977.63</v>
      </c>
      <c r="E73" s="1">
        <v>293.02999999999997</v>
      </c>
      <c r="F73" s="1">
        <v>69.989999999999995</v>
      </c>
      <c r="G73" s="1">
        <v>4.1900000000000004</v>
      </c>
      <c r="H73" s="1">
        <v>1.0009999999999999</v>
      </c>
      <c r="I73" s="1">
        <v>4096.03</v>
      </c>
      <c r="J73" s="1">
        <v>4.0400000000000001E-4</v>
      </c>
      <c r="K73" s="1">
        <f>0.414/10^6</f>
        <v>4.1399999999999997E-7</v>
      </c>
    </row>
    <row r="74" spans="1:12" x14ac:dyDescent="0.2">
      <c r="A74" s="2">
        <f t="shared" si="1"/>
        <v>344.15</v>
      </c>
      <c r="B74" s="1">
        <v>101325</v>
      </c>
      <c r="C74" s="1">
        <v>32533</v>
      </c>
      <c r="D74" s="1">
        <v>977.05</v>
      </c>
      <c r="E74" s="1">
        <v>297.22000000000003</v>
      </c>
      <c r="F74" s="1">
        <v>70.989999999999995</v>
      </c>
      <c r="G74" s="1">
        <v>4.1900000000000004</v>
      </c>
      <c r="H74" s="1">
        <v>1.0009999999999999</v>
      </c>
      <c r="I74" s="1">
        <v>4094.18</v>
      </c>
      <c r="J74" s="1">
        <v>3.9899999999999999E-4</v>
      </c>
    </row>
    <row r="75" spans="1:12" x14ac:dyDescent="0.2">
      <c r="A75" s="2">
        <f t="shared" si="1"/>
        <v>345.15</v>
      </c>
      <c r="B75" s="1">
        <v>101325</v>
      </c>
      <c r="C75" s="1">
        <v>33957</v>
      </c>
      <c r="D75" s="1">
        <v>976.47</v>
      </c>
      <c r="E75" s="1">
        <v>301.41000000000003</v>
      </c>
      <c r="F75" s="1">
        <v>71.989999999999995</v>
      </c>
      <c r="G75" s="1">
        <v>4.1909999999999998</v>
      </c>
      <c r="H75" s="1">
        <v>1.0009999999999999</v>
      </c>
      <c r="I75" s="1">
        <v>4092.31</v>
      </c>
      <c r="J75" s="1">
        <v>3.9399999999999998E-4</v>
      </c>
      <c r="L75">
        <f>664/10^3</f>
        <v>0.66400000000000003</v>
      </c>
    </row>
    <row r="76" spans="1:12" x14ac:dyDescent="0.2">
      <c r="A76" s="2">
        <f t="shared" si="1"/>
        <v>346.15</v>
      </c>
      <c r="B76" s="1">
        <v>101325</v>
      </c>
      <c r="C76" s="1">
        <v>35433</v>
      </c>
      <c r="D76" s="1">
        <v>975.88</v>
      </c>
      <c r="E76" s="1">
        <v>305.60000000000002</v>
      </c>
      <c r="F76" s="1">
        <v>72.989999999999995</v>
      </c>
      <c r="G76" s="1">
        <v>4.1920000000000002</v>
      </c>
      <c r="H76" s="1">
        <v>1.0009999999999999</v>
      </c>
      <c r="I76" s="1">
        <v>4090.45</v>
      </c>
      <c r="J76" s="1">
        <v>3.88E-4</v>
      </c>
    </row>
    <row r="77" spans="1:12" x14ac:dyDescent="0.2">
      <c r="A77" s="2">
        <f t="shared" si="1"/>
        <v>347.15</v>
      </c>
      <c r="B77" s="1">
        <v>101325</v>
      </c>
      <c r="C77" s="1">
        <v>36963</v>
      </c>
      <c r="D77" s="1">
        <v>975.28</v>
      </c>
      <c r="E77" s="1">
        <v>309.79000000000002</v>
      </c>
      <c r="F77" s="1">
        <v>73.989999999999995</v>
      </c>
      <c r="G77" s="1">
        <v>4.1920000000000002</v>
      </c>
      <c r="H77" s="1">
        <v>1.0009999999999999</v>
      </c>
      <c r="I77" s="1">
        <v>4088.57</v>
      </c>
      <c r="J77" s="1">
        <v>3.8299999999999999E-4</v>
      </c>
    </row>
    <row r="78" spans="1:12" x14ac:dyDescent="0.2">
      <c r="A78" s="2">
        <f t="shared" si="1"/>
        <v>348.15</v>
      </c>
      <c r="B78" s="1">
        <v>101325</v>
      </c>
      <c r="C78" s="1">
        <v>38548</v>
      </c>
      <c r="D78" s="1">
        <v>974.68</v>
      </c>
      <c r="E78" s="1">
        <v>313.99</v>
      </c>
      <c r="F78" s="1">
        <v>74.989999999999995</v>
      </c>
      <c r="G78" s="1">
        <v>4.1929999999999996</v>
      </c>
      <c r="H78" s="1">
        <v>1.0009999999999999</v>
      </c>
      <c r="I78" s="1">
        <v>4086.69</v>
      </c>
      <c r="J78" s="1">
        <v>3.7800000000000003E-4</v>
      </c>
    </row>
    <row r="79" spans="1:12" x14ac:dyDescent="0.2">
      <c r="A79" s="2">
        <f t="shared" si="1"/>
        <v>349.15</v>
      </c>
      <c r="B79" s="1">
        <v>101325</v>
      </c>
      <c r="C79" s="1">
        <v>40190</v>
      </c>
      <c r="D79" s="1">
        <v>974.08</v>
      </c>
      <c r="E79" s="1">
        <v>318.18</v>
      </c>
      <c r="F79" s="1">
        <v>76</v>
      </c>
      <c r="G79" s="1">
        <v>4.194</v>
      </c>
      <c r="H79" s="1">
        <v>1.002</v>
      </c>
      <c r="I79" s="1">
        <v>4084.8</v>
      </c>
      <c r="J79" s="1">
        <v>3.7300000000000001E-4</v>
      </c>
    </row>
    <row r="80" spans="1:12" x14ac:dyDescent="0.2">
      <c r="A80" s="2">
        <f t="shared" si="1"/>
        <v>350.15</v>
      </c>
      <c r="B80" s="1">
        <v>101325</v>
      </c>
      <c r="C80" s="1">
        <v>41890</v>
      </c>
      <c r="D80" s="1">
        <v>973.46</v>
      </c>
      <c r="E80" s="1">
        <v>322.37</v>
      </c>
      <c r="F80" s="1">
        <v>77</v>
      </c>
      <c r="G80" s="1">
        <v>4.194</v>
      </c>
      <c r="H80" s="1">
        <v>1.002</v>
      </c>
      <c r="I80" s="1">
        <v>4082.91</v>
      </c>
      <c r="J80" s="1">
        <v>3.6900000000000002E-4</v>
      </c>
      <c r="L80">
        <f>668/10^3</f>
        <v>0.66800000000000004</v>
      </c>
    </row>
    <row r="81" spans="1:12" x14ac:dyDescent="0.2">
      <c r="A81" s="2">
        <f t="shared" si="1"/>
        <v>351.15</v>
      </c>
      <c r="B81" s="1">
        <v>101325</v>
      </c>
      <c r="C81" s="1">
        <v>43650</v>
      </c>
      <c r="D81" s="1">
        <v>972.85</v>
      </c>
      <c r="E81" s="1">
        <v>326.57</v>
      </c>
      <c r="F81" s="1">
        <v>78</v>
      </c>
      <c r="G81" s="1">
        <v>4.1950000000000003</v>
      </c>
      <c r="H81" s="1">
        <v>1.002</v>
      </c>
      <c r="I81" s="1">
        <v>4081.01</v>
      </c>
      <c r="J81" s="1">
        <v>3.6400000000000001E-4</v>
      </c>
    </row>
    <row r="82" spans="1:12" x14ac:dyDescent="0.2">
      <c r="A82" s="2">
        <f t="shared" si="1"/>
        <v>352.15</v>
      </c>
      <c r="B82" s="1">
        <v>101325</v>
      </c>
      <c r="C82" s="1">
        <v>45473</v>
      </c>
      <c r="D82" s="1">
        <v>972.23</v>
      </c>
      <c r="E82" s="1">
        <v>330.76</v>
      </c>
      <c r="F82" s="1">
        <v>79</v>
      </c>
      <c r="G82" s="1">
        <v>4.1959999999999997</v>
      </c>
      <c r="H82" s="1">
        <v>1.002</v>
      </c>
      <c r="I82" s="1">
        <v>4079.11</v>
      </c>
      <c r="J82" s="1">
        <v>3.59E-4</v>
      </c>
    </row>
    <row r="83" spans="1:12" x14ac:dyDescent="0.2">
      <c r="A83" s="2">
        <f t="shared" si="1"/>
        <v>353.15</v>
      </c>
      <c r="B83" s="1">
        <v>101325</v>
      </c>
      <c r="C83" s="1">
        <v>47359</v>
      </c>
      <c r="D83" s="1">
        <v>971.6</v>
      </c>
      <c r="E83" s="1">
        <v>334.96</v>
      </c>
      <c r="F83" s="1">
        <v>80</v>
      </c>
      <c r="G83" s="1">
        <v>4.1959999999999997</v>
      </c>
      <c r="H83" s="1">
        <v>1.002</v>
      </c>
      <c r="I83" s="1">
        <v>4077.2</v>
      </c>
      <c r="J83" s="1">
        <v>3.5500000000000001E-4</v>
      </c>
      <c r="K83" s="1">
        <f>0.365/10^6</f>
        <v>3.65E-7</v>
      </c>
    </row>
    <row r="84" spans="1:12" x14ac:dyDescent="0.2">
      <c r="A84" s="2">
        <f t="shared" si="1"/>
        <v>354.15</v>
      </c>
      <c r="B84" s="1">
        <v>101325</v>
      </c>
      <c r="C84" s="1">
        <v>49310</v>
      </c>
      <c r="D84" s="1">
        <v>970.97</v>
      </c>
      <c r="E84" s="1">
        <v>339.16</v>
      </c>
      <c r="F84" s="1">
        <v>81.010000000000005</v>
      </c>
      <c r="G84" s="1">
        <v>4.1970000000000001</v>
      </c>
      <c r="H84" s="1">
        <v>1.002</v>
      </c>
      <c r="I84" s="1">
        <v>4075.29</v>
      </c>
      <c r="J84" s="1">
        <v>3.5100000000000002E-4</v>
      </c>
    </row>
    <row r="85" spans="1:12" x14ac:dyDescent="0.2">
      <c r="A85" s="2">
        <f t="shared" si="1"/>
        <v>355.15</v>
      </c>
      <c r="B85" s="1">
        <v>101325</v>
      </c>
      <c r="C85" s="1">
        <v>51328</v>
      </c>
      <c r="D85" s="1">
        <v>970.33</v>
      </c>
      <c r="E85" s="1">
        <v>343.35</v>
      </c>
      <c r="F85" s="1">
        <v>82.01</v>
      </c>
      <c r="G85" s="1">
        <v>4.1980000000000004</v>
      </c>
      <c r="H85" s="1">
        <v>1.0029999999999999</v>
      </c>
      <c r="I85" s="1">
        <v>4073.38</v>
      </c>
      <c r="J85" s="1">
        <v>3.4600000000000001E-4</v>
      </c>
      <c r="L85">
        <f>671/10^3</f>
        <v>0.67100000000000004</v>
      </c>
    </row>
    <row r="86" spans="1:12" x14ac:dyDescent="0.2">
      <c r="A86" s="2">
        <f t="shared" si="1"/>
        <v>356.15</v>
      </c>
      <c r="B86" s="1">
        <v>101325</v>
      </c>
      <c r="C86" s="1">
        <v>53415</v>
      </c>
      <c r="D86" s="1">
        <v>969.69</v>
      </c>
      <c r="E86" s="1">
        <v>347.55</v>
      </c>
      <c r="F86" s="1">
        <v>83.01</v>
      </c>
      <c r="G86" s="1">
        <v>4.1989999999999998</v>
      </c>
      <c r="H86" s="1">
        <v>1.0029999999999999</v>
      </c>
      <c r="I86" s="1">
        <v>4071.46</v>
      </c>
      <c r="J86" s="1">
        <v>3.4200000000000002E-4</v>
      </c>
    </row>
    <row r="87" spans="1:12" x14ac:dyDescent="0.2">
      <c r="A87" s="2">
        <f t="shared" si="1"/>
        <v>357.15</v>
      </c>
      <c r="B87" s="1">
        <v>101325</v>
      </c>
      <c r="C87" s="1">
        <v>55572</v>
      </c>
      <c r="D87" s="1">
        <v>969.04</v>
      </c>
      <c r="E87" s="1">
        <v>351.75</v>
      </c>
      <c r="F87" s="1">
        <v>84.01</v>
      </c>
      <c r="G87" s="1">
        <v>4.2</v>
      </c>
      <c r="H87" s="1">
        <v>1.0029999999999999</v>
      </c>
      <c r="I87" s="1">
        <v>4069.54</v>
      </c>
      <c r="J87" s="1">
        <v>3.3799999999999998E-4</v>
      </c>
    </row>
    <row r="88" spans="1:12" x14ac:dyDescent="0.2">
      <c r="A88" s="2">
        <f t="shared" si="1"/>
        <v>358.15</v>
      </c>
      <c r="B88" s="1">
        <v>101325</v>
      </c>
      <c r="C88" s="1">
        <v>57803</v>
      </c>
      <c r="D88" s="1">
        <v>968.39</v>
      </c>
      <c r="E88" s="1">
        <v>355.95</v>
      </c>
      <c r="F88" s="1">
        <v>85.02</v>
      </c>
      <c r="G88" s="1">
        <v>4.2</v>
      </c>
      <c r="H88" s="1">
        <v>1.0029999999999999</v>
      </c>
      <c r="I88" s="1">
        <v>4067.62</v>
      </c>
      <c r="J88" s="1">
        <v>3.3399999999999999E-4</v>
      </c>
    </row>
    <row r="89" spans="1:12" x14ac:dyDescent="0.2">
      <c r="A89" s="2">
        <f t="shared" si="1"/>
        <v>359.15</v>
      </c>
      <c r="B89" s="1">
        <v>101325</v>
      </c>
      <c r="C89" s="1">
        <v>60107</v>
      </c>
      <c r="D89" s="1">
        <v>967.73</v>
      </c>
      <c r="E89" s="1">
        <v>360.15</v>
      </c>
      <c r="F89" s="1">
        <v>86.02</v>
      </c>
      <c r="G89" s="1">
        <v>4.2009999999999996</v>
      </c>
      <c r="H89" s="1">
        <v>1.0029999999999999</v>
      </c>
      <c r="I89" s="1">
        <v>4065.7</v>
      </c>
      <c r="J89" s="1">
        <v>3.3E-4</v>
      </c>
    </row>
    <row r="90" spans="1:12" x14ac:dyDescent="0.2">
      <c r="A90" s="2">
        <f t="shared" si="1"/>
        <v>360.15</v>
      </c>
      <c r="B90" s="1">
        <v>101325</v>
      </c>
      <c r="C90" s="1">
        <v>62488</v>
      </c>
      <c r="D90" s="1">
        <v>967.07</v>
      </c>
      <c r="E90" s="1">
        <v>364.35</v>
      </c>
      <c r="F90" s="1">
        <v>87.02</v>
      </c>
      <c r="G90" s="1">
        <v>4.202</v>
      </c>
      <c r="H90" s="1">
        <v>1.004</v>
      </c>
      <c r="I90" s="1">
        <v>4063.78</v>
      </c>
      <c r="J90" s="1">
        <v>3.2600000000000001E-4</v>
      </c>
      <c r="L90">
        <f>674/10^3</f>
        <v>0.67400000000000004</v>
      </c>
    </row>
    <row r="91" spans="1:12" x14ac:dyDescent="0.2">
      <c r="A91" s="2">
        <f t="shared" si="1"/>
        <v>361.15</v>
      </c>
      <c r="B91" s="1">
        <v>101325</v>
      </c>
      <c r="C91" s="1">
        <v>64947</v>
      </c>
      <c r="D91" s="1">
        <v>966.41</v>
      </c>
      <c r="E91" s="1">
        <v>368.56</v>
      </c>
      <c r="F91" s="1">
        <v>88.03</v>
      </c>
      <c r="G91" s="1">
        <v>4.2030000000000003</v>
      </c>
      <c r="H91" s="1">
        <v>1.004</v>
      </c>
      <c r="I91" s="1">
        <v>4061.85</v>
      </c>
      <c r="J91" s="1">
        <v>3.2200000000000002E-4</v>
      </c>
    </row>
    <row r="92" spans="1:12" x14ac:dyDescent="0.2">
      <c r="A92" s="2">
        <f t="shared" si="1"/>
        <v>362.15</v>
      </c>
      <c r="B92" s="1">
        <v>101325</v>
      </c>
      <c r="C92" s="1">
        <v>67486</v>
      </c>
      <c r="D92" s="1">
        <v>965.74</v>
      </c>
      <c r="E92" s="1">
        <v>372.76</v>
      </c>
      <c r="F92" s="1">
        <v>89.03</v>
      </c>
      <c r="G92" s="1">
        <v>4.2039999999999997</v>
      </c>
      <c r="H92" s="1">
        <v>1.004</v>
      </c>
      <c r="I92" s="1">
        <v>4059.93</v>
      </c>
      <c r="J92" s="1">
        <v>3.19E-4</v>
      </c>
    </row>
    <row r="93" spans="1:12" x14ac:dyDescent="0.2">
      <c r="A93" s="2">
        <f t="shared" si="1"/>
        <v>363.15</v>
      </c>
      <c r="B93" s="1">
        <v>101325</v>
      </c>
      <c r="C93" s="1">
        <v>70108</v>
      </c>
      <c r="D93" s="1">
        <v>965.06</v>
      </c>
      <c r="E93" s="1">
        <v>376.96</v>
      </c>
      <c r="F93" s="1">
        <v>90.04</v>
      </c>
      <c r="G93" s="1">
        <v>4.2050000000000001</v>
      </c>
      <c r="H93" s="1">
        <v>1.004</v>
      </c>
      <c r="I93" s="1">
        <v>4058</v>
      </c>
      <c r="J93" s="1">
        <v>3.1500000000000001E-4</v>
      </c>
      <c r="K93" s="1">
        <f>0.327/10^6</f>
        <v>3.27E-7</v>
      </c>
    </row>
    <row r="94" spans="1:12" x14ac:dyDescent="0.2">
      <c r="A94" s="2">
        <f t="shared" si="1"/>
        <v>364.15</v>
      </c>
      <c r="B94" s="1">
        <v>101325</v>
      </c>
      <c r="C94" s="1">
        <v>72814</v>
      </c>
      <c r="D94" s="1">
        <v>964.38</v>
      </c>
      <c r="E94" s="1">
        <v>381.17</v>
      </c>
      <c r="F94" s="1">
        <v>91.04</v>
      </c>
      <c r="G94" s="1">
        <v>4.2060000000000004</v>
      </c>
      <c r="H94" s="1">
        <v>1.0049999999999999</v>
      </c>
      <c r="I94" s="1">
        <v>4056.08</v>
      </c>
      <c r="J94" s="1">
        <v>3.1100000000000002E-4</v>
      </c>
    </row>
    <row r="95" spans="1:12" x14ac:dyDescent="0.2">
      <c r="A95" s="2">
        <f t="shared" si="1"/>
        <v>365.15</v>
      </c>
      <c r="B95" s="1">
        <v>101325</v>
      </c>
      <c r="C95" s="1">
        <v>75607</v>
      </c>
      <c r="D95" s="1">
        <v>963.7</v>
      </c>
      <c r="E95" s="1">
        <v>385.38</v>
      </c>
      <c r="F95" s="1">
        <v>92.05</v>
      </c>
      <c r="G95" s="1">
        <v>4.2069999999999999</v>
      </c>
      <c r="H95" s="1">
        <v>1.0049999999999999</v>
      </c>
      <c r="I95" s="1">
        <v>4054.15</v>
      </c>
      <c r="J95" s="1">
        <v>3.0800000000000001E-4</v>
      </c>
      <c r="L95">
        <f>677/10^3</f>
        <v>0.67700000000000005</v>
      </c>
    </row>
    <row r="96" spans="1:12" x14ac:dyDescent="0.2">
      <c r="A96" s="2">
        <f t="shared" si="1"/>
        <v>366.15</v>
      </c>
      <c r="B96" s="1">
        <v>101325</v>
      </c>
      <c r="C96" s="1">
        <v>78488</v>
      </c>
      <c r="D96" s="1">
        <v>963.01</v>
      </c>
      <c r="E96" s="1">
        <v>389.58</v>
      </c>
      <c r="F96" s="1">
        <v>93.05</v>
      </c>
      <c r="G96" s="1">
        <v>4.2080000000000002</v>
      </c>
      <c r="H96" s="1">
        <v>1.0049999999999999</v>
      </c>
      <c r="I96" s="1">
        <v>4052.23</v>
      </c>
      <c r="J96" s="1">
        <v>3.0400000000000002E-4</v>
      </c>
    </row>
    <row r="97" spans="1:12" x14ac:dyDescent="0.2">
      <c r="A97" s="2">
        <f t="shared" si="1"/>
        <v>367.15</v>
      </c>
      <c r="B97" s="1">
        <v>101325</v>
      </c>
      <c r="C97" s="1">
        <v>81460</v>
      </c>
      <c r="D97" s="1">
        <v>962.31</v>
      </c>
      <c r="E97" s="1">
        <v>393.79</v>
      </c>
      <c r="F97" s="1">
        <v>94.06</v>
      </c>
      <c r="G97" s="1">
        <v>4.2089999999999996</v>
      </c>
      <c r="H97" s="1">
        <v>1.0049999999999999</v>
      </c>
      <c r="I97" s="1">
        <v>4050.31</v>
      </c>
      <c r="J97" s="1">
        <v>3.01E-4</v>
      </c>
    </row>
    <row r="98" spans="1:12" x14ac:dyDescent="0.2">
      <c r="A98" s="2">
        <f t="shared" si="1"/>
        <v>368.15</v>
      </c>
      <c r="B98" s="1">
        <v>101325</v>
      </c>
      <c r="C98" s="1">
        <v>84525</v>
      </c>
      <c r="D98" s="1">
        <v>961.62</v>
      </c>
      <c r="E98" s="1">
        <v>398</v>
      </c>
      <c r="F98" s="1">
        <v>95.06</v>
      </c>
      <c r="G98" s="1">
        <v>4.21</v>
      </c>
      <c r="H98" s="1">
        <v>1.006</v>
      </c>
      <c r="I98" s="1">
        <v>4048.39</v>
      </c>
      <c r="J98" s="1">
        <v>2.9799999999999998E-4</v>
      </c>
    </row>
    <row r="99" spans="1:12" x14ac:dyDescent="0.2">
      <c r="A99" s="2">
        <f t="shared" si="1"/>
        <v>369.15</v>
      </c>
      <c r="B99" s="1">
        <v>101325</v>
      </c>
      <c r="C99" s="1">
        <v>87685</v>
      </c>
      <c r="D99" s="1">
        <v>960.91</v>
      </c>
      <c r="E99" s="1">
        <v>402.21</v>
      </c>
      <c r="F99" s="1">
        <v>96.07</v>
      </c>
      <c r="G99" s="1">
        <v>4.2110000000000003</v>
      </c>
      <c r="H99" s="1">
        <v>1.006</v>
      </c>
      <c r="I99" s="1">
        <v>4046.47</v>
      </c>
      <c r="J99" s="1">
        <v>2.9500000000000001E-4</v>
      </c>
    </row>
    <row r="100" spans="1:12" x14ac:dyDescent="0.2">
      <c r="A100" s="2">
        <f t="shared" si="1"/>
        <v>370.15</v>
      </c>
      <c r="B100" s="1">
        <v>101325</v>
      </c>
      <c r="C100" s="1">
        <v>90943</v>
      </c>
      <c r="D100" s="1">
        <v>960.2</v>
      </c>
      <c r="E100" s="1">
        <v>406.42</v>
      </c>
      <c r="F100" s="1">
        <v>97.07</v>
      </c>
      <c r="G100" s="1">
        <v>4.2119999999999997</v>
      </c>
      <c r="H100" s="1">
        <v>1.006</v>
      </c>
      <c r="I100" s="1">
        <v>4044.55</v>
      </c>
      <c r="J100" s="1">
        <v>2.9100000000000003E-4</v>
      </c>
      <c r="L100">
        <f>679/10^3</f>
        <v>0.67900000000000005</v>
      </c>
    </row>
    <row r="101" spans="1:12" x14ac:dyDescent="0.2">
      <c r="A101" s="2">
        <f t="shared" si="1"/>
        <v>371.15</v>
      </c>
      <c r="B101" s="1">
        <v>101325</v>
      </c>
      <c r="C101" s="1">
        <v>94301</v>
      </c>
      <c r="D101" s="1">
        <v>959.49</v>
      </c>
      <c r="E101" s="1">
        <v>410.64</v>
      </c>
      <c r="F101" s="1">
        <v>98.08</v>
      </c>
      <c r="G101" s="1">
        <v>4.2130000000000001</v>
      </c>
      <c r="H101" s="1">
        <v>1.006</v>
      </c>
      <c r="I101" s="1">
        <v>4042.64</v>
      </c>
      <c r="J101" s="1">
        <v>2.8800000000000001E-4</v>
      </c>
    </row>
    <row r="102" spans="1:12" x14ac:dyDescent="0.2">
      <c r="A102" s="2">
        <f t="shared" si="1"/>
        <v>372.15</v>
      </c>
      <c r="B102" s="1">
        <v>101325</v>
      </c>
      <c r="C102" s="1">
        <v>97760</v>
      </c>
      <c r="D102" s="1">
        <v>958.78</v>
      </c>
      <c r="E102" s="1">
        <v>414.85</v>
      </c>
      <c r="F102" s="1">
        <v>99.09</v>
      </c>
      <c r="G102" s="1">
        <v>4.2140000000000004</v>
      </c>
      <c r="H102" s="1">
        <v>1.0069999999999999</v>
      </c>
      <c r="I102" s="1">
        <v>4040.73</v>
      </c>
      <c r="J102" s="1">
        <v>2.8499999999999999E-4</v>
      </c>
    </row>
    <row r="103" spans="1:12" x14ac:dyDescent="0.2">
      <c r="A103" s="2">
        <f t="shared" si="1"/>
        <v>373.15</v>
      </c>
      <c r="B103" s="1">
        <v>101325</v>
      </c>
      <c r="C103" s="1">
        <v>101325</v>
      </c>
      <c r="D103" s="1">
        <v>958.05</v>
      </c>
      <c r="E103" s="1">
        <v>419.06</v>
      </c>
      <c r="F103" s="1">
        <v>100.09</v>
      </c>
      <c r="G103" s="1">
        <v>4.2160000000000002</v>
      </c>
      <c r="H103" s="1">
        <v>1.0069999999999999</v>
      </c>
      <c r="I103" s="1">
        <v>4038.82</v>
      </c>
      <c r="J103" s="1">
        <v>2.8200000000000002E-4</v>
      </c>
      <c r="K103" s="1">
        <f>0.295/10^6</f>
        <v>2.9499999999999998E-7</v>
      </c>
      <c r="L103">
        <f>680/10^3</f>
        <v>0.68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aumarr@students.nusd.org</dc:creator>
  <cp:lastModifiedBy>aumarr@students.nusd.org</cp:lastModifiedBy>
  <dcterms:created xsi:type="dcterms:W3CDTF">2022-09-04T22:06:47Z</dcterms:created>
  <dcterms:modified xsi:type="dcterms:W3CDTF">2022-09-08T02:03:41Z</dcterms:modified>
</cp:coreProperties>
</file>