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marr/Documents/MATLAB/Cooling/"/>
    </mc:Choice>
  </mc:AlternateContent>
  <xr:revisionPtr revIDLastSave="0" documentId="13_ncr:1_{90BE701C-48DA-EF4D-B737-2E67D8D9A193}" xr6:coauthVersionLast="47" xr6:coauthVersionMax="47" xr10:uidLastSave="{00000000-0000-0000-0000-000000000000}"/>
  <bookViews>
    <workbookView xWindow="380" yWindow="500" windowWidth="28040" windowHeight="16180" xr2:uid="{6AA7EEE2-222B-2F42-AF0F-143AB4523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<sst xmlns="http://schemas.openxmlformats.org/spreadsheetml/2006/main" count="6" uniqueCount="6">
  <si>
    <t>T(K)</t>
  </si>
  <si>
    <t>Density (kg/m^3)</t>
  </si>
  <si>
    <t>Cp (kJ/kg*K)</t>
  </si>
  <si>
    <t>N*s/m^2</t>
  </si>
  <si>
    <t>m^2/s</t>
  </si>
  <si>
    <t>W/m*K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</si>
</sst>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57EA-61F3-5449-B8E5-006A76F19C72}">
  <dimension ref="A1:F16"/>
  <sheetViews>
    <sheetView tabSelected="1" workbookViewId="0">
      <selection activeCell="D16" sqref="D16"/>
    </sheetView>
  </sheetViews>
  <sheetFormatPr baseColWidth="10" defaultRowHeight="16" x14ac:dyDescent="0.2"/>
  <cols>
    <col min="5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>
        <v>100</v>
      </c>
      <c r="B2">
        <v>3.5562</v>
      </c>
      <c r="C2">
        <v>1.032</v>
      </c>
      <c r="D2">
        <f>9.34/10^3</f>
        <v>9.3399999999999993E-3</v>
      </c>
      <c r="E2">
        <v>7.1099999999999997E-6</v>
      </c>
      <c r="F2">
        <f>2/10^6</f>
        <v>1.9999999999999999E-6</v>
      </c>
    </row>
    <row r="3" spans="1:6" x14ac:dyDescent="0.2">
      <c r="A3">
        <v>150</v>
      </c>
      <c r="B3">
        <v>2.3363999999999998</v>
      </c>
      <c r="C3">
        <v>1.012</v>
      </c>
      <c r="D3">
        <f>13.8/10^3</f>
        <v>1.3800000000000002E-2</v>
      </c>
      <c r="E3">
        <f>103.4/10^7</f>
        <v>1.0340000000000001E-5</v>
      </c>
      <c r="F3">
        <f>4.426/10^6</f>
        <v>4.4260000000000005E-6</v>
      </c>
    </row>
    <row r="4" spans="1:6" x14ac:dyDescent="0.2">
      <c r="A4">
        <v>200</v>
      </c>
      <c r="B4">
        <v>1.7458</v>
      </c>
      <c r="C4">
        <v>1.0069999999999999</v>
      </c>
      <c r="D4">
        <f>18.1/10^3</f>
        <v>1.8100000000000002E-2</v>
      </c>
      <c r="E4">
        <f>132.5/10^7</f>
        <v>1.325E-5</v>
      </c>
      <c r="F4">
        <f>7.59/10^6</f>
        <v>7.5900000000000002E-6</v>
      </c>
    </row>
    <row r="5" spans="1:6" x14ac:dyDescent="0.2">
      <c r="A5">
        <f>A4+50</f>
        <v>250</v>
      </c>
      <c r="B5">
        <v>1.3947000000000001</v>
      </c>
      <c r="C5">
        <v>1.006</v>
      </c>
      <c r="D5">
        <f>22.3/10^3</f>
        <v>2.23E-2</v>
      </c>
      <c r="E5">
        <f>159.6/10^7</f>
        <v>1.596E-5</v>
      </c>
      <c r="F5">
        <f>11.44/10^6</f>
        <v>1.1439999999999999E-5</v>
      </c>
    </row>
    <row r="6" spans="1:6" x14ac:dyDescent="0.2">
      <c r="A6">
        <f t="shared" ref="A6:A16" si="0">A5+50</f>
        <v>300</v>
      </c>
      <c r="B6">
        <v>1.1614</v>
      </c>
      <c r="C6">
        <v>1.0069999999999999</v>
      </c>
      <c r="D6">
        <f>26.3/10^3</f>
        <v>2.63E-2</v>
      </c>
      <c r="E6">
        <f>184.6/10^7</f>
        <v>1.8459999999999999E-5</v>
      </c>
      <c r="F6">
        <f>15.89/10^6</f>
        <v>1.5890000000000002E-5</v>
      </c>
    </row>
    <row r="7" spans="1:6" x14ac:dyDescent="0.2">
      <c r="A7">
        <f t="shared" si="0"/>
        <v>350</v>
      </c>
      <c r="B7">
        <v>0.995</v>
      </c>
      <c r="C7">
        <v>1.0089999999999999</v>
      </c>
      <c r="D7">
        <f>30/10^3</f>
        <v>0.03</v>
      </c>
      <c r="E7">
        <f>208.2/10^7</f>
        <v>2.0819999999999997E-5</v>
      </c>
      <c r="F7">
        <f>20.92/10^6</f>
        <v>2.0920000000000003E-5</v>
      </c>
    </row>
    <row r="8" spans="1:6" x14ac:dyDescent="0.2">
      <c r="A8">
        <f t="shared" si="0"/>
        <v>400</v>
      </c>
      <c r="B8">
        <v>0.87109999999999999</v>
      </c>
      <c r="C8">
        <v>1.014</v>
      </c>
      <c r="D8">
        <f>33.8/10^3</f>
        <v>3.3799999999999997E-2</v>
      </c>
      <c r="E8">
        <f>230.1/10^7</f>
        <v>2.3009999999999998E-5</v>
      </c>
      <c r="F8">
        <f>26.41/10^6</f>
        <v>2.641E-5</v>
      </c>
    </row>
    <row r="9" spans="1:6" x14ac:dyDescent="0.2">
      <c r="A9">
        <f t="shared" si="0"/>
        <v>450</v>
      </c>
      <c r="B9">
        <v>0.77400000000000002</v>
      </c>
      <c r="C9">
        <v>1.0209999999999999</v>
      </c>
      <c r="D9">
        <f>37.3/10^3</f>
        <v>3.73E-2</v>
      </c>
      <c r="E9">
        <f>250.7/10^7</f>
        <v>2.5069999999999999E-5</v>
      </c>
      <c r="F9">
        <f>32.39/10^6</f>
        <v>3.239E-5</v>
      </c>
    </row>
    <row r="10" spans="1:6" x14ac:dyDescent="0.2">
      <c r="A10">
        <f t="shared" si="0"/>
        <v>500</v>
      </c>
      <c r="B10">
        <v>0.69640000000000002</v>
      </c>
      <c r="C10">
        <v>1.03</v>
      </c>
      <c r="D10">
        <f>40.7/10^3</f>
        <v>4.07E-2</v>
      </c>
      <c r="E10">
        <f>270.1/10^7</f>
        <v>2.7010000000000001E-5</v>
      </c>
      <c r="F10">
        <f>38.79/10^6</f>
        <v>3.879E-5</v>
      </c>
    </row>
    <row r="11" spans="1:6" x14ac:dyDescent="0.2">
      <c r="A11">
        <f t="shared" si="0"/>
        <v>550</v>
      </c>
      <c r="B11">
        <v>0.63290000000000002</v>
      </c>
      <c r="C11">
        <v>1.04</v>
      </c>
      <c r="D11">
        <f>43.9/10^3</f>
        <v>4.3900000000000002E-2</v>
      </c>
      <c r="E11">
        <f>288.4/10^7</f>
        <v>2.8839999999999998E-5</v>
      </c>
      <c r="F11">
        <f>45.57/10^6</f>
        <v>4.5569999999999999E-5</v>
      </c>
    </row>
    <row r="12" spans="1:6" x14ac:dyDescent="0.2">
      <c r="A12">
        <f t="shared" si="0"/>
        <v>600</v>
      </c>
      <c r="B12">
        <v>0.58040000000000003</v>
      </c>
      <c r="C12">
        <v>1.0509999999999999</v>
      </c>
      <c r="D12">
        <f>46.9/10^3</f>
        <v>4.6899999999999997E-2</v>
      </c>
      <c r="E12">
        <f>305.8/10^7</f>
        <v>3.0580000000000002E-5</v>
      </c>
      <c r="F12">
        <f>52.69/10^6</f>
        <v>5.2689999999999999E-5</v>
      </c>
    </row>
    <row r="13" spans="1:6" x14ac:dyDescent="0.2">
      <c r="A13">
        <f t="shared" si="0"/>
        <v>650</v>
      </c>
      <c r="B13">
        <v>0.53559999999999997</v>
      </c>
      <c r="C13">
        <v>1.0629999999999999</v>
      </c>
      <c r="D13">
        <f>49.7/10^3</f>
        <v>4.9700000000000001E-2</v>
      </c>
      <c r="E13">
        <f>322.5/10^7</f>
        <v>3.2249999999999998E-5</v>
      </c>
      <c r="F13">
        <f>60.21/10^6</f>
        <v>6.0210000000000001E-5</v>
      </c>
    </row>
    <row r="14" spans="1:6" x14ac:dyDescent="0.2">
      <c r="A14">
        <f t="shared" si="0"/>
        <v>700</v>
      </c>
      <c r="B14">
        <v>0.4975</v>
      </c>
      <c r="C14">
        <v>1.075</v>
      </c>
      <c r="D14">
        <f>52.4/10^3</f>
        <v>5.2399999999999995E-2</v>
      </c>
      <c r="E14">
        <f>338.8/10^7</f>
        <v>3.3880000000000001E-5</v>
      </c>
      <c r="F14">
        <f>68.1/10^6</f>
        <v>6.8099999999999988E-5</v>
      </c>
    </row>
    <row r="15" spans="1:6" x14ac:dyDescent="0.2">
      <c r="A15">
        <f t="shared" si="0"/>
        <v>750</v>
      </c>
      <c r="B15">
        <v>0.46429999999999999</v>
      </c>
      <c r="C15">
        <v>1.087</v>
      </c>
      <c r="D15">
        <f>54.9/10^3</f>
        <v>5.4899999999999997E-2</v>
      </c>
      <c r="E15">
        <f>354.6/10^7</f>
        <v>3.5460000000000003E-5</v>
      </c>
      <c r="F15">
        <f>76.37/10^6</f>
        <v>7.6370000000000002E-5</v>
      </c>
    </row>
    <row r="16" spans="1:6" x14ac:dyDescent="0.2">
      <c r="A16">
        <f>A15+50</f>
        <v>800</v>
      </c>
      <c r="B16">
        <v>0.43540000000000001</v>
      </c>
      <c r="C16">
        <v>1.099</v>
      </c>
      <c r="D16">
        <f>57.3/10^3</f>
        <v>5.7299999999999997E-2</v>
      </c>
      <c r="E16">
        <f>369.8/10^7</f>
        <v>3.6980000000000002E-5</v>
      </c>
      <c r="F16">
        <f>84.93/10^6</f>
        <v>8.4930000000000002E-5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aumarr@students.nusd.org</dc:creator>
  <cp:lastModifiedBy>aumarr@students.nusd.org</cp:lastModifiedBy>
  <dcterms:created xsi:type="dcterms:W3CDTF">2022-09-08T00:33:03Z</dcterms:created>
  <dcterms:modified xsi:type="dcterms:W3CDTF">2022-09-08T01:48:15Z</dcterms:modified>
</cp:coreProperties>
</file>