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 activeTab="2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7" i="1"/>
  <c r="H47"/>
  <c r="G47"/>
  <c r="I46"/>
  <c r="H46"/>
  <c r="G46"/>
  <c r="I45"/>
  <c r="H45"/>
  <c r="G45"/>
  <c r="I44"/>
  <c r="H44"/>
  <c r="G44"/>
  <c r="I43"/>
  <c r="H43"/>
  <c r="G43"/>
  <c r="I42"/>
  <c r="H42"/>
  <c r="G42"/>
  <c r="I41" l="1"/>
  <c r="H41"/>
  <c r="G41"/>
  <c r="I40"/>
  <c r="H40"/>
  <c r="G40"/>
  <c r="I39"/>
  <c r="I38"/>
  <c r="G39"/>
  <c r="H39"/>
  <c r="G38"/>
  <c r="H38"/>
  <c r="I37"/>
  <c r="G37"/>
  <c r="H37"/>
  <c r="I36"/>
  <c r="H36"/>
  <c r="G36"/>
  <c r="G13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<sst xmlns="http://schemas.openxmlformats.org/spreadsheetml/2006/main" count="19" uniqueCount="19">
  <si>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</si>
  <si>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</si>
  <si>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</si>
  <si>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</si>
  <si>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</si>
  <si>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</si>
  <si>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</si>
  <si>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</si>
  <si>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</si>
  <si>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</si>
  <si>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</si>
  <si>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</si>
  <si>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</si>
  <si>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</si>
  <si>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</si>
  <si>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</si>
  <si>
    <t>I did not capture 25 April during 25 April.</t>
  </si>
  <si>
    <t>This was captured 26 April at 17:50 EDT</t>
  </si>
  <si>
    <t>On 27 April at 14:58 I found the following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</si>
</sst>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</c:numCache>
            </c:numRef>
          </c:yVal>
          <c:smooth val="1"/>
        </c:ser>
        <c:axId val="100789632"/>
        <c:axId val="100598912"/>
      </c:scatterChart>
      <c:valAx>
        <c:axId val="100789632"/>
        <c:scaling>
          <c:orientation val="minMax"/>
        </c:scaling>
        <c:axPos val="b"/>
        <c:numFmt formatCode="d\-mmm" sourceLinked="1"/>
        <c:tickLblPos val="nextTo"/>
        <c:crossAx val="100598912"/>
        <c:crosses val="autoZero"/>
        <c:crossBetween val="midCat"/>
      </c:valAx>
      <c:valAx>
        <c:axId val="100598912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078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31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</c:numCache>
            </c:numRef>
          </c:yVal>
          <c:smooth val="1"/>
        </c:ser>
        <c:axId val="103777408"/>
        <c:axId val="103778944"/>
      </c:scatterChart>
      <c:valAx>
        <c:axId val="103777408"/>
        <c:scaling>
          <c:orientation val="minMax"/>
        </c:scaling>
        <c:axPos val="b"/>
        <c:numFmt formatCode="d\-mmm" sourceLinked="1"/>
        <c:tickLblPos val="nextTo"/>
        <c:crossAx val="103778944"/>
        <c:crosses val="autoZero"/>
        <c:crossBetween val="midCat"/>
      </c:valAx>
      <c:valAx>
        <c:axId val="103778944"/>
        <c:scaling>
          <c:orientation val="minMax"/>
        </c:scaling>
        <c:axPos val="l"/>
        <c:majorGridlines/>
        <c:numFmt formatCode="0.00%" sourceLinked="1"/>
        <c:tickLblPos val="nextTo"/>
        <c:crossAx val="103777408"/>
        <c:crosses val="autoZero"/>
        <c:crossBetween val="midCat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</c:numCache>
            </c:numRef>
          </c:yVal>
          <c:smooth val="1"/>
        </c:ser>
        <c:axId val="103798272"/>
        <c:axId val="103800192"/>
      </c:scatterChart>
      <c:valAx>
        <c:axId val="103798272"/>
        <c:scaling>
          <c:orientation val="minMax"/>
        </c:scaling>
        <c:axPos val="b"/>
        <c:numFmt formatCode="d\-mmm" sourceLinked="1"/>
        <c:tickLblPos val="nextTo"/>
        <c:crossAx val="103800192"/>
        <c:crosses val="autoZero"/>
        <c:crossBetween val="midCat"/>
      </c:valAx>
      <c:valAx>
        <c:axId val="103800192"/>
        <c:scaling>
          <c:orientation val="minMax"/>
        </c:scaling>
        <c:axPos val="l"/>
        <c:majorGridlines/>
        <c:numFmt formatCode="0.00%" sourceLinked="1"/>
        <c:tickLblPos val="nextTo"/>
        <c:crossAx val="103798272"/>
        <c:crosses val="autoZero"/>
        <c:crossBetween val="midCat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</c:numCache>
            </c:numRef>
          </c:yVal>
          <c:smooth val="1"/>
        </c:ser>
        <c:axId val="105151104"/>
        <c:axId val="105165184"/>
      </c:scatterChart>
      <c:valAx>
        <c:axId val="105151104"/>
        <c:scaling>
          <c:orientation val="minMax"/>
        </c:scaling>
        <c:axPos val="b"/>
        <c:numFmt formatCode="d\-mmm" sourceLinked="1"/>
        <c:tickLblPos val="nextTo"/>
        <c:crossAx val="105165184"/>
        <c:crosses val="autoZero"/>
        <c:crossBetween val="midCat"/>
      </c:valAx>
      <c:valAx>
        <c:axId val="105165184"/>
        <c:scaling>
          <c:orientation val="minMax"/>
        </c:scaling>
        <c:axPos val="l"/>
        <c:majorGridlines/>
        <c:numFmt formatCode="General" sourceLinked="1"/>
        <c:tickLblPos val="nextTo"/>
        <c:crossAx val="105151104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85"/>
          <c:h val="0.8202698457873466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Data!$A$3:$A$55</c:f>
              <c:numCache>
                <c:formatCode>d\-mmm</c:formatCode>
                <c:ptCount val="5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xVal>
          <c:yVal>
            <c:numRef>
              <c:f>Data!$E$3:$E$55</c:f>
              <c:numCache>
                <c:formatCode>General</c:formatCode>
                <c:ptCount val="5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100633984"/>
        <c:axId val="101135488"/>
      </c:scatterChart>
      <c:valAx>
        <c:axId val="100633984"/>
        <c:scaling>
          <c:orientation val="minMax"/>
        </c:scaling>
        <c:axPos val="b"/>
        <c:numFmt formatCode="d\-mmm" sourceLinked="1"/>
        <c:tickLblPos val="nextTo"/>
        <c:crossAx val="101135488"/>
        <c:crosses val="autoZero"/>
        <c:crossBetween val="midCat"/>
      </c:valAx>
      <c:valAx>
        <c:axId val="101135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063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Data!$F$3:$F$51</c:f>
              <c:numCache>
                <c:formatCode>General</c:formatCode>
                <c:ptCount val="49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  <c:pt idx="43" formatCode="#,##0">
                  <c:v>52459</c:v>
                </c:pt>
                <c:pt idx="44" formatCode="#,##0">
                  <c:v>53922</c:v>
                </c:pt>
              </c:numCache>
            </c:numRef>
          </c:yVal>
          <c:smooth val="1"/>
        </c:ser>
        <c:dLbls>
          <c:showVal val="1"/>
          <c:showCatName val="1"/>
        </c:dLbls>
        <c:axId val="101152256"/>
        <c:axId val="101153792"/>
      </c:scatterChart>
      <c:valAx>
        <c:axId val="101152256"/>
        <c:scaling>
          <c:orientation val="minMax"/>
        </c:scaling>
        <c:axPos val="b"/>
        <c:numFmt formatCode="d\-mmm" sourceLinked="1"/>
        <c:tickLblPos val="nextTo"/>
        <c:crossAx val="101153792"/>
        <c:crosses val="autoZero"/>
        <c:crossBetween val="midCat"/>
      </c:valAx>
      <c:valAx>
        <c:axId val="101153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1152256"/>
        <c:crosses val="autoZero"/>
        <c:crossBetween val="midCat"/>
      </c:valAx>
    </c:plotArea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Data!$H$3:$H$48</c:f>
              <c:numCache>
                <c:formatCode>0.00%</c:formatCode>
                <c:ptCount val="46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  <c:pt idx="43">
                  <c:v>5.6491413593734351E-2</c:v>
                </c:pt>
                <c:pt idx="44">
                  <c:v>5.6293357692809604E-2</c:v>
                </c:pt>
              </c:numCache>
            </c:numRef>
          </c:yVal>
          <c:smooth val="1"/>
        </c:ser>
        <c:axId val="101202944"/>
        <c:axId val="101217024"/>
      </c:scatterChart>
      <c:valAx>
        <c:axId val="101202944"/>
        <c:scaling>
          <c:orientation val="minMax"/>
        </c:scaling>
        <c:axPos val="b"/>
        <c:numFmt formatCode="d\-mmm" sourceLinked="1"/>
        <c:tickLblPos val="nextTo"/>
        <c:crossAx val="101217024"/>
        <c:crosses val="autoZero"/>
        <c:crossBetween val="midCat"/>
      </c:valAx>
      <c:valAx>
        <c:axId val="101217024"/>
        <c:scaling>
          <c:orientation val="minMax"/>
        </c:scaling>
        <c:axPos val="l"/>
        <c:majorGridlines/>
        <c:numFmt formatCode="0.00%" sourceLinked="1"/>
        <c:tickLblPos val="nextTo"/>
        <c:crossAx val="101202944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Data!$I$3:$I$51</c:f>
              <c:numCache>
                <c:formatCode>0.00%</c:formatCode>
                <c:ptCount val="4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  <c:pt idx="43">
                  <c:v>5.7794206301361173E-2</c:v>
                </c:pt>
                <c:pt idx="44">
                  <c:v>5.0006836204539239E-2</c:v>
                </c:pt>
              </c:numCache>
            </c:numRef>
          </c:yVal>
          <c:smooth val="1"/>
        </c:ser>
        <c:axId val="101221120"/>
        <c:axId val="101234176"/>
      </c:scatterChart>
      <c:valAx>
        <c:axId val="101221120"/>
        <c:scaling>
          <c:orientation val="minMax"/>
        </c:scaling>
        <c:axPos val="b"/>
        <c:numFmt formatCode="d\-mmm" sourceLinked="1"/>
        <c:tickLblPos val="nextTo"/>
        <c:crossAx val="101234176"/>
        <c:crosses val="autoZero"/>
        <c:crossBetween val="midCat"/>
      </c:valAx>
      <c:valAx>
        <c:axId val="101234176"/>
        <c:scaling>
          <c:orientation val="minMax"/>
        </c:scaling>
        <c:axPos val="l"/>
        <c:majorGridlines/>
        <c:numFmt formatCode="0.00%" sourceLinked="1"/>
        <c:tickLblPos val="nextTo"/>
        <c:crossAx val="101221120"/>
        <c:crosses val="autoZero"/>
        <c:crossBetween val="midCat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Data!$G$3:$G$51</c:f>
              <c:numCache>
                <c:formatCode>General</c:formatCode>
                <c:ptCount val="49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  <c:pt idx="43">
                  <c:v>3643</c:v>
                </c:pt>
                <c:pt idx="44">
                  <c:v>1463</c:v>
                </c:pt>
              </c:numCache>
            </c:numRef>
          </c:yVal>
          <c:smooth val="1"/>
        </c:ser>
        <c:axId val="101266176"/>
        <c:axId val="101267712"/>
      </c:scatterChart>
      <c:valAx>
        <c:axId val="101266176"/>
        <c:scaling>
          <c:orientation val="minMax"/>
        </c:scaling>
        <c:axPos val="b"/>
        <c:numFmt formatCode="d\-mmm" sourceLinked="1"/>
        <c:tickLblPos val="nextTo"/>
        <c:crossAx val="101267712"/>
        <c:crosses val="autoZero"/>
        <c:crossBetween val="midCat"/>
      </c:valAx>
      <c:valAx>
        <c:axId val="101267712"/>
        <c:scaling>
          <c:orientation val="minMax"/>
        </c:scaling>
        <c:axPos val="l"/>
        <c:majorGridlines/>
        <c:numFmt formatCode="General" sourceLinked="1"/>
        <c:tickLblPos val="nextTo"/>
        <c:crossAx val="101266176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</c:numCache>
            </c:numRef>
          </c:yVal>
          <c:smooth val="1"/>
        </c:ser>
        <c:axId val="101889920"/>
        <c:axId val="101891456"/>
      </c:scatterChart>
      <c:valAx>
        <c:axId val="101889920"/>
        <c:scaling>
          <c:orientation val="minMax"/>
        </c:scaling>
        <c:axPos val="b"/>
        <c:numFmt formatCode="d\-mmm" sourceLinked="1"/>
        <c:tickLblPos val="nextTo"/>
        <c:crossAx val="101891456"/>
        <c:crosses val="autoZero"/>
        <c:crossBetween val="midCat"/>
      </c:valAx>
      <c:valAx>
        <c:axId val="101891456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1889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36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218"/>
          <c:h val="0.820269845787346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103380096"/>
        <c:axId val="103381632"/>
      </c:scatterChart>
      <c:valAx>
        <c:axId val="103380096"/>
        <c:scaling>
          <c:orientation val="minMax"/>
        </c:scaling>
        <c:axPos val="b"/>
        <c:numFmt formatCode="d\-mmm" sourceLinked="1"/>
        <c:tickLblPos val="nextTo"/>
        <c:crossAx val="103381632"/>
        <c:crosses val="autoZero"/>
        <c:crossBetween val="midCat"/>
      </c:valAx>
      <c:valAx>
        <c:axId val="103381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10338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</c:numCache>
            </c:numRef>
          </c:yVal>
          <c:smooth val="1"/>
        </c:ser>
        <c:dLbls>
          <c:showVal val="1"/>
          <c:showCatName val="1"/>
        </c:dLbls>
        <c:axId val="103755776"/>
        <c:axId val="103757312"/>
      </c:scatterChart>
      <c:valAx>
        <c:axId val="103755776"/>
        <c:scaling>
          <c:orientation val="minMax"/>
        </c:scaling>
        <c:axPos val="b"/>
        <c:numFmt formatCode="d\-mmm" sourceLinked="1"/>
        <c:tickLblPos val="nextTo"/>
        <c:crossAx val="103757312"/>
        <c:crosses val="autoZero"/>
        <c:crossBetween val="midCat"/>
      </c:valAx>
      <c:valAx>
        <c:axId val="103757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103755776"/>
        <c:crosses val="autoZero"/>
        <c:crossBetween val="midCat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11</xdr:col>
      <xdr:colOff>238125</xdr:colOff>
      <xdr:row>112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526000"/>
          <a:ext cx="69437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10</xdr:col>
      <xdr:colOff>428625</xdr:colOff>
      <xdr:row>149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098000"/>
          <a:ext cx="6524625" cy="636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opLeftCell="K1" workbookViewId="0">
      <pane ySplit="900" topLeftCell="A52" activePane="bottomLeft"/>
      <selection activeCell="I1" sqref="F1:I1048576"/>
      <selection pane="bottomLeft" activeCell="G47" sqref="G47:I47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4</v>
      </c>
    </row>
    <row r="2" spans="1:10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11</v>
      </c>
      <c r="H2" s="7" t="s">
        <v>5</v>
      </c>
      <c r="I2" s="7" t="s">
        <v>7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G39" si="13">F33-F32</f>
        <v>1927</v>
      </c>
      <c r="H33" s="4">
        <f t="shared" si="12"/>
        <v>3.8968697213641136E-2</v>
      </c>
      <c r="I33" s="4">
        <f t="shared" ref="I33:I39" si="14"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3"/>
        <v>1456</v>
      </c>
      <c r="H34" s="4">
        <f t="shared" si="12"/>
        <v>3.9545894468585148E-2</v>
      </c>
      <c r="I34" s="4">
        <f t="shared" si="14"/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3"/>
        <v>310</v>
      </c>
      <c r="H35" s="4">
        <f t="shared" si="12"/>
        <v>3.8431447051407157E-2</v>
      </c>
      <c r="I35" s="4">
        <f t="shared" si="14"/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5">ROUND(B35*$C$1,0)</f>
        <v>908094</v>
      </c>
      <c r="C36">
        <f t="shared" ref="C36:C69" si="16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3"/>
        <v>2330</v>
      </c>
      <c r="H36" s="4">
        <f t="shared" ref="H36:H39" si="17">F36/E36</f>
        <v>4.060522968664828E-2</v>
      </c>
      <c r="I36" s="4">
        <f t="shared" si="14"/>
        <v>8.830775061588024E-2</v>
      </c>
      <c r="J36">
        <v>327000000</v>
      </c>
    </row>
    <row r="37" spans="1:10">
      <c r="A37" s="1">
        <f t="shared" si="11"/>
        <v>43937</v>
      </c>
      <c r="B37">
        <f t="shared" si="15"/>
        <v>1079724</v>
      </c>
      <c r="C37">
        <f t="shared" si="16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3"/>
        <v>2430</v>
      </c>
      <c r="H37" s="4">
        <f t="shared" si="17"/>
        <v>4.2725633482015753E-2</v>
      </c>
      <c r="I37" s="4">
        <f t="shared" si="14"/>
        <v>9.0570257174804325E-2</v>
      </c>
      <c r="J37">
        <v>327000000</v>
      </c>
    </row>
    <row r="38" spans="1:10">
      <c r="A38" s="1">
        <f t="shared" si="11"/>
        <v>43938</v>
      </c>
      <c r="B38">
        <f t="shared" si="15"/>
        <v>1283792</v>
      </c>
      <c r="C38">
        <f t="shared" si="16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3"/>
        <v>6037</v>
      </c>
      <c r="H38" s="4">
        <f t="shared" si="17"/>
        <v>4.994468892811374E-2</v>
      </c>
      <c r="I38" s="4">
        <f t="shared" si="14"/>
        <v>0.2046995795469958</v>
      </c>
      <c r="J38">
        <v>327000000</v>
      </c>
    </row>
    <row r="39" spans="1:10">
      <c r="A39" s="1">
        <f t="shared" si="11"/>
        <v>43939</v>
      </c>
      <c r="B39">
        <f t="shared" si="15"/>
        <v>1526429</v>
      </c>
      <c r="C39">
        <f t="shared" si="16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3"/>
        <v>2394</v>
      </c>
      <c r="H39" s="4">
        <f t="shared" si="17"/>
        <v>5.1313568278621831E-2</v>
      </c>
      <c r="I39" s="4">
        <f t="shared" si="14"/>
        <v>8.2546031308185636E-2</v>
      </c>
      <c r="J39">
        <v>327000000</v>
      </c>
    </row>
    <row r="40" spans="1:10">
      <c r="A40" s="1">
        <f t="shared" si="11"/>
        <v>43940</v>
      </c>
      <c r="B40">
        <f t="shared" si="15"/>
        <v>1814924</v>
      </c>
      <c r="C40">
        <f t="shared" si="16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" si="18">F40-F39</f>
        <v>1759</v>
      </c>
      <c r="H40" s="4">
        <f t="shared" ref="H40" si="19">F40/E40</f>
        <v>5.1624273205389731E-2</v>
      </c>
      <c r="I40" s="4">
        <f t="shared" ref="I40" si="20">(F40-F39)/(E40-E39)</f>
        <v>5.8797967642732984E-2</v>
      </c>
      <c r="J40">
        <v>327000000</v>
      </c>
    </row>
    <row r="41" spans="1:10">
      <c r="A41" s="1">
        <f t="shared" si="11"/>
        <v>43941</v>
      </c>
      <c r="B41">
        <f t="shared" si="15"/>
        <v>2157945</v>
      </c>
      <c r="C41">
        <f t="shared" si="16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" si="21">F41-F40</f>
        <v>1881</v>
      </c>
      <c r="H41" s="4">
        <f t="shared" ref="H41" si="22">F41/E41</f>
        <v>5.2346224677716394E-2</v>
      </c>
      <c r="I41" s="4">
        <f t="shared" ref="I41" si="23">(F41-F40)/(E41-E40)</f>
        <v>7.2360069244085404E-2</v>
      </c>
      <c r="J41">
        <v>327000000</v>
      </c>
    </row>
    <row r="42" spans="1:10">
      <c r="A42" s="1">
        <f t="shared" si="11"/>
        <v>43942</v>
      </c>
      <c r="B42">
        <f t="shared" si="15"/>
        <v>2565797</v>
      </c>
      <c r="C42">
        <f t="shared" si="16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" si="24">F42-F41</f>
        <v>2675</v>
      </c>
      <c r="H42" s="4">
        <f t="shared" ref="H42" si="25">F42/E42</f>
        <v>5.3805407341645912E-2</v>
      </c>
      <c r="I42" s="4">
        <f t="shared" ref="I42" si="26">(F42-F41)/(E42-E41)</f>
        <v>9.0776435455409255E-2</v>
      </c>
      <c r="J42">
        <v>327000000</v>
      </c>
    </row>
    <row r="43" spans="1:10">
      <c r="A43" s="1">
        <f t="shared" si="11"/>
        <v>43943</v>
      </c>
      <c r="B43">
        <f t="shared" si="15"/>
        <v>3050733</v>
      </c>
      <c r="C43">
        <f t="shared" si="16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" si="27">F43-F42</f>
        <v>2817</v>
      </c>
      <c r="H43" s="4">
        <f t="shared" ref="H43" si="28">F43/E43</f>
        <v>5.5539427074832136E-2</v>
      </c>
      <c r="I43" s="4">
        <f t="shared" ref="I43" si="29">(F43-F42)/(E43-E42)</f>
        <v>0.10634201585503963</v>
      </c>
      <c r="J43">
        <v>327000000</v>
      </c>
    </row>
    <row r="44" spans="1:10">
      <c r="A44" s="1">
        <f t="shared" si="11"/>
        <v>43944</v>
      </c>
      <c r="B44">
        <f t="shared" si="15"/>
        <v>3627322</v>
      </c>
      <c r="C44">
        <f t="shared" si="16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" si="30">F44-F43</f>
        <v>1804</v>
      </c>
      <c r="H44" s="4">
        <f t="shared" ref="H44" si="31">F44/E44</f>
        <v>5.5983467742422209E-2</v>
      </c>
      <c r="I44" s="4">
        <f t="shared" ref="I44" si="32">(F44-F43)/(E44-E43)</f>
        <v>6.976564312785212E-2</v>
      </c>
      <c r="J44">
        <v>327000000</v>
      </c>
    </row>
    <row r="45" spans="1:10">
      <c r="A45" s="1">
        <f t="shared" si="11"/>
        <v>43945</v>
      </c>
      <c r="B45">
        <f t="shared" si="15"/>
        <v>4312886</v>
      </c>
      <c r="C45">
        <f t="shared" si="16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" si="33">F45-F44</f>
        <v>2437</v>
      </c>
      <c r="H45" s="4">
        <f t="shared" ref="H45" si="34">F45/E45</f>
        <v>5.6396541067601683E-2</v>
      </c>
      <c r="I45" s="4">
        <f t="shared" ref="I45" si="35">(F45-F44)/(E45-E44)</f>
        <v>6.5609519707085937E-2</v>
      </c>
      <c r="J45">
        <v>327000000</v>
      </c>
    </row>
    <row r="46" spans="1:10">
      <c r="A46" s="1">
        <f t="shared" si="11"/>
        <v>43946</v>
      </c>
      <c r="B46">
        <f t="shared" si="15"/>
        <v>5128021</v>
      </c>
      <c r="C46">
        <f t="shared" si="16"/>
        <v>103292010</v>
      </c>
      <c r="D46">
        <f t="shared" si="10"/>
        <v>1420781</v>
      </c>
      <c r="E46" s="3">
        <v>928619</v>
      </c>
      <c r="F46" s="3">
        <v>52459</v>
      </c>
      <c r="G46">
        <f t="shared" ref="G46" si="36">F46-F45</f>
        <v>3643</v>
      </c>
      <c r="H46" s="4">
        <f t="shared" ref="H46:H47" si="37">F46/E46</f>
        <v>5.6491413593734351E-2</v>
      </c>
      <c r="I46" s="4">
        <f t="shared" ref="I46" si="38">(F46-F45)/(E46-E45)</f>
        <v>5.7794206301361173E-2</v>
      </c>
      <c r="J46">
        <v>327000000</v>
      </c>
    </row>
    <row r="47" spans="1:10">
      <c r="A47" s="1">
        <f t="shared" si="11"/>
        <v>43947</v>
      </c>
      <c r="B47">
        <f t="shared" si="15"/>
        <v>6097217</v>
      </c>
      <c r="C47">
        <f t="shared" si="16"/>
        <v>131697313</v>
      </c>
      <c r="D47">
        <f t="shared" si="10"/>
        <v>1534443</v>
      </c>
      <c r="E47" s="3">
        <v>957875</v>
      </c>
      <c r="F47" s="3">
        <v>53922</v>
      </c>
      <c r="G47">
        <f t="shared" ref="G47" si="39">F47-F46</f>
        <v>1463</v>
      </c>
      <c r="H47" s="4">
        <f t="shared" ref="H47" si="40">F47/E47</f>
        <v>5.6293357692809604E-2</v>
      </c>
      <c r="I47" s="4">
        <f t="shared" ref="I47" si="41">(F47-F46)/(E47-E46)</f>
        <v>5.0006836204539239E-2</v>
      </c>
      <c r="J47">
        <v>327000000</v>
      </c>
    </row>
    <row r="48" spans="1:10">
      <c r="A48" s="1">
        <f t="shared" si="11"/>
        <v>43948</v>
      </c>
      <c r="B48">
        <f t="shared" si="15"/>
        <v>7249591</v>
      </c>
      <c r="C48">
        <f t="shared" si="16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5"/>
        <v>8619764</v>
      </c>
      <c r="C49">
        <f t="shared" si="16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5"/>
        <v>10248899</v>
      </c>
      <c r="C50">
        <f t="shared" si="16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5"/>
        <v>12185941</v>
      </c>
      <c r="C51">
        <f t="shared" si="16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5"/>
        <v>14489084</v>
      </c>
      <c r="C52">
        <f t="shared" si="16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5"/>
        <v>17227521</v>
      </c>
      <c r="C53">
        <f t="shared" si="16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5"/>
        <v>20483522</v>
      </c>
      <c r="C54">
        <f t="shared" si="16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5"/>
        <v>24354908</v>
      </c>
      <c r="C55">
        <f t="shared" si="16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5"/>
        <v>28957986</v>
      </c>
      <c r="C56">
        <f t="shared" si="16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5"/>
        <v>34431045</v>
      </c>
      <c r="C57">
        <f t="shared" si="16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5"/>
        <v>40938513</v>
      </c>
      <c r="C58">
        <f t="shared" si="16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5"/>
        <v>48675892</v>
      </c>
      <c r="C59">
        <f t="shared" si="16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5"/>
        <v>57875636</v>
      </c>
      <c r="C60">
        <f t="shared" si="16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5"/>
        <v>68814131</v>
      </c>
      <c r="C61">
        <f t="shared" si="16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5"/>
        <v>81820002</v>
      </c>
      <c r="C62">
        <f t="shared" si="16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5"/>
        <v>97283982</v>
      </c>
      <c r="C63">
        <f t="shared" si="16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5"/>
        <v>115670655</v>
      </c>
      <c r="C64">
        <f t="shared" si="16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5"/>
        <v>137532409</v>
      </c>
      <c r="C65">
        <f t="shared" si="16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5"/>
        <v>163526034</v>
      </c>
      <c r="C66">
        <f t="shared" si="16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5"/>
        <v>194432454</v>
      </c>
      <c r="C67">
        <f t="shared" si="16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5"/>
        <v>231180188</v>
      </c>
      <c r="C68">
        <f t="shared" si="16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42">A68+1</f>
        <v>43969</v>
      </c>
      <c r="B69">
        <f t="shared" si="15"/>
        <v>274873244</v>
      </c>
      <c r="C69">
        <f t="shared" si="16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6"/>
  <sheetViews>
    <sheetView tabSelected="1" topLeftCell="A130" workbookViewId="0">
      <selection activeCell="A117" sqref="A117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  <row r="91" spans="1:1">
      <c r="A91" t="s">
        <v>16</v>
      </c>
    </row>
    <row r="92" spans="1:1">
      <c r="A92" t="s">
        <v>17</v>
      </c>
    </row>
    <row r="116" spans="1:1">
      <c r="A11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2020-04-27T19:00:14Z</dcterms:modified>
</cp:coreProperties>
</file>