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4915" windowHeight="11055"/>
  </bookViews>
  <sheets>
    <sheet name="Data" sheetId="1" r:id="rId1"/>
    <sheet name="Graph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49" i="1"/>
  <c r="I49"/>
  <c r="H49"/>
  <c r="G49"/>
  <c r="J48"/>
  <c r="I48"/>
  <c r="H48"/>
  <c r="G48"/>
  <c r="G14"/>
  <c r="G13"/>
  <c r="G47"/>
  <c r="G46"/>
  <c r="G45"/>
  <c r="G44"/>
  <c r="G43"/>
  <c r="G42"/>
  <c r="G41"/>
  <c r="G40"/>
  <c r="G39"/>
  <c r="G38"/>
  <c r="G37"/>
  <c r="G36"/>
  <c r="G35"/>
  <c r="G34"/>
  <c r="G33"/>
  <c r="G32"/>
  <c r="G30"/>
  <c r="G29"/>
  <c r="G28"/>
  <c r="G27"/>
  <c r="G26"/>
  <c r="G24"/>
  <c r="G23"/>
  <c r="G22"/>
  <c r="G21"/>
  <c r="G20"/>
  <c r="G17"/>
  <c r="G16"/>
  <c r="G15"/>
  <c r="G10"/>
  <c r="G9"/>
  <c r="J47"/>
  <c r="I47"/>
  <c r="H47"/>
  <c r="J46"/>
  <c r="I46"/>
  <c r="H46"/>
  <c r="J45"/>
  <c r="I45"/>
  <c r="H45"/>
  <c r="J44"/>
  <c r="I44"/>
  <c r="H44"/>
  <c r="J43"/>
  <c r="I43"/>
  <c r="H43"/>
  <c r="J42"/>
  <c r="I42"/>
  <c r="H42"/>
  <c r="J41" l="1"/>
  <c r="I41"/>
  <c r="H41"/>
  <c r="J40"/>
  <c r="I40"/>
  <c r="H40"/>
  <c r="J39"/>
  <c r="J38"/>
  <c r="H39"/>
  <c r="I39"/>
  <c r="H38"/>
  <c r="I38"/>
  <c r="J37"/>
  <c r="H37"/>
  <c r="I37"/>
  <c r="J36"/>
  <c r="I36"/>
  <c r="H36"/>
  <c r="H13"/>
  <c r="H32"/>
  <c r="H35"/>
  <c r="H34"/>
  <c r="H33"/>
  <c r="H26"/>
  <c r="H30"/>
  <c r="H29"/>
  <c r="H28"/>
  <c r="H27"/>
  <c r="H24"/>
  <c r="H23"/>
  <c r="H22"/>
  <c r="H21"/>
  <c r="H20"/>
  <c r="H19"/>
  <c r="H18"/>
  <c r="H17"/>
  <c r="H16"/>
  <c r="H15"/>
  <c r="H14"/>
  <c r="H10"/>
  <c r="H9"/>
  <c r="J35"/>
  <c r="I35"/>
  <c r="J34"/>
  <c r="I34"/>
  <c r="J33"/>
  <c r="I33"/>
  <c r="D27"/>
  <c r="D26"/>
  <c r="J32"/>
  <c r="I32"/>
  <c r="J30"/>
  <c r="I30"/>
  <c r="J29"/>
  <c r="I29"/>
  <c r="J28"/>
  <c r="I28"/>
  <c r="J27"/>
  <c r="I27"/>
  <c r="J26"/>
  <c r="I26"/>
  <c r="J24"/>
  <c r="I24"/>
  <c r="J23"/>
  <c r="I23"/>
  <c r="J9"/>
  <c r="J10"/>
  <c r="J13"/>
  <c r="J17"/>
  <c r="J16"/>
  <c r="J15"/>
  <c r="J14"/>
  <c r="J19"/>
  <c r="J20"/>
  <c r="J21"/>
  <c r="J22"/>
  <c r="I22"/>
  <c r="I21"/>
  <c r="I20"/>
  <c r="I19"/>
  <c r="I17"/>
  <c r="I16"/>
  <c r="I15"/>
  <c r="I14"/>
  <c r="I13"/>
  <c r="I10"/>
  <c r="I9"/>
  <c r="I8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A69"/>
  <c r="A65"/>
  <c r="A66" s="1"/>
  <c r="A67" s="1"/>
  <c r="A68" s="1"/>
  <c r="A64"/>
  <c r="A63"/>
  <c r="A38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33"/>
  <c r="A34" s="1"/>
  <c r="A35" s="1"/>
  <c r="A36" s="1"/>
  <c r="A37" s="1"/>
  <c r="A3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5"/>
  <c r="A4"/>
  <c r="D28" l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</calcChain>
</file>

<file path=xl/sharedStrings.xml><?xml version="1.0" encoding="utf-8"?>
<sst xmlns="http://schemas.openxmlformats.org/spreadsheetml/2006/main" count="22" uniqueCount="22">
  <si>
    <t>Growth factory per day</t>
  </si>
  <si>
    <t>Population of USA</t>
  </si>
  <si>
    <t>Date</t>
  </si>
  <si>
    <t>Projected growth r=1.189</t>
  </si>
  <si>
    <t>From: https://www.cdc.gov/coronavirus/2019-ncov/cases-updates/cases-in-us.html</t>
  </si>
  <si>
    <t>Mortality/reported%</t>
  </si>
  <si>
    <t>CDC (orJH)Reported</t>
  </si>
  <si>
    <t>Differential Mortality Rate</t>
  </si>
  <si>
    <t>Projected growth r=1.275</t>
  </si>
  <si>
    <t>Projected growth r=1.08</t>
  </si>
  <si>
    <t>Start</t>
  </si>
  <si>
    <t>New Deaths</t>
  </si>
  <si>
    <t>CDC Probable Deaths</t>
  </si>
  <si>
    <t>CDC numbers on 23 April</t>
  </si>
  <si>
    <t>Note the date is wrong</t>
  </si>
  <si>
    <t>24 April Updated at 15:30</t>
  </si>
  <si>
    <t>I did not capture 25 April during 25 April.</t>
  </si>
  <si>
    <t>This was captured 26 April at 17:50 EDT</t>
  </si>
  <si>
    <t>On 27 April at 14:58 I found the following</t>
  </si>
  <si>
    <t>New Cases</t>
  </si>
  <si>
    <t>On 20200429 at 13:45</t>
  </si>
  <si>
    <t>20200429 at 3:45 EDT</t>
  </si>
</sst>
</file>

<file path=xl/styles.xml><?xml version="1.0" encoding="utf-8"?>
<styleSheet xmlns="http://schemas.openxmlformats.org/spreadsheetml/2006/main">
  <numFmts count="1">
    <numFmt numFmtId="164" formatCode="[$-409]General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/>
  </cellStyleXfs>
  <cellXfs count="8">
    <xf numFmtId="0" fontId="0" fillId="0" borderId="0" xfId="0"/>
    <xf numFmtId="16" fontId="0" fillId="0" borderId="0" xfId="0" applyNumberFormat="1"/>
    <xf numFmtId="0" fontId="1" fillId="0" borderId="0" xfId="0" applyFont="1"/>
    <xf numFmtId="3" fontId="0" fillId="0" borderId="0" xfId="0" applyNumberFormat="1"/>
    <xf numFmtId="10" fontId="0" fillId="0" borderId="0" xfId="0" applyNumberFormat="1"/>
    <xf numFmtId="164" fontId="3" fillId="0" borderId="0" xfId="1"/>
    <xf numFmtId="3" fontId="2" fillId="0" borderId="0" xfId="0" applyNumberFormat="1" applyFont="1"/>
    <xf numFmtId="10" fontId="1" fillId="0" borderId="0" xfId="0" applyNumberFormat="1" applyFont="1"/>
  </cellXfs>
  <cellStyles count="2">
    <cellStyle name="Excel Built-in Normal" xfId="1"/>
    <cellStyle name="Normal" xfId="0" builtinId="0"/>
  </cellStyles>
  <dxfs count="0"/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34932042746388"/>
          <c:y val="3.5150950817566654E-2"/>
          <c:w val="0.84061690407598599"/>
          <c:h val="0.90300693335721749"/>
        </c:manualLayout>
      </c:layout>
      <c:scatterChart>
        <c:scatterStyle val="smoothMarker"/>
        <c:ser>
          <c:idx val="1"/>
          <c:order val="0"/>
          <c:tx>
            <c:strRef>
              <c:f>Data!$K$2</c:f>
              <c:strCache>
                <c:ptCount val="1"/>
                <c:pt idx="0">
                  <c:v>Population of USA</c:v>
                </c:pt>
              </c:strCache>
            </c:strRef>
          </c:tx>
          <c:marker>
            <c:symbol val="none"/>
          </c:marker>
          <c:xVal>
            <c:numRef>
              <c:f>Data!$A$3:$A$69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Data!$K$3:$K$69</c:f>
              <c:numCache>
                <c:formatCode>General</c:formatCode>
                <c:ptCount val="67"/>
                <c:pt idx="0">
                  <c:v>327000000</c:v>
                </c:pt>
                <c:pt idx="1">
                  <c:v>327000000</c:v>
                </c:pt>
                <c:pt idx="2">
                  <c:v>327000000</c:v>
                </c:pt>
                <c:pt idx="3">
                  <c:v>327000000</c:v>
                </c:pt>
                <c:pt idx="4">
                  <c:v>327000000</c:v>
                </c:pt>
                <c:pt idx="5">
                  <c:v>327000000</c:v>
                </c:pt>
                <c:pt idx="6">
                  <c:v>327000000</c:v>
                </c:pt>
                <c:pt idx="7">
                  <c:v>327000000</c:v>
                </c:pt>
                <c:pt idx="8">
                  <c:v>327000000</c:v>
                </c:pt>
                <c:pt idx="9">
                  <c:v>327000000</c:v>
                </c:pt>
                <c:pt idx="10">
                  <c:v>327000000</c:v>
                </c:pt>
                <c:pt idx="11">
                  <c:v>327000000</c:v>
                </c:pt>
                <c:pt idx="12">
                  <c:v>327000000</c:v>
                </c:pt>
                <c:pt idx="13">
                  <c:v>327000000</c:v>
                </c:pt>
                <c:pt idx="14">
                  <c:v>327000000</c:v>
                </c:pt>
                <c:pt idx="15">
                  <c:v>327000000</c:v>
                </c:pt>
                <c:pt idx="16">
                  <c:v>327000000</c:v>
                </c:pt>
                <c:pt idx="17">
                  <c:v>327000000</c:v>
                </c:pt>
                <c:pt idx="18">
                  <c:v>327000000</c:v>
                </c:pt>
                <c:pt idx="19">
                  <c:v>327000000</c:v>
                </c:pt>
                <c:pt idx="20">
                  <c:v>327000000</c:v>
                </c:pt>
                <c:pt idx="21">
                  <c:v>327000000</c:v>
                </c:pt>
                <c:pt idx="22">
                  <c:v>327000000</c:v>
                </c:pt>
                <c:pt idx="23">
                  <c:v>327000000</c:v>
                </c:pt>
                <c:pt idx="24">
                  <c:v>327000000</c:v>
                </c:pt>
                <c:pt idx="25">
                  <c:v>327000000</c:v>
                </c:pt>
                <c:pt idx="26">
                  <c:v>327000000</c:v>
                </c:pt>
                <c:pt idx="27">
                  <c:v>327000000</c:v>
                </c:pt>
                <c:pt idx="28">
                  <c:v>327000000</c:v>
                </c:pt>
                <c:pt idx="29">
                  <c:v>327000000</c:v>
                </c:pt>
                <c:pt idx="30">
                  <c:v>327000000</c:v>
                </c:pt>
                <c:pt idx="31">
                  <c:v>327000000</c:v>
                </c:pt>
                <c:pt idx="32">
                  <c:v>327000000</c:v>
                </c:pt>
                <c:pt idx="33">
                  <c:v>327000000</c:v>
                </c:pt>
                <c:pt idx="34">
                  <c:v>327000000</c:v>
                </c:pt>
                <c:pt idx="35">
                  <c:v>327000000</c:v>
                </c:pt>
                <c:pt idx="36">
                  <c:v>327000000</c:v>
                </c:pt>
                <c:pt idx="37">
                  <c:v>327000000</c:v>
                </c:pt>
                <c:pt idx="38">
                  <c:v>327000000</c:v>
                </c:pt>
                <c:pt idx="39">
                  <c:v>327000000</c:v>
                </c:pt>
                <c:pt idx="40">
                  <c:v>327000000</c:v>
                </c:pt>
                <c:pt idx="41">
                  <c:v>327000000</c:v>
                </c:pt>
                <c:pt idx="42">
                  <c:v>327000000</c:v>
                </c:pt>
                <c:pt idx="43">
                  <c:v>327000000</c:v>
                </c:pt>
                <c:pt idx="44">
                  <c:v>327000000</c:v>
                </c:pt>
                <c:pt idx="45">
                  <c:v>327000000</c:v>
                </c:pt>
                <c:pt idx="46">
                  <c:v>327000000</c:v>
                </c:pt>
                <c:pt idx="47">
                  <c:v>327000000</c:v>
                </c:pt>
                <c:pt idx="48">
                  <c:v>327000000</c:v>
                </c:pt>
                <c:pt idx="49">
                  <c:v>327000000</c:v>
                </c:pt>
                <c:pt idx="50">
                  <c:v>327000000</c:v>
                </c:pt>
                <c:pt idx="51">
                  <c:v>327000000</c:v>
                </c:pt>
                <c:pt idx="52">
                  <c:v>327000000</c:v>
                </c:pt>
                <c:pt idx="53">
                  <c:v>327000000</c:v>
                </c:pt>
                <c:pt idx="54">
                  <c:v>327000000</c:v>
                </c:pt>
                <c:pt idx="55">
                  <c:v>327000000</c:v>
                </c:pt>
                <c:pt idx="56">
                  <c:v>327000000</c:v>
                </c:pt>
                <c:pt idx="57">
                  <c:v>327000000</c:v>
                </c:pt>
                <c:pt idx="58">
                  <c:v>327000000</c:v>
                </c:pt>
                <c:pt idx="59">
                  <c:v>327000000</c:v>
                </c:pt>
                <c:pt idx="60">
                  <c:v>327000000</c:v>
                </c:pt>
                <c:pt idx="61">
                  <c:v>327000000</c:v>
                </c:pt>
                <c:pt idx="62">
                  <c:v>327000000</c:v>
                </c:pt>
                <c:pt idx="63">
                  <c:v>327000000</c:v>
                </c:pt>
                <c:pt idx="64">
                  <c:v>327000000</c:v>
                </c:pt>
                <c:pt idx="65">
                  <c:v>327000000</c:v>
                </c:pt>
                <c:pt idx="66">
                  <c:v>327000000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Data!$B$2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xVal>
            <c:numRef>
              <c:f>Data!$A$3:$A$62</c:f>
              <c:numCache>
                <c:formatCode>d\-mmm</c:formatCode>
                <c:ptCount val="60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</c:numCache>
            </c:numRef>
          </c:xVal>
          <c:yVal>
            <c:numRef>
              <c:f>Data!$B$3:$B$69</c:f>
              <c:numCache>
                <c:formatCode>General</c:formatCode>
                <c:ptCount val="67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  <c:pt idx="36">
                  <c:v>1526429</c:v>
                </c:pt>
                <c:pt idx="37">
                  <c:v>1814924</c:v>
                </c:pt>
                <c:pt idx="38">
                  <c:v>2157945</c:v>
                </c:pt>
                <c:pt idx="39">
                  <c:v>2565797</c:v>
                </c:pt>
                <c:pt idx="40">
                  <c:v>3050733</c:v>
                </c:pt>
                <c:pt idx="41">
                  <c:v>3627322</c:v>
                </c:pt>
                <c:pt idx="42">
                  <c:v>4312886</c:v>
                </c:pt>
                <c:pt idx="43">
                  <c:v>5128021</c:v>
                </c:pt>
                <c:pt idx="44">
                  <c:v>6097217</c:v>
                </c:pt>
                <c:pt idx="45">
                  <c:v>7249591</c:v>
                </c:pt>
                <c:pt idx="46">
                  <c:v>8619764</c:v>
                </c:pt>
                <c:pt idx="47">
                  <c:v>10248899</c:v>
                </c:pt>
                <c:pt idx="48">
                  <c:v>12185941</c:v>
                </c:pt>
                <c:pt idx="49">
                  <c:v>14489084</c:v>
                </c:pt>
                <c:pt idx="50">
                  <c:v>17227521</c:v>
                </c:pt>
                <c:pt idx="51">
                  <c:v>20483522</c:v>
                </c:pt>
                <c:pt idx="52">
                  <c:v>24354908</c:v>
                </c:pt>
                <c:pt idx="53">
                  <c:v>28957986</c:v>
                </c:pt>
                <c:pt idx="54">
                  <c:v>34431045</c:v>
                </c:pt>
                <c:pt idx="55">
                  <c:v>40938513</c:v>
                </c:pt>
                <c:pt idx="56">
                  <c:v>48675892</c:v>
                </c:pt>
                <c:pt idx="57">
                  <c:v>57875636</c:v>
                </c:pt>
                <c:pt idx="58">
                  <c:v>68814131</c:v>
                </c:pt>
                <c:pt idx="59">
                  <c:v>81820002</c:v>
                </c:pt>
                <c:pt idx="60">
                  <c:v>97283982</c:v>
                </c:pt>
                <c:pt idx="61">
                  <c:v>115670655</c:v>
                </c:pt>
                <c:pt idx="62">
                  <c:v>137532409</c:v>
                </c:pt>
                <c:pt idx="63">
                  <c:v>163526034</c:v>
                </c:pt>
                <c:pt idx="64">
                  <c:v>194432454</c:v>
                </c:pt>
                <c:pt idx="65">
                  <c:v>231180188</c:v>
                </c:pt>
                <c:pt idx="66">
                  <c:v>274873244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Data!$C$2</c:f>
              <c:strCache>
                <c:ptCount val="1"/>
                <c:pt idx="0">
                  <c:v>Projected growth r=1.275</c:v>
                </c:pt>
              </c:strCache>
            </c:strRef>
          </c:tx>
          <c:marker>
            <c:symbol val="none"/>
          </c:marker>
          <c:xVal>
            <c:numRef>
              <c:f>Data!$A$3:$A$51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Data!$C$3:$C$69</c:f>
              <c:numCache>
                <c:formatCode>General</c:formatCode>
                <c:ptCount val="67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  <c:pt idx="25">
                  <c:v>1302817</c:v>
                </c:pt>
                <c:pt idx="26">
                  <c:v>1661092</c:v>
                </c:pt>
                <c:pt idx="27">
                  <c:v>2117892</c:v>
                </c:pt>
                <c:pt idx="28">
                  <c:v>2700312</c:v>
                </c:pt>
                <c:pt idx="29">
                  <c:v>3442898</c:v>
                </c:pt>
                <c:pt idx="30">
                  <c:v>4389695</c:v>
                </c:pt>
                <c:pt idx="31">
                  <c:v>5596861</c:v>
                </c:pt>
                <c:pt idx="32">
                  <c:v>7135998</c:v>
                </c:pt>
                <c:pt idx="33">
                  <c:v>9098397</c:v>
                </c:pt>
                <c:pt idx="34">
                  <c:v>11600456</c:v>
                </c:pt>
                <c:pt idx="35">
                  <c:v>14790581</c:v>
                </c:pt>
                <c:pt idx="36">
                  <c:v>18857991</c:v>
                </c:pt>
                <c:pt idx="37">
                  <c:v>24043939</c:v>
                </c:pt>
                <c:pt idx="38">
                  <c:v>30656022</c:v>
                </c:pt>
                <c:pt idx="39">
                  <c:v>39086428</c:v>
                </c:pt>
                <c:pt idx="40">
                  <c:v>49835196</c:v>
                </c:pt>
                <c:pt idx="41">
                  <c:v>63539875</c:v>
                </c:pt>
                <c:pt idx="42">
                  <c:v>81013341</c:v>
                </c:pt>
                <c:pt idx="43">
                  <c:v>103292010</c:v>
                </c:pt>
                <c:pt idx="44">
                  <c:v>131697313</c:v>
                </c:pt>
                <c:pt idx="45">
                  <c:v>167914074</c:v>
                </c:pt>
                <c:pt idx="46">
                  <c:v>214090444</c:v>
                </c:pt>
                <c:pt idx="47">
                  <c:v>272965316</c:v>
                </c:pt>
                <c:pt idx="48">
                  <c:v>348030778</c:v>
                </c:pt>
                <c:pt idx="49">
                  <c:v>443739242</c:v>
                </c:pt>
                <c:pt idx="50">
                  <c:v>565767534</c:v>
                </c:pt>
                <c:pt idx="51">
                  <c:v>721353606</c:v>
                </c:pt>
                <c:pt idx="52">
                  <c:v>919725848</c:v>
                </c:pt>
                <c:pt idx="53">
                  <c:v>1172650456</c:v>
                </c:pt>
                <c:pt idx="54">
                  <c:v>1495129331</c:v>
                </c:pt>
                <c:pt idx="55">
                  <c:v>1906289897</c:v>
                </c:pt>
                <c:pt idx="56">
                  <c:v>2430519619</c:v>
                </c:pt>
                <c:pt idx="57">
                  <c:v>3098912514</c:v>
                </c:pt>
                <c:pt idx="58">
                  <c:v>3951113455</c:v>
                </c:pt>
                <c:pt idx="59">
                  <c:v>5037669655</c:v>
                </c:pt>
                <c:pt idx="60">
                  <c:v>6423028810</c:v>
                </c:pt>
                <c:pt idx="61">
                  <c:v>8189361733</c:v>
                </c:pt>
                <c:pt idx="62">
                  <c:v>10441436210</c:v>
                </c:pt>
                <c:pt idx="63">
                  <c:v>13312831168</c:v>
                </c:pt>
                <c:pt idx="64">
                  <c:v>16973859739</c:v>
                </c:pt>
                <c:pt idx="65">
                  <c:v>21641671167</c:v>
                </c:pt>
                <c:pt idx="66">
                  <c:v>27593130738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Data!$D$2</c:f>
              <c:strCache>
                <c:ptCount val="1"/>
                <c:pt idx="0">
                  <c:v>Projected growth r=1.08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xVal>
            <c:numRef>
              <c:f>Data!$A$22:$A$69</c:f>
              <c:numCache>
                <c:formatCode>d\-mmm</c:formatCode>
                <c:ptCount val="48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</c:numCache>
            </c:numRef>
          </c:xVal>
          <c:yVal>
            <c:numRef>
              <c:f>Data!$D$22:$D$69</c:f>
              <c:numCache>
                <c:formatCode>General</c:formatCode>
                <c:ptCount val="48"/>
                <c:pt idx="3">
                  <c:v>0</c:v>
                </c:pt>
                <c:pt idx="4" formatCode="#,##0">
                  <c:v>304826</c:v>
                </c:pt>
                <c:pt idx="5">
                  <c:v>329212</c:v>
                </c:pt>
                <c:pt idx="6">
                  <c:v>355549</c:v>
                </c:pt>
                <c:pt idx="7">
                  <c:v>383993</c:v>
                </c:pt>
                <c:pt idx="8">
                  <c:v>414712</c:v>
                </c:pt>
                <c:pt idx="9">
                  <c:v>447889</c:v>
                </c:pt>
                <c:pt idx="10">
                  <c:v>483720</c:v>
                </c:pt>
                <c:pt idx="11">
                  <c:v>522418</c:v>
                </c:pt>
                <c:pt idx="12">
                  <c:v>564211</c:v>
                </c:pt>
                <c:pt idx="13">
                  <c:v>609348</c:v>
                </c:pt>
                <c:pt idx="14">
                  <c:v>658096</c:v>
                </c:pt>
                <c:pt idx="15">
                  <c:v>710744</c:v>
                </c:pt>
                <c:pt idx="16">
                  <c:v>767604</c:v>
                </c:pt>
                <c:pt idx="17">
                  <c:v>829012</c:v>
                </c:pt>
                <c:pt idx="18">
                  <c:v>895333</c:v>
                </c:pt>
                <c:pt idx="19">
                  <c:v>966960</c:v>
                </c:pt>
                <c:pt idx="20">
                  <c:v>1044317</c:v>
                </c:pt>
                <c:pt idx="21">
                  <c:v>1127862</c:v>
                </c:pt>
                <c:pt idx="22">
                  <c:v>1218091</c:v>
                </c:pt>
                <c:pt idx="23">
                  <c:v>1315538</c:v>
                </c:pt>
                <c:pt idx="24">
                  <c:v>1420781</c:v>
                </c:pt>
                <c:pt idx="25">
                  <c:v>1534443</c:v>
                </c:pt>
                <c:pt idx="26">
                  <c:v>1657198</c:v>
                </c:pt>
                <c:pt idx="27">
                  <c:v>1789774</c:v>
                </c:pt>
                <c:pt idx="28">
                  <c:v>1932956</c:v>
                </c:pt>
                <c:pt idx="29">
                  <c:v>2087592</c:v>
                </c:pt>
                <c:pt idx="30">
                  <c:v>2254599</c:v>
                </c:pt>
                <c:pt idx="31">
                  <c:v>2434967</c:v>
                </c:pt>
                <c:pt idx="32">
                  <c:v>2629764</c:v>
                </c:pt>
                <c:pt idx="33">
                  <c:v>2840145</c:v>
                </c:pt>
                <c:pt idx="34">
                  <c:v>3067357</c:v>
                </c:pt>
                <c:pt idx="35">
                  <c:v>3312746</c:v>
                </c:pt>
                <c:pt idx="36">
                  <c:v>3577766</c:v>
                </c:pt>
                <c:pt idx="37">
                  <c:v>3863987</c:v>
                </c:pt>
                <c:pt idx="38">
                  <c:v>4173106</c:v>
                </c:pt>
                <c:pt idx="39">
                  <c:v>4506954</c:v>
                </c:pt>
                <c:pt idx="40">
                  <c:v>4867510</c:v>
                </c:pt>
                <c:pt idx="41">
                  <c:v>5256911</c:v>
                </c:pt>
                <c:pt idx="42">
                  <c:v>5677464</c:v>
                </c:pt>
                <c:pt idx="43">
                  <c:v>6131661</c:v>
                </c:pt>
                <c:pt idx="44">
                  <c:v>6622194</c:v>
                </c:pt>
                <c:pt idx="45">
                  <c:v>7151970</c:v>
                </c:pt>
                <c:pt idx="46">
                  <c:v>7724128</c:v>
                </c:pt>
                <c:pt idx="47">
                  <c:v>8342058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Data!$E$2</c:f>
              <c:strCache>
                <c:ptCount val="1"/>
                <c:pt idx="0">
                  <c:v>CDC (orJH)Reported</c:v>
                </c:pt>
              </c:strCache>
            </c:strRef>
          </c:tx>
          <c:xVal>
            <c:numRef>
              <c:f>Data!$A$3:$A$69</c:f>
              <c:numCache>
                <c:formatCode>d\-mmm</c:formatCode>
                <c:ptCount val="67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  <c:pt idx="53">
                  <c:v>43956</c:v>
                </c:pt>
                <c:pt idx="54">
                  <c:v>43957</c:v>
                </c:pt>
                <c:pt idx="55">
                  <c:v>43958</c:v>
                </c:pt>
                <c:pt idx="56">
                  <c:v>43959</c:v>
                </c:pt>
                <c:pt idx="57">
                  <c:v>43960</c:v>
                </c:pt>
                <c:pt idx="58">
                  <c:v>43961</c:v>
                </c:pt>
                <c:pt idx="59">
                  <c:v>43962</c:v>
                </c:pt>
                <c:pt idx="60">
                  <c:v>43963</c:v>
                </c:pt>
                <c:pt idx="61">
                  <c:v>43964</c:v>
                </c:pt>
                <c:pt idx="62">
                  <c:v>43965</c:v>
                </c:pt>
                <c:pt idx="63">
                  <c:v>43966</c:v>
                </c:pt>
                <c:pt idx="64">
                  <c:v>43967</c:v>
                </c:pt>
                <c:pt idx="65">
                  <c:v>43968</c:v>
                </c:pt>
                <c:pt idx="66">
                  <c:v>43969</c:v>
                </c:pt>
              </c:numCache>
            </c:numRef>
          </c:xVal>
          <c:yVal>
            <c:numRef>
              <c:f>Data!$E$3:$E$69</c:f>
              <c:numCache>
                <c:formatCode>General</c:formatCode>
                <c:ptCount val="67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  <c:pt idx="29" formatCode="#,##0">
                  <c:v>492416</c:v>
                </c:pt>
                <c:pt idx="30" formatCode="#,##0">
                  <c:v>525704</c:v>
                </c:pt>
                <c:pt idx="31" formatCode="#,##0">
                  <c:v>554849</c:v>
                </c:pt>
                <c:pt idx="32" formatCode="#,##0">
                  <c:v>579005</c:v>
                </c:pt>
                <c:pt idx="33" formatCode="#,##0">
                  <c:v>605390</c:v>
                </c:pt>
                <c:pt idx="34" formatCode="#,##0">
                  <c:v>632220</c:v>
                </c:pt>
                <c:pt idx="35" formatCode="#,##0">
                  <c:v>661712</c:v>
                </c:pt>
                <c:pt idx="36" formatCode="#,##0">
                  <c:v>690714</c:v>
                </c:pt>
                <c:pt idx="37" formatCode="#,##0">
                  <c:v>720630</c:v>
                </c:pt>
                <c:pt idx="38" formatCode="#,##0">
                  <c:v>746625</c:v>
                </c:pt>
                <c:pt idx="39" formatCode="#,##0">
                  <c:v>776093</c:v>
                </c:pt>
                <c:pt idx="40" formatCode="#,##0">
                  <c:v>802583</c:v>
                </c:pt>
                <c:pt idx="41" formatCode="#,##0">
                  <c:v>828441</c:v>
                </c:pt>
                <c:pt idx="42" formatCode="#,##0">
                  <c:v>865585</c:v>
                </c:pt>
                <c:pt idx="43" formatCode="#,##0">
                  <c:v>928619</c:v>
                </c:pt>
                <c:pt idx="44" formatCode="#,##0">
                  <c:v>957875</c:v>
                </c:pt>
                <c:pt idx="45" formatCode="#,##0">
                  <c:v>981246</c:v>
                </c:pt>
                <c:pt idx="46" formatCode="#,##0">
                  <c:v>1005147</c:v>
                </c:pt>
              </c:numCache>
            </c:numRef>
          </c:yVal>
          <c:smooth val="1"/>
        </c:ser>
        <c:axId val="49211648"/>
        <c:axId val="48955392"/>
      </c:scatterChart>
      <c:valAx>
        <c:axId val="49211648"/>
        <c:scaling>
          <c:orientation val="minMax"/>
        </c:scaling>
        <c:axPos val="b"/>
        <c:numFmt formatCode="d\-mmm" sourceLinked="1"/>
        <c:tickLblPos val="nextTo"/>
        <c:crossAx val="48955392"/>
        <c:crosses val="autoZero"/>
        <c:crossBetween val="midCat"/>
      </c:valAx>
      <c:valAx>
        <c:axId val="48955392"/>
        <c:scaling>
          <c:logBase val="10"/>
          <c:orientation val="minMax"/>
          <c:min val="1000"/>
        </c:scaling>
        <c:axPos val="l"/>
        <c:majorGridlines/>
        <c:numFmt formatCode="#,##0" sourceLinked="0"/>
        <c:tickLblPos val="nextTo"/>
        <c:crossAx val="492116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585894628939942"/>
          <c:y val="0.15605017906912791"/>
          <c:w val="0.27426384002965398"/>
          <c:h val="0.24256082583462441"/>
        </c:manualLayout>
      </c:layout>
    </c:legend>
    <c:plotVisOnly val="1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Exponential</a:t>
            </a:r>
            <a:r>
              <a:rPr lang="en-US" baseline="0"/>
              <a:t> Model vs.  CDC Confirmed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4357774371814222"/>
          <c:y val="0.11265745396283296"/>
          <c:w val="0.81707105333973262"/>
          <c:h val="0.82026984578734607"/>
        </c:manualLayout>
      </c:layout>
      <c:scatterChart>
        <c:scatterStyle val="smoothMarker"/>
        <c:ser>
          <c:idx val="0"/>
          <c:order val="0"/>
          <c:tx>
            <c:strRef>
              <c:f>Data!$B$2</c:f>
              <c:strCache>
                <c:ptCount val="1"/>
                <c:pt idx="0">
                  <c:v>Projected growth r=1.189</c:v>
                </c:pt>
              </c:strCache>
            </c:strRef>
          </c:tx>
          <c:marker>
            <c:symbol val="none"/>
          </c:marker>
          <c:dLbls>
            <c:delete val="1"/>
          </c:dLbls>
          <c:xVal>
            <c:numRef>
              <c:f>Data!$A$3:$A$38</c:f>
              <c:numCache>
                <c:formatCode>d\-mmm</c:formatCode>
                <c:ptCount val="3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</c:numCache>
            </c:numRef>
          </c:xVal>
          <c:yVal>
            <c:numRef>
              <c:f>Data!$B$3:$B$38</c:f>
              <c:numCache>
                <c:formatCode>General</c:formatCode>
                <c:ptCount val="36"/>
                <c:pt idx="0">
                  <c:v>3000</c:v>
                </c:pt>
                <c:pt idx="1">
                  <c:v>3567</c:v>
                </c:pt>
                <c:pt idx="2">
                  <c:v>4241</c:v>
                </c:pt>
                <c:pt idx="3">
                  <c:v>5043</c:v>
                </c:pt>
                <c:pt idx="4">
                  <c:v>5996</c:v>
                </c:pt>
                <c:pt idx="5">
                  <c:v>7129</c:v>
                </c:pt>
                <c:pt idx="6">
                  <c:v>8476</c:v>
                </c:pt>
                <c:pt idx="7">
                  <c:v>10078</c:v>
                </c:pt>
                <c:pt idx="8">
                  <c:v>11983</c:v>
                </c:pt>
                <c:pt idx="9">
                  <c:v>14248</c:v>
                </c:pt>
                <c:pt idx="10">
                  <c:v>16941</c:v>
                </c:pt>
                <c:pt idx="11">
                  <c:v>20143</c:v>
                </c:pt>
                <c:pt idx="12">
                  <c:v>23950</c:v>
                </c:pt>
                <c:pt idx="13">
                  <c:v>28477</c:v>
                </c:pt>
                <c:pt idx="14">
                  <c:v>33859</c:v>
                </c:pt>
                <c:pt idx="15">
                  <c:v>40258</c:v>
                </c:pt>
                <c:pt idx="16">
                  <c:v>47867</c:v>
                </c:pt>
                <c:pt idx="17">
                  <c:v>56914</c:v>
                </c:pt>
                <c:pt idx="18">
                  <c:v>67671</c:v>
                </c:pt>
                <c:pt idx="19">
                  <c:v>80461</c:v>
                </c:pt>
                <c:pt idx="20">
                  <c:v>95668</c:v>
                </c:pt>
                <c:pt idx="21">
                  <c:v>113749</c:v>
                </c:pt>
                <c:pt idx="22">
                  <c:v>135248</c:v>
                </c:pt>
                <c:pt idx="23">
                  <c:v>160810</c:v>
                </c:pt>
                <c:pt idx="24">
                  <c:v>191203</c:v>
                </c:pt>
                <c:pt idx="25">
                  <c:v>227340</c:v>
                </c:pt>
                <c:pt idx="26">
                  <c:v>270307</c:v>
                </c:pt>
                <c:pt idx="27">
                  <c:v>321395</c:v>
                </c:pt>
                <c:pt idx="28">
                  <c:v>382139</c:v>
                </c:pt>
                <c:pt idx="29">
                  <c:v>454363</c:v>
                </c:pt>
                <c:pt idx="30">
                  <c:v>540238</c:v>
                </c:pt>
                <c:pt idx="31">
                  <c:v>642343</c:v>
                </c:pt>
                <c:pt idx="32">
                  <c:v>763746</c:v>
                </c:pt>
                <c:pt idx="33">
                  <c:v>908094</c:v>
                </c:pt>
                <c:pt idx="34">
                  <c:v>1079724</c:v>
                </c:pt>
                <c:pt idx="35">
                  <c:v>1283792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Data!$E$2</c:f>
              <c:strCache>
                <c:ptCount val="1"/>
                <c:pt idx="0">
                  <c:v>CDC (orJH)Reported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triangle"/>
            <c:size val="7"/>
            <c:spPr>
              <a:solidFill>
                <a:schemeClr val="accent3">
                  <a:lumMod val="75000"/>
                </a:schemeClr>
              </a:solidFill>
            </c:spPr>
          </c:marker>
          <c:dLbls>
            <c:dLblPos val="r"/>
            <c:showCatName val="1"/>
          </c:dLbls>
          <c:xVal>
            <c:numRef>
              <c:f>Data!$A$3:$A$55</c:f>
              <c:numCache>
                <c:formatCode>d\-mmm</c:formatCode>
                <c:ptCount val="53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43952</c:v>
                </c:pt>
                <c:pt idx="50">
                  <c:v>43953</c:v>
                </c:pt>
                <c:pt idx="51">
                  <c:v>43954</c:v>
                </c:pt>
                <c:pt idx="52">
                  <c:v>43955</c:v>
                </c:pt>
              </c:numCache>
            </c:numRef>
          </c:xVal>
          <c:yVal>
            <c:numRef>
              <c:f>Data!$E$3:$E$55</c:f>
              <c:numCache>
                <c:formatCode>General</c:formatCode>
                <c:ptCount val="53"/>
                <c:pt idx="0">
                  <c:v>3000</c:v>
                </c:pt>
                <c:pt idx="4">
                  <c:v>5800</c:v>
                </c:pt>
                <c:pt idx="5">
                  <c:v>7036</c:v>
                </c:pt>
                <c:pt idx="6">
                  <c:v>10442</c:v>
                </c:pt>
                <c:pt idx="7" formatCode="#,##0">
                  <c:v>15219</c:v>
                </c:pt>
                <c:pt idx="10" formatCode="#,##0">
                  <c:v>33404</c:v>
                </c:pt>
                <c:pt idx="11">
                  <c:v>44183</c:v>
                </c:pt>
                <c:pt idx="12" formatCode="#,##0">
                  <c:v>54453</c:v>
                </c:pt>
                <c:pt idx="13" formatCode="#,##0">
                  <c:v>68440</c:v>
                </c:pt>
                <c:pt idx="14" formatCode="#,##0">
                  <c:v>85356</c:v>
                </c:pt>
                <c:pt idx="16" formatCode="[$-409]General">
                  <c:v>135000</c:v>
                </c:pt>
                <c:pt idx="17" formatCode="#,##0">
                  <c:v>140904</c:v>
                </c:pt>
                <c:pt idx="18" formatCode="#,##0">
                  <c:v>163539</c:v>
                </c:pt>
                <c:pt idx="19" formatCode="#,##0">
                  <c:v>186101</c:v>
                </c:pt>
                <c:pt idx="20" formatCode="#,##0">
                  <c:v>213144</c:v>
                </c:pt>
                <c:pt idx="21" formatCode="#,##0">
                  <c:v>239279</c:v>
                </c:pt>
                <c:pt idx="22" formatCode="#,##0">
                  <c:v>277205</c:v>
                </c:pt>
                <c:pt idx="23" formatCode="#,##0">
                  <c:v>304826</c:v>
                </c:pt>
                <c:pt idx="24" formatCode="#,##0">
                  <c:v>330891</c:v>
                </c:pt>
                <c:pt idx="25" formatCode="#,##0">
                  <c:v>374329</c:v>
                </c:pt>
                <c:pt idx="26" formatCode="#,##0">
                  <c:v>395011</c:v>
                </c:pt>
                <c:pt idx="27" formatCode="#,##0">
                  <c:v>427460</c:v>
                </c:pt>
                <c:pt idx="29" formatCode="#,##0">
                  <c:v>492416</c:v>
                </c:pt>
                <c:pt idx="30" formatCode="#,##0">
                  <c:v>525704</c:v>
                </c:pt>
                <c:pt idx="31" formatCode="#,##0">
                  <c:v>554849</c:v>
                </c:pt>
                <c:pt idx="32" formatCode="#,##0">
                  <c:v>579005</c:v>
                </c:pt>
                <c:pt idx="33" formatCode="#,##0">
                  <c:v>605390</c:v>
                </c:pt>
                <c:pt idx="34" formatCode="#,##0">
                  <c:v>632220</c:v>
                </c:pt>
                <c:pt idx="35" formatCode="#,##0">
                  <c:v>661712</c:v>
                </c:pt>
                <c:pt idx="36" formatCode="#,##0">
                  <c:v>690714</c:v>
                </c:pt>
                <c:pt idx="37" formatCode="#,##0">
                  <c:v>720630</c:v>
                </c:pt>
                <c:pt idx="38" formatCode="#,##0">
                  <c:v>746625</c:v>
                </c:pt>
                <c:pt idx="39" formatCode="#,##0">
                  <c:v>776093</c:v>
                </c:pt>
                <c:pt idx="40" formatCode="#,##0">
                  <c:v>802583</c:v>
                </c:pt>
                <c:pt idx="41" formatCode="#,##0">
                  <c:v>828441</c:v>
                </c:pt>
                <c:pt idx="42" formatCode="#,##0">
                  <c:v>865585</c:v>
                </c:pt>
                <c:pt idx="43" formatCode="#,##0">
                  <c:v>928619</c:v>
                </c:pt>
                <c:pt idx="44" formatCode="#,##0">
                  <c:v>957875</c:v>
                </c:pt>
                <c:pt idx="45" formatCode="#,##0">
                  <c:v>981246</c:v>
                </c:pt>
                <c:pt idx="46" formatCode="#,##0">
                  <c:v>1005147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Data!$C$2</c:f>
              <c:strCache>
                <c:ptCount val="1"/>
                <c:pt idx="0">
                  <c:v>Projected growth r=1.275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Data!$A$3:$A$28</c:f>
              <c:numCache>
                <c:formatCode>d\-mmm</c:formatCode>
                <c:ptCount val="26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</c:numCache>
            </c:numRef>
          </c:xVal>
          <c:yVal>
            <c:numRef>
              <c:f>Data!$C$3:$C$27</c:f>
              <c:numCache>
                <c:formatCode>General</c:formatCode>
                <c:ptCount val="25"/>
                <c:pt idx="0">
                  <c:v>3000</c:v>
                </c:pt>
                <c:pt idx="1">
                  <c:v>3825</c:v>
                </c:pt>
                <c:pt idx="2">
                  <c:v>4877</c:v>
                </c:pt>
                <c:pt idx="3">
                  <c:v>6218</c:v>
                </c:pt>
                <c:pt idx="4">
                  <c:v>7928</c:v>
                </c:pt>
                <c:pt idx="5">
                  <c:v>10108</c:v>
                </c:pt>
                <c:pt idx="6">
                  <c:v>12888</c:v>
                </c:pt>
                <c:pt idx="7">
                  <c:v>16432</c:v>
                </c:pt>
                <c:pt idx="8">
                  <c:v>20951</c:v>
                </c:pt>
                <c:pt idx="9">
                  <c:v>26713</c:v>
                </c:pt>
                <c:pt idx="10">
                  <c:v>34059</c:v>
                </c:pt>
                <c:pt idx="11">
                  <c:v>43425</c:v>
                </c:pt>
                <c:pt idx="12">
                  <c:v>55367</c:v>
                </c:pt>
                <c:pt idx="13">
                  <c:v>70593</c:v>
                </c:pt>
                <c:pt idx="14">
                  <c:v>90006</c:v>
                </c:pt>
                <c:pt idx="15">
                  <c:v>114758</c:v>
                </c:pt>
                <c:pt idx="16">
                  <c:v>146316</c:v>
                </c:pt>
                <c:pt idx="17">
                  <c:v>186553</c:v>
                </c:pt>
                <c:pt idx="18">
                  <c:v>237855</c:v>
                </c:pt>
                <c:pt idx="19">
                  <c:v>303265</c:v>
                </c:pt>
                <c:pt idx="20">
                  <c:v>386663</c:v>
                </c:pt>
                <c:pt idx="21">
                  <c:v>492995</c:v>
                </c:pt>
                <c:pt idx="22">
                  <c:v>628569</c:v>
                </c:pt>
                <c:pt idx="23">
                  <c:v>801425</c:v>
                </c:pt>
                <c:pt idx="24">
                  <c:v>1021817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Data!$D$2</c:f>
              <c:strCache>
                <c:ptCount val="1"/>
                <c:pt idx="0">
                  <c:v>Projected growth r=1.08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Data!$A$26:$A$50</c:f>
              <c:numCache>
                <c:formatCode>d\-mmm</c:formatCode>
                <c:ptCount val="25"/>
                <c:pt idx="0">
                  <c:v>43926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</c:numCache>
            </c:numRef>
          </c:xVal>
          <c:yVal>
            <c:numRef>
              <c:f>Data!$D$26:$D$44</c:f>
              <c:numCache>
                <c:formatCode>General</c:formatCode>
                <c:ptCount val="19"/>
                <c:pt idx="0" formatCode="#,##0">
                  <c:v>304826</c:v>
                </c:pt>
                <c:pt idx="1">
                  <c:v>329212</c:v>
                </c:pt>
                <c:pt idx="2">
                  <c:v>355549</c:v>
                </c:pt>
                <c:pt idx="3">
                  <c:v>383993</c:v>
                </c:pt>
                <c:pt idx="4">
                  <c:v>414712</c:v>
                </c:pt>
                <c:pt idx="5">
                  <c:v>447889</c:v>
                </c:pt>
                <c:pt idx="6">
                  <c:v>483720</c:v>
                </c:pt>
                <c:pt idx="7">
                  <c:v>522418</c:v>
                </c:pt>
                <c:pt idx="8">
                  <c:v>564211</c:v>
                </c:pt>
                <c:pt idx="9">
                  <c:v>609348</c:v>
                </c:pt>
                <c:pt idx="10">
                  <c:v>658096</c:v>
                </c:pt>
                <c:pt idx="11">
                  <c:v>710744</c:v>
                </c:pt>
                <c:pt idx="12">
                  <c:v>767604</c:v>
                </c:pt>
                <c:pt idx="13">
                  <c:v>829012</c:v>
                </c:pt>
                <c:pt idx="14">
                  <c:v>895333</c:v>
                </c:pt>
                <c:pt idx="15">
                  <c:v>966960</c:v>
                </c:pt>
                <c:pt idx="16">
                  <c:v>1044317</c:v>
                </c:pt>
                <c:pt idx="17">
                  <c:v>1127862</c:v>
                </c:pt>
                <c:pt idx="18">
                  <c:v>1218091</c:v>
                </c:pt>
              </c:numCache>
            </c:numRef>
          </c:yVal>
          <c:smooth val="1"/>
        </c:ser>
        <c:dLbls>
          <c:showVal val="1"/>
          <c:showCatName val="1"/>
        </c:dLbls>
        <c:axId val="49015040"/>
        <c:axId val="49618944"/>
      </c:scatterChart>
      <c:valAx>
        <c:axId val="49015040"/>
        <c:scaling>
          <c:orientation val="minMax"/>
        </c:scaling>
        <c:axPos val="b"/>
        <c:numFmt formatCode="d\-mmm" sourceLinked="1"/>
        <c:tickLblPos val="nextTo"/>
        <c:crossAx val="49618944"/>
        <c:crosses val="autoZero"/>
        <c:crossBetween val="midCat"/>
      </c:valAx>
      <c:valAx>
        <c:axId val="4961894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49015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0135702947978437"/>
          <c:y val="0.13138327588569504"/>
          <c:w val="0.26570587294715947"/>
          <c:h val="0.19365904563134428"/>
        </c:manualLayout>
      </c:layout>
    </c:legend>
    <c:plotVisOnly val="1"/>
  </c:chart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aseline="0"/>
              <a:t>CDC Confirmed DEATHS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3"/>
          <c:order val="0"/>
          <c:tx>
            <c:strRef>
              <c:f>Data!$F$2</c:f>
              <c:strCache>
                <c:ptCount val="1"/>
                <c:pt idx="0">
                  <c:v>CDC Probable Deaths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x"/>
            <c:size val="7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</c:spPr>
          </c:marker>
          <c:dLbls>
            <c:showVal val="1"/>
          </c:dLbls>
          <c:xVal>
            <c:numRef>
              <c:f>Data!$A$3:$A$51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Data!$F$3:$F$51</c:f>
              <c:numCache>
                <c:formatCode>General</c:formatCode>
                <c:ptCount val="49"/>
                <c:pt idx="5">
                  <c:v>97</c:v>
                </c:pt>
                <c:pt idx="6">
                  <c:v>150</c:v>
                </c:pt>
                <c:pt idx="7" formatCode="#,##0">
                  <c:v>201</c:v>
                </c:pt>
                <c:pt idx="10" formatCode="#,##0">
                  <c:v>400</c:v>
                </c:pt>
                <c:pt idx="11">
                  <c:v>544</c:v>
                </c:pt>
                <c:pt idx="12">
                  <c:v>737</c:v>
                </c:pt>
                <c:pt idx="13">
                  <c:v>994</c:v>
                </c:pt>
                <c:pt idx="14" formatCode="#,##0">
                  <c:v>1246</c:v>
                </c:pt>
                <c:pt idx="15" formatCode="[$-409]General">
                  <c:v>2000</c:v>
                </c:pt>
                <c:pt idx="16" formatCode="[$-409]General">
                  <c:v>2300</c:v>
                </c:pt>
                <c:pt idx="17" formatCode="#,##0">
                  <c:v>2405</c:v>
                </c:pt>
                <c:pt idx="18">
                  <c:v>2860</c:v>
                </c:pt>
                <c:pt idx="19" formatCode="#,##0">
                  <c:v>3603</c:v>
                </c:pt>
                <c:pt idx="20" formatCode="#,##0">
                  <c:v>4513</c:v>
                </c:pt>
                <c:pt idx="21" formatCode="#,##0">
                  <c:v>5443</c:v>
                </c:pt>
                <c:pt idx="23" formatCode="#,##0">
                  <c:v>7616</c:v>
                </c:pt>
                <c:pt idx="24" formatCode="#,##0">
                  <c:v>8910</c:v>
                </c:pt>
                <c:pt idx="25" formatCode="#,##0">
                  <c:v>12064</c:v>
                </c:pt>
                <c:pt idx="26" formatCode="#,##0">
                  <c:v>12754</c:v>
                </c:pt>
                <c:pt idx="27" formatCode="#,##0">
                  <c:v>14696</c:v>
                </c:pt>
                <c:pt idx="29" formatCode="#,##0">
                  <c:v>18559</c:v>
                </c:pt>
                <c:pt idx="30" formatCode="#,##0">
                  <c:v>20486</c:v>
                </c:pt>
                <c:pt idx="31" formatCode="#,##0">
                  <c:v>21942</c:v>
                </c:pt>
                <c:pt idx="32" formatCode="#,##0">
                  <c:v>22252</c:v>
                </c:pt>
                <c:pt idx="33" formatCode="#,##0">
                  <c:v>24582</c:v>
                </c:pt>
                <c:pt idx="34" formatCode="#,##0">
                  <c:v>27012</c:v>
                </c:pt>
                <c:pt idx="35" formatCode="#,##0">
                  <c:v>33049</c:v>
                </c:pt>
                <c:pt idx="36" formatCode="#,##0">
                  <c:v>35443</c:v>
                </c:pt>
                <c:pt idx="37" formatCode="#,##0">
                  <c:v>37202</c:v>
                </c:pt>
                <c:pt idx="38" formatCode="#,##0">
                  <c:v>39083</c:v>
                </c:pt>
                <c:pt idx="39" formatCode="#,##0">
                  <c:v>41758</c:v>
                </c:pt>
                <c:pt idx="40" formatCode="#,##0">
                  <c:v>44575</c:v>
                </c:pt>
                <c:pt idx="41" formatCode="#,##0">
                  <c:v>46379</c:v>
                </c:pt>
                <c:pt idx="42" formatCode="#,##0">
                  <c:v>48816</c:v>
                </c:pt>
                <c:pt idx="43" formatCode="#,##0">
                  <c:v>52459</c:v>
                </c:pt>
                <c:pt idx="44" formatCode="#,##0">
                  <c:v>53922</c:v>
                </c:pt>
                <c:pt idx="45" formatCode="#,##0">
                  <c:v>55258</c:v>
                </c:pt>
                <c:pt idx="46" formatCode="#,##0">
                  <c:v>57505</c:v>
                </c:pt>
              </c:numCache>
            </c:numRef>
          </c:yVal>
          <c:smooth val="1"/>
        </c:ser>
        <c:dLbls>
          <c:showVal val="1"/>
          <c:showCatName val="1"/>
        </c:dLbls>
        <c:axId val="49648000"/>
        <c:axId val="49649536"/>
      </c:scatterChart>
      <c:valAx>
        <c:axId val="49648000"/>
        <c:scaling>
          <c:orientation val="minMax"/>
        </c:scaling>
        <c:axPos val="b"/>
        <c:numFmt formatCode="d\-mmm" sourceLinked="1"/>
        <c:tickLblPos val="nextTo"/>
        <c:crossAx val="49649536"/>
        <c:crosses val="autoZero"/>
        <c:crossBetween val="midCat"/>
      </c:valAx>
      <c:valAx>
        <c:axId val="496495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Reported by CDC</a:t>
                </a:r>
              </a:p>
            </c:rich>
          </c:tx>
          <c:layout/>
        </c:title>
        <c:numFmt formatCode="General" sourceLinked="1"/>
        <c:tickLblPos val="nextTo"/>
        <c:crossAx val="49648000"/>
        <c:crosses val="autoZero"/>
        <c:crossBetween val="midCat"/>
      </c:valAx>
    </c:plotArea>
    <c:plotVisOnly val="1"/>
  </c:chart>
  <c:printSettings>
    <c:headerFooter/>
    <c:pageMargins b="0.75000000000000488" l="0.70000000000000062" r="0.70000000000000062" t="0.750000000000004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4"/>
          <c:order val="0"/>
          <c:tx>
            <c:strRef>
              <c:f>Data!$I$2</c:f>
              <c:strCache>
                <c:ptCount val="1"/>
                <c:pt idx="0">
                  <c:v>Mortality/reported%</c:v>
                </c:pt>
              </c:strCache>
            </c:strRef>
          </c:tx>
          <c:xVal>
            <c:numRef>
              <c:f>Data!$A$12:$A$51</c:f>
              <c:numCache>
                <c:formatCode>d\-mmm</c:formatCode>
                <c:ptCount val="40"/>
                <c:pt idx="0">
                  <c:v>43912</c:v>
                </c:pt>
                <c:pt idx="1">
                  <c:v>43913</c:v>
                </c:pt>
                <c:pt idx="2">
                  <c:v>43914</c:v>
                </c:pt>
                <c:pt idx="3">
                  <c:v>43915</c:v>
                </c:pt>
                <c:pt idx="4">
                  <c:v>43916</c:v>
                </c:pt>
                <c:pt idx="5">
                  <c:v>43917</c:v>
                </c:pt>
                <c:pt idx="6">
                  <c:v>43918</c:v>
                </c:pt>
                <c:pt idx="7">
                  <c:v>43919</c:v>
                </c:pt>
                <c:pt idx="8">
                  <c:v>43920</c:v>
                </c:pt>
                <c:pt idx="9">
                  <c:v>43921</c:v>
                </c:pt>
                <c:pt idx="10">
                  <c:v>43922</c:v>
                </c:pt>
                <c:pt idx="11">
                  <c:v>43923</c:v>
                </c:pt>
                <c:pt idx="12">
                  <c:v>43924</c:v>
                </c:pt>
                <c:pt idx="13">
                  <c:v>43925</c:v>
                </c:pt>
                <c:pt idx="14">
                  <c:v>43926</c:v>
                </c:pt>
                <c:pt idx="15">
                  <c:v>43927</c:v>
                </c:pt>
                <c:pt idx="16">
                  <c:v>43928</c:v>
                </c:pt>
                <c:pt idx="17">
                  <c:v>43929</c:v>
                </c:pt>
                <c:pt idx="18">
                  <c:v>43930</c:v>
                </c:pt>
                <c:pt idx="19">
                  <c:v>43931</c:v>
                </c:pt>
                <c:pt idx="20">
                  <c:v>43932</c:v>
                </c:pt>
                <c:pt idx="21">
                  <c:v>43933</c:v>
                </c:pt>
                <c:pt idx="22">
                  <c:v>43934</c:v>
                </c:pt>
                <c:pt idx="23">
                  <c:v>43935</c:v>
                </c:pt>
                <c:pt idx="24">
                  <c:v>43936</c:v>
                </c:pt>
                <c:pt idx="25">
                  <c:v>43937</c:v>
                </c:pt>
                <c:pt idx="26">
                  <c:v>43938</c:v>
                </c:pt>
                <c:pt idx="27">
                  <c:v>43939</c:v>
                </c:pt>
                <c:pt idx="28">
                  <c:v>43940</c:v>
                </c:pt>
                <c:pt idx="29">
                  <c:v>43941</c:v>
                </c:pt>
                <c:pt idx="30">
                  <c:v>43942</c:v>
                </c:pt>
                <c:pt idx="31">
                  <c:v>43943</c:v>
                </c:pt>
                <c:pt idx="32">
                  <c:v>43944</c:v>
                </c:pt>
                <c:pt idx="33">
                  <c:v>43945</c:v>
                </c:pt>
                <c:pt idx="34">
                  <c:v>43946</c:v>
                </c:pt>
                <c:pt idx="35">
                  <c:v>43947</c:v>
                </c:pt>
                <c:pt idx="36">
                  <c:v>43948</c:v>
                </c:pt>
                <c:pt idx="37">
                  <c:v>43949</c:v>
                </c:pt>
                <c:pt idx="38">
                  <c:v>43950</c:v>
                </c:pt>
                <c:pt idx="39">
                  <c:v>43951</c:v>
                </c:pt>
              </c:numCache>
            </c:numRef>
          </c:xVal>
          <c:yVal>
            <c:numRef>
              <c:f>Data!$I$3:$I$51</c:f>
              <c:numCache>
                <c:formatCode>0.00%</c:formatCode>
                <c:ptCount val="49"/>
                <c:pt idx="5">
                  <c:v>1.3786242183058557E-2</c:v>
                </c:pt>
                <c:pt idx="6">
                  <c:v>1.4365064163953266E-2</c:v>
                </c:pt>
                <c:pt idx="7">
                  <c:v>1.3207175241474472E-2</c:v>
                </c:pt>
                <c:pt idx="10">
                  <c:v>1.1974613818704348E-2</c:v>
                </c:pt>
                <c:pt idx="11">
                  <c:v>1.2312427856868027E-2</c:v>
                </c:pt>
                <c:pt idx="12">
                  <c:v>1.3534607826933319E-2</c:v>
                </c:pt>
                <c:pt idx="13">
                  <c:v>1.4523670368205727E-2</c:v>
                </c:pt>
                <c:pt idx="14">
                  <c:v>1.4597684989924552E-2</c:v>
                </c:pt>
                <c:pt idx="16">
                  <c:v>1.7037037037037038E-2</c:v>
                </c:pt>
                <c:pt idx="17">
                  <c:v>1.7068358598762278E-2</c:v>
                </c:pt>
                <c:pt idx="18">
                  <c:v>1.7488183246809629E-2</c:v>
                </c:pt>
                <c:pt idx="19">
                  <c:v>1.9360454806798461E-2</c:v>
                </c:pt>
                <c:pt idx="20">
                  <c:v>2.117347896257929E-2</c:v>
                </c:pt>
                <c:pt idx="21">
                  <c:v>2.2747503959812603E-2</c:v>
                </c:pt>
                <c:pt idx="23">
                  <c:v>2.4984745395733959E-2</c:v>
                </c:pt>
                <c:pt idx="24">
                  <c:v>2.6927296299990026E-2</c:v>
                </c:pt>
                <c:pt idx="25">
                  <c:v>3.2228333898789568E-2</c:v>
                </c:pt>
                <c:pt idx="26">
                  <c:v>3.2287708443562331E-2</c:v>
                </c:pt>
                <c:pt idx="27">
                  <c:v>3.4379825012866704E-2</c:v>
                </c:pt>
                <c:pt idx="29">
                  <c:v>3.7689677021055371E-2</c:v>
                </c:pt>
                <c:pt idx="30">
                  <c:v>3.8968697213641136E-2</c:v>
                </c:pt>
                <c:pt idx="31">
                  <c:v>3.9545894468585148E-2</c:v>
                </c:pt>
                <c:pt idx="32">
                  <c:v>3.8431447051407157E-2</c:v>
                </c:pt>
                <c:pt idx="33">
                  <c:v>4.060522968664828E-2</c:v>
                </c:pt>
                <c:pt idx="34">
                  <c:v>4.2725633482015753E-2</c:v>
                </c:pt>
                <c:pt idx="35">
                  <c:v>4.994468892811374E-2</c:v>
                </c:pt>
                <c:pt idx="36">
                  <c:v>5.1313568278621831E-2</c:v>
                </c:pt>
                <c:pt idx="37">
                  <c:v>5.1624273205389731E-2</c:v>
                </c:pt>
                <c:pt idx="38">
                  <c:v>5.2346224677716394E-2</c:v>
                </c:pt>
                <c:pt idx="39">
                  <c:v>5.3805407341645912E-2</c:v>
                </c:pt>
                <c:pt idx="40">
                  <c:v>5.5539427074832136E-2</c:v>
                </c:pt>
                <c:pt idx="41">
                  <c:v>5.5983467742422209E-2</c:v>
                </c:pt>
                <c:pt idx="42">
                  <c:v>5.6396541067601683E-2</c:v>
                </c:pt>
                <c:pt idx="43">
                  <c:v>5.6491413593734351E-2</c:v>
                </c:pt>
                <c:pt idx="44">
                  <c:v>5.6293357692809604E-2</c:v>
                </c:pt>
                <c:pt idx="45">
                  <c:v>5.6314114911041678E-2</c:v>
                </c:pt>
                <c:pt idx="46">
                  <c:v>5.7210537364186534E-2</c:v>
                </c:pt>
              </c:numCache>
            </c:numRef>
          </c:yVal>
          <c:smooth val="1"/>
        </c:ser>
        <c:axId val="49747456"/>
        <c:axId val="49748992"/>
      </c:scatterChart>
      <c:valAx>
        <c:axId val="49747456"/>
        <c:scaling>
          <c:orientation val="minMax"/>
        </c:scaling>
        <c:axPos val="b"/>
        <c:numFmt formatCode="d\-mmm" sourceLinked="1"/>
        <c:tickLblPos val="nextTo"/>
        <c:crossAx val="49748992"/>
        <c:crosses val="autoZero"/>
        <c:crossBetween val="midCat"/>
      </c:valAx>
      <c:valAx>
        <c:axId val="49748992"/>
        <c:scaling>
          <c:orientation val="minMax"/>
        </c:scaling>
        <c:axPos val="l"/>
        <c:majorGridlines/>
        <c:numFmt formatCode="0.00%" sourceLinked="1"/>
        <c:tickLblPos val="nextTo"/>
        <c:crossAx val="49747456"/>
        <c:crosses val="autoZero"/>
        <c:crossBetween val="midCat"/>
      </c:valAx>
    </c:plotArea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Differential Mortality Rate</a:t>
            </a:r>
          </a:p>
          <a:p>
            <a:pPr>
              <a:defRPr/>
            </a:pPr>
            <a:r>
              <a:rPr lang="en-US" sz="1200"/>
              <a:t>(Todays Deaths-Yesterdays</a:t>
            </a:r>
            <a:r>
              <a:rPr lang="en-US" sz="1200" baseline="0"/>
              <a:t> Deaths)/(Todays Cases-Yesteredays Cases)</a:t>
            </a:r>
            <a:endParaRPr lang="en-US" sz="1200"/>
          </a:p>
        </c:rich>
      </c:tx>
      <c:layout/>
    </c:title>
    <c:plotArea>
      <c:layout/>
      <c:scatterChart>
        <c:scatterStyle val="smoothMarker"/>
        <c:ser>
          <c:idx val="4"/>
          <c:order val="0"/>
          <c:tx>
            <c:strRef>
              <c:f>Data!$J$2</c:f>
              <c:strCache>
                <c:ptCount val="1"/>
                <c:pt idx="0">
                  <c:v>Differential Mortality Rate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star"/>
            <c:size val="7"/>
            <c:spPr>
              <a:solidFill>
                <a:srgbClr val="C00000"/>
              </a:solidFill>
            </c:spPr>
          </c:marker>
          <c:xVal>
            <c:numRef>
              <c:f>Data!$A$3:$A$51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Data!$J$3:$J$51</c:f>
              <c:numCache>
                <c:formatCode>0.00%</c:formatCode>
                <c:ptCount val="49"/>
                <c:pt idx="6">
                  <c:v>1.5560775102759836E-2</c:v>
                </c:pt>
                <c:pt idx="7">
                  <c:v>1.0676156583629894E-2</c:v>
                </c:pt>
                <c:pt idx="10">
                  <c:v>1.0943084960131976E-2</c:v>
                </c:pt>
                <c:pt idx="11">
                  <c:v>1.3359309768995268E-2</c:v>
                </c:pt>
                <c:pt idx="12">
                  <c:v>1.8792599805258034E-2</c:v>
                </c:pt>
                <c:pt idx="13">
                  <c:v>1.8374204618574391E-2</c:v>
                </c:pt>
                <c:pt idx="14">
                  <c:v>1.4897138803499646E-2</c:v>
                </c:pt>
                <c:pt idx="16">
                  <c:v>2.1231165901216664E-2</c:v>
                </c:pt>
                <c:pt idx="17">
                  <c:v>1.7784552845528455E-2</c:v>
                </c:pt>
                <c:pt idx="18">
                  <c:v>2.0101612546940578E-2</c:v>
                </c:pt>
                <c:pt idx="19">
                  <c:v>3.2931477705877135E-2</c:v>
                </c:pt>
                <c:pt idx="20">
                  <c:v>3.3650112783345044E-2</c:v>
                </c:pt>
                <c:pt idx="21">
                  <c:v>3.5584465276449206E-2</c:v>
                </c:pt>
                <c:pt idx="23">
                  <c:v>3.3151784215906144E-2</c:v>
                </c:pt>
                <c:pt idx="24">
                  <c:v>4.9645117974295029E-2</c:v>
                </c:pt>
                <c:pt idx="25">
                  <c:v>7.2609236152677378E-2</c:v>
                </c:pt>
                <c:pt idx="26">
                  <c:v>3.33623440673049E-2</c:v>
                </c:pt>
                <c:pt idx="27">
                  <c:v>5.9847761102037045E-2</c:v>
                </c:pt>
                <c:pt idx="29">
                  <c:v>5.9471026541043165E-2</c:v>
                </c:pt>
                <c:pt idx="30">
                  <c:v>5.7888728670992547E-2</c:v>
                </c:pt>
                <c:pt idx="31">
                  <c:v>4.9957110996740439E-2</c:v>
                </c:pt>
                <c:pt idx="32">
                  <c:v>1.2833250538168571E-2</c:v>
                </c:pt>
                <c:pt idx="33">
                  <c:v>8.830775061588024E-2</c:v>
                </c:pt>
                <c:pt idx="34">
                  <c:v>9.0570257174804325E-2</c:v>
                </c:pt>
                <c:pt idx="35">
                  <c:v>0.2046995795469958</c:v>
                </c:pt>
                <c:pt idx="36">
                  <c:v>8.2546031308185636E-2</c:v>
                </c:pt>
                <c:pt idx="37">
                  <c:v>5.8797967642732984E-2</c:v>
                </c:pt>
                <c:pt idx="38">
                  <c:v>7.2360069244085404E-2</c:v>
                </c:pt>
                <c:pt idx="39">
                  <c:v>9.0776435455409255E-2</c:v>
                </c:pt>
                <c:pt idx="40">
                  <c:v>0.10634201585503963</c:v>
                </c:pt>
                <c:pt idx="41">
                  <c:v>6.976564312785212E-2</c:v>
                </c:pt>
                <c:pt idx="42">
                  <c:v>6.5609519707085937E-2</c:v>
                </c:pt>
                <c:pt idx="43">
                  <c:v>5.7794206301361173E-2</c:v>
                </c:pt>
                <c:pt idx="44">
                  <c:v>5.0006836204539239E-2</c:v>
                </c:pt>
                <c:pt idx="45">
                  <c:v>5.7164862436352742E-2</c:v>
                </c:pt>
                <c:pt idx="46">
                  <c:v>9.4012802811597837E-2</c:v>
                </c:pt>
              </c:numCache>
            </c:numRef>
          </c:yVal>
          <c:smooth val="1"/>
        </c:ser>
        <c:axId val="49768320"/>
        <c:axId val="49786880"/>
      </c:scatterChart>
      <c:valAx>
        <c:axId val="49768320"/>
        <c:scaling>
          <c:orientation val="minMax"/>
        </c:scaling>
        <c:axPos val="b"/>
        <c:numFmt formatCode="d\-mmm" sourceLinked="1"/>
        <c:tickLblPos val="nextTo"/>
        <c:crossAx val="49786880"/>
        <c:crosses val="autoZero"/>
        <c:crossBetween val="midCat"/>
      </c:valAx>
      <c:valAx>
        <c:axId val="49786880"/>
        <c:scaling>
          <c:orientation val="minMax"/>
        </c:scaling>
        <c:axPos val="l"/>
        <c:majorGridlines/>
        <c:numFmt formatCode="0.00%" sourceLinked="1"/>
        <c:tickLblPos val="nextTo"/>
        <c:crossAx val="49768320"/>
        <c:crosses val="autoZero"/>
        <c:crossBetween val="midCat"/>
      </c:valAx>
    </c:plotArea>
    <c:plotVisOnly val="1"/>
  </c:chart>
  <c:printSettings>
    <c:headerFooter/>
    <c:pageMargins b="0.750000000000004" l="0.70000000000000062" r="0.70000000000000062" t="0.75000000000000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New Deaths</a:t>
            </a:r>
            <a:br>
              <a:rPr lang="en-US"/>
            </a:br>
            <a:r>
              <a:rPr lang="en-US" sz="1000"/>
              <a:t>Today minus yesterday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15507436570428"/>
          <c:y val="2.9085739282589691E-2"/>
          <c:w val="0.8307823709536305"/>
          <c:h val="0.85493438320209969"/>
        </c:manualLayout>
      </c:layout>
      <c:scatterChart>
        <c:scatterStyle val="smoothMarker"/>
        <c:ser>
          <c:idx val="5"/>
          <c:order val="0"/>
          <c:tx>
            <c:strRef>
              <c:f>Data!$H$2</c:f>
              <c:strCache>
                <c:ptCount val="1"/>
                <c:pt idx="0">
                  <c:v>New Deaths</c:v>
                </c:pt>
              </c:strCache>
            </c:strRef>
          </c:tx>
          <c:xVal>
            <c:numRef>
              <c:f>Data!$A$3:$A$51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Data!$H$3:$H$51</c:f>
              <c:numCache>
                <c:formatCode>General</c:formatCode>
                <c:ptCount val="49"/>
                <c:pt idx="6">
                  <c:v>53</c:v>
                </c:pt>
                <c:pt idx="7">
                  <c:v>51</c:v>
                </c:pt>
                <c:pt idx="10" formatCode="#,##0">
                  <c:v>66.333333333333329</c:v>
                </c:pt>
                <c:pt idx="11">
                  <c:v>144</c:v>
                </c:pt>
                <c:pt idx="12">
                  <c:v>193</c:v>
                </c:pt>
                <c:pt idx="13">
                  <c:v>257</c:v>
                </c:pt>
                <c:pt idx="14">
                  <c:v>252</c:v>
                </c:pt>
                <c:pt idx="15">
                  <c:v>754</c:v>
                </c:pt>
                <c:pt idx="16">
                  <c:v>300</c:v>
                </c:pt>
                <c:pt idx="17">
                  <c:v>105</c:v>
                </c:pt>
                <c:pt idx="18">
                  <c:v>455</c:v>
                </c:pt>
                <c:pt idx="19">
                  <c:v>743</c:v>
                </c:pt>
                <c:pt idx="20">
                  <c:v>910</c:v>
                </c:pt>
                <c:pt idx="21">
                  <c:v>930</c:v>
                </c:pt>
                <c:pt idx="23" formatCode="#,##0">
                  <c:v>1086.5</c:v>
                </c:pt>
                <c:pt idx="24">
                  <c:v>1294</c:v>
                </c:pt>
                <c:pt idx="25">
                  <c:v>3154</c:v>
                </c:pt>
                <c:pt idx="26">
                  <c:v>690</c:v>
                </c:pt>
                <c:pt idx="27">
                  <c:v>1942</c:v>
                </c:pt>
                <c:pt idx="29" formatCode="#,##0">
                  <c:v>1931.5</c:v>
                </c:pt>
                <c:pt idx="30">
                  <c:v>1927</c:v>
                </c:pt>
                <c:pt idx="31">
                  <c:v>1456</c:v>
                </c:pt>
                <c:pt idx="32">
                  <c:v>310</c:v>
                </c:pt>
                <c:pt idx="33">
                  <c:v>2330</c:v>
                </c:pt>
                <c:pt idx="34">
                  <c:v>2430</c:v>
                </c:pt>
                <c:pt idx="35">
                  <c:v>6037</c:v>
                </c:pt>
                <c:pt idx="36">
                  <c:v>2394</c:v>
                </c:pt>
                <c:pt idx="37">
                  <c:v>1759</c:v>
                </c:pt>
                <c:pt idx="38">
                  <c:v>1881</c:v>
                </c:pt>
                <c:pt idx="39">
                  <c:v>2675</c:v>
                </c:pt>
                <c:pt idx="40">
                  <c:v>2817</c:v>
                </c:pt>
                <c:pt idx="41">
                  <c:v>1804</c:v>
                </c:pt>
                <c:pt idx="42">
                  <c:v>2437</c:v>
                </c:pt>
                <c:pt idx="43">
                  <c:v>3643</c:v>
                </c:pt>
                <c:pt idx="44">
                  <c:v>1463</c:v>
                </c:pt>
                <c:pt idx="45">
                  <c:v>1336</c:v>
                </c:pt>
                <c:pt idx="46">
                  <c:v>2247</c:v>
                </c:pt>
              </c:numCache>
            </c:numRef>
          </c:yVal>
          <c:smooth val="1"/>
        </c:ser>
        <c:axId val="48999424"/>
        <c:axId val="49804032"/>
      </c:scatterChart>
      <c:valAx>
        <c:axId val="48999424"/>
        <c:scaling>
          <c:orientation val="minMax"/>
        </c:scaling>
        <c:axPos val="b"/>
        <c:numFmt formatCode="d\-mmm" sourceLinked="1"/>
        <c:tickLblPos val="nextTo"/>
        <c:crossAx val="49804032"/>
        <c:crosses val="autoZero"/>
        <c:crossBetween val="midCat"/>
      </c:valAx>
      <c:valAx>
        <c:axId val="49804032"/>
        <c:scaling>
          <c:orientation val="minMax"/>
        </c:scaling>
        <c:axPos val="l"/>
        <c:majorGridlines/>
        <c:numFmt formatCode="General" sourceLinked="1"/>
        <c:tickLblPos val="nextTo"/>
        <c:crossAx val="48999424"/>
        <c:crosses val="autoZero"/>
        <c:crossBetween val="midCat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New Cases</a:t>
            </a:r>
          </a:p>
          <a:p>
            <a:pPr>
              <a:defRPr/>
            </a:pPr>
            <a:r>
              <a:rPr lang="en-US" sz="1000"/>
              <a:t>Today minue yesterday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0015507436570428"/>
          <c:y val="2.9085739282589691E-2"/>
          <c:w val="0.8307823709536305"/>
          <c:h val="0.85493438320209969"/>
        </c:manualLayout>
      </c:layout>
      <c:scatterChart>
        <c:scatterStyle val="smoothMarker"/>
        <c:ser>
          <c:idx val="5"/>
          <c:order val="0"/>
          <c:tx>
            <c:strRef>
              <c:f>Data!$G$2</c:f>
              <c:strCache>
                <c:ptCount val="1"/>
                <c:pt idx="0">
                  <c:v>New Cases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triangle"/>
            <c:size val="7"/>
            <c:spPr>
              <a:ln>
                <a:solidFill>
                  <a:schemeClr val="accent3"/>
                </a:solidFill>
              </a:ln>
            </c:spPr>
          </c:marker>
          <c:xVal>
            <c:numRef>
              <c:f>Data!$A$3:$A$51</c:f>
              <c:numCache>
                <c:formatCode>d\-mmm</c:formatCode>
                <c:ptCount val="49"/>
                <c:pt idx="0">
                  <c:v>43903</c:v>
                </c:pt>
                <c:pt idx="1">
                  <c:v>43904</c:v>
                </c:pt>
                <c:pt idx="2">
                  <c:v>43905</c:v>
                </c:pt>
                <c:pt idx="3">
                  <c:v>43906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43910</c:v>
                </c:pt>
                <c:pt idx="8">
                  <c:v>43911</c:v>
                </c:pt>
                <c:pt idx="9">
                  <c:v>43912</c:v>
                </c:pt>
                <c:pt idx="10">
                  <c:v>43913</c:v>
                </c:pt>
                <c:pt idx="11">
                  <c:v>43914</c:v>
                </c:pt>
                <c:pt idx="12">
                  <c:v>43915</c:v>
                </c:pt>
                <c:pt idx="13">
                  <c:v>43916</c:v>
                </c:pt>
                <c:pt idx="14">
                  <c:v>43917</c:v>
                </c:pt>
                <c:pt idx="15">
                  <c:v>43918</c:v>
                </c:pt>
                <c:pt idx="16">
                  <c:v>43919</c:v>
                </c:pt>
                <c:pt idx="17">
                  <c:v>43920</c:v>
                </c:pt>
                <c:pt idx="18">
                  <c:v>43921</c:v>
                </c:pt>
                <c:pt idx="19">
                  <c:v>43922</c:v>
                </c:pt>
                <c:pt idx="20">
                  <c:v>43923</c:v>
                </c:pt>
                <c:pt idx="21">
                  <c:v>43924</c:v>
                </c:pt>
                <c:pt idx="22">
                  <c:v>43925</c:v>
                </c:pt>
                <c:pt idx="23">
                  <c:v>43926</c:v>
                </c:pt>
                <c:pt idx="24">
                  <c:v>43927</c:v>
                </c:pt>
                <c:pt idx="25">
                  <c:v>43928</c:v>
                </c:pt>
                <c:pt idx="26">
                  <c:v>43929</c:v>
                </c:pt>
                <c:pt idx="27">
                  <c:v>43930</c:v>
                </c:pt>
                <c:pt idx="28">
                  <c:v>43931</c:v>
                </c:pt>
                <c:pt idx="29">
                  <c:v>43932</c:v>
                </c:pt>
                <c:pt idx="30">
                  <c:v>43933</c:v>
                </c:pt>
                <c:pt idx="31">
                  <c:v>43934</c:v>
                </c:pt>
                <c:pt idx="32">
                  <c:v>43935</c:v>
                </c:pt>
                <c:pt idx="33">
                  <c:v>43936</c:v>
                </c:pt>
                <c:pt idx="34">
                  <c:v>43937</c:v>
                </c:pt>
                <c:pt idx="35">
                  <c:v>43938</c:v>
                </c:pt>
                <c:pt idx="36">
                  <c:v>43939</c:v>
                </c:pt>
                <c:pt idx="37">
                  <c:v>43940</c:v>
                </c:pt>
                <c:pt idx="38">
                  <c:v>43941</c:v>
                </c:pt>
                <c:pt idx="39">
                  <c:v>43942</c:v>
                </c:pt>
                <c:pt idx="40">
                  <c:v>43943</c:v>
                </c:pt>
                <c:pt idx="41">
                  <c:v>43944</c:v>
                </c:pt>
                <c:pt idx="42">
                  <c:v>43945</c:v>
                </c:pt>
                <c:pt idx="43">
                  <c:v>43946</c:v>
                </c:pt>
                <c:pt idx="44">
                  <c:v>43947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</c:numCache>
            </c:numRef>
          </c:xVal>
          <c:yVal>
            <c:numRef>
              <c:f>Data!$G$3:$G$51</c:f>
              <c:numCache>
                <c:formatCode>General</c:formatCode>
                <c:ptCount val="49"/>
                <c:pt idx="6">
                  <c:v>3406</c:v>
                </c:pt>
                <c:pt idx="7">
                  <c:v>4777</c:v>
                </c:pt>
                <c:pt idx="10" formatCode="#,##0">
                  <c:v>6061.666666666667</c:v>
                </c:pt>
                <c:pt idx="11" formatCode="#,##0">
                  <c:v>10779</c:v>
                </c:pt>
                <c:pt idx="12">
                  <c:v>10270</c:v>
                </c:pt>
                <c:pt idx="13">
                  <c:v>13987</c:v>
                </c:pt>
                <c:pt idx="14">
                  <c:v>16916</c:v>
                </c:pt>
                <c:pt idx="17">
                  <c:v>5904</c:v>
                </c:pt>
                <c:pt idx="18">
                  <c:v>22635</c:v>
                </c:pt>
                <c:pt idx="19">
                  <c:v>22562</c:v>
                </c:pt>
                <c:pt idx="20">
                  <c:v>27043</c:v>
                </c:pt>
                <c:pt idx="21">
                  <c:v>26135</c:v>
                </c:pt>
                <c:pt idx="23" formatCode="#,##0">
                  <c:v>32773.5</c:v>
                </c:pt>
                <c:pt idx="24">
                  <c:v>26065</c:v>
                </c:pt>
                <c:pt idx="25">
                  <c:v>43438</c:v>
                </c:pt>
                <c:pt idx="26">
                  <c:v>20682</c:v>
                </c:pt>
                <c:pt idx="27">
                  <c:v>32449</c:v>
                </c:pt>
                <c:pt idx="29" formatCode="#,##0">
                  <c:v>32478</c:v>
                </c:pt>
                <c:pt idx="30">
                  <c:v>33288</c:v>
                </c:pt>
                <c:pt idx="31">
                  <c:v>29145</c:v>
                </c:pt>
                <c:pt idx="32">
                  <c:v>24156</c:v>
                </c:pt>
                <c:pt idx="33">
                  <c:v>26385</c:v>
                </c:pt>
                <c:pt idx="34">
                  <c:v>26830</c:v>
                </c:pt>
                <c:pt idx="35">
                  <c:v>29492</c:v>
                </c:pt>
                <c:pt idx="36">
                  <c:v>29002</c:v>
                </c:pt>
                <c:pt idx="37">
                  <c:v>29916</c:v>
                </c:pt>
                <c:pt idx="38">
                  <c:v>25995</c:v>
                </c:pt>
                <c:pt idx="39">
                  <c:v>29468</c:v>
                </c:pt>
                <c:pt idx="40">
                  <c:v>26490</c:v>
                </c:pt>
                <c:pt idx="41">
                  <c:v>25858</c:v>
                </c:pt>
                <c:pt idx="42">
                  <c:v>37144</c:v>
                </c:pt>
                <c:pt idx="43">
                  <c:v>63034</c:v>
                </c:pt>
                <c:pt idx="44">
                  <c:v>29256</c:v>
                </c:pt>
                <c:pt idx="45">
                  <c:v>23371</c:v>
                </c:pt>
                <c:pt idx="46">
                  <c:v>23901</c:v>
                </c:pt>
              </c:numCache>
            </c:numRef>
          </c:yVal>
          <c:smooth val="1"/>
        </c:ser>
        <c:axId val="49679744"/>
        <c:axId val="49706496"/>
      </c:scatterChart>
      <c:valAx>
        <c:axId val="49679744"/>
        <c:scaling>
          <c:orientation val="minMax"/>
        </c:scaling>
        <c:axPos val="b"/>
        <c:numFmt formatCode="d\-mmm" sourceLinked="1"/>
        <c:tickLblPos val="nextTo"/>
        <c:crossAx val="49706496"/>
        <c:crosses val="autoZero"/>
        <c:crossBetween val="midCat"/>
      </c:valAx>
      <c:valAx>
        <c:axId val="49706496"/>
        <c:scaling>
          <c:orientation val="minMax"/>
        </c:scaling>
        <c:axPos val="l"/>
        <c:majorGridlines/>
        <c:numFmt formatCode="General" sourceLinked="1"/>
        <c:tickLblPos val="nextTo"/>
        <c:crossAx val="49679744"/>
        <c:crosses val="autoZero"/>
        <c:crossBetween val="midCat"/>
      </c:valAx>
    </c:plotArea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466724</xdr:colOff>
      <xdr:row>27</xdr:row>
      <xdr:rowOff>76199</xdr:rowOff>
    </xdr:from>
    <xdr:to>
      <xdr:col>21</xdr:col>
      <xdr:colOff>581025</xdr:colOff>
      <xdr:row>52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2</xdr:row>
      <xdr:rowOff>9525</xdr:rowOff>
    </xdr:from>
    <xdr:to>
      <xdr:col>22</xdr:col>
      <xdr:colOff>114300</xdr:colOff>
      <xdr:row>26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161925</xdr:colOff>
      <xdr:row>2</xdr:row>
      <xdr:rowOff>0</xdr:rowOff>
    </xdr:from>
    <xdr:to>
      <xdr:col>32</xdr:col>
      <xdr:colOff>476250</xdr:colOff>
      <xdr:row>26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266700</xdr:colOff>
      <xdr:row>27</xdr:row>
      <xdr:rowOff>142874</xdr:rowOff>
    </xdr:from>
    <xdr:to>
      <xdr:col>32</xdr:col>
      <xdr:colOff>419100</xdr:colOff>
      <xdr:row>48</xdr:row>
      <xdr:rowOff>19049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54</xdr:row>
      <xdr:rowOff>0</xdr:rowOff>
    </xdr:from>
    <xdr:to>
      <xdr:col>22</xdr:col>
      <xdr:colOff>152400</xdr:colOff>
      <xdr:row>74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438149</xdr:colOff>
      <xdr:row>53</xdr:row>
      <xdr:rowOff>171450</xdr:rowOff>
    </xdr:from>
    <xdr:to>
      <xdr:col>32</xdr:col>
      <xdr:colOff>485774</xdr:colOff>
      <xdr:row>74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76</xdr:row>
      <xdr:rowOff>0</xdr:rowOff>
    </xdr:from>
    <xdr:to>
      <xdr:col>22</xdr:col>
      <xdr:colOff>47625</xdr:colOff>
      <xdr:row>96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17</xdr:col>
      <xdr:colOff>514350</xdr:colOff>
      <xdr:row>48</xdr:row>
      <xdr:rowOff>152400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1500"/>
          <a:ext cx="10877550" cy="8724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10</xdr:col>
      <xdr:colOff>295275</xdr:colOff>
      <xdr:row>86</xdr:row>
      <xdr:rowOff>95250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0096500"/>
          <a:ext cx="6391275" cy="6381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11</xdr:col>
      <xdr:colOff>238125</xdr:colOff>
      <xdr:row>112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17526000"/>
          <a:ext cx="6943725" cy="38290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10</xdr:col>
      <xdr:colOff>428625</xdr:colOff>
      <xdr:row>149</xdr:row>
      <xdr:rowOff>76200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22098000"/>
          <a:ext cx="6524625" cy="6362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10</xdr:col>
      <xdr:colOff>600075</xdr:colOff>
      <xdr:row>173</xdr:row>
      <xdr:rowOff>0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28956000"/>
          <a:ext cx="6696075" cy="4000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9</xdr:col>
      <xdr:colOff>247650</xdr:colOff>
      <xdr:row>198</xdr:row>
      <xdr:rowOff>152400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33528000"/>
          <a:ext cx="5734050" cy="4343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8</xdr:col>
      <xdr:colOff>552450</xdr:colOff>
      <xdr:row>224</xdr:row>
      <xdr:rowOff>66675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38290500"/>
          <a:ext cx="5429250" cy="4448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9"/>
  <sheetViews>
    <sheetView tabSelected="1" workbookViewId="0">
      <pane ySplit="1200" topLeftCell="A41" activePane="bottomLeft"/>
      <selection pane="bottomLeft" activeCell="W81" sqref="W81"/>
    </sheetView>
  </sheetViews>
  <sheetFormatPr defaultRowHeight="15"/>
  <cols>
    <col min="2" max="2" width="10.85546875" customWidth="1"/>
    <col min="3" max="3" width="12.140625" customWidth="1"/>
    <col min="4" max="4" width="8.28515625" customWidth="1"/>
    <col min="5" max="5" width="10.5703125" customWidth="1"/>
    <col min="6" max="8" width="7.42578125" customWidth="1"/>
    <col min="9" max="9" width="6.5703125" style="4" customWidth="1"/>
    <col min="10" max="10" width="7.42578125" style="4" customWidth="1"/>
    <col min="11" max="11" width="10" bestFit="1" customWidth="1"/>
  </cols>
  <sheetData>
    <row r="1" spans="1:11">
      <c r="A1" t="s">
        <v>0</v>
      </c>
      <c r="C1" s="2">
        <v>1.1890000000000001</v>
      </c>
      <c r="D1">
        <v>1.2749999999999999</v>
      </c>
      <c r="E1">
        <v>1.08</v>
      </c>
      <c r="K1" t="s">
        <v>4</v>
      </c>
    </row>
    <row r="2" spans="1:11" s="2" customFormat="1">
      <c r="A2" s="2" t="s">
        <v>2</v>
      </c>
      <c r="B2" s="2" t="s">
        <v>3</v>
      </c>
      <c r="C2" s="2" t="s">
        <v>8</v>
      </c>
      <c r="D2" s="2" t="s">
        <v>9</v>
      </c>
      <c r="E2" s="2" t="s">
        <v>6</v>
      </c>
      <c r="F2" s="2" t="s">
        <v>12</v>
      </c>
      <c r="G2" s="2" t="s">
        <v>19</v>
      </c>
      <c r="H2" s="2" t="s">
        <v>11</v>
      </c>
      <c r="I2" s="7" t="s">
        <v>5</v>
      </c>
      <c r="J2" s="7" t="s">
        <v>7</v>
      </c>
      <c r="K2" s="2" t="s">
        <v>1</v>
      </c>
    </row>
    <row r="3" spans="1:11">
      <c r="A3" s="1">
        <v>43903</v>
      </c>
      <c r="B3">
        <v>3000</v>
      </c>
      <c r="C3">
        <v>3000</v>
      </c>
      <c r="E3">
        <v>3000</v>
      </c>
      <c r="K3">
        <v>327000000</v>
      </c>
    </row>
    <row r="4" spans="1:11">
      <c r="A4" s="1">
        <f>A3+1</f>
        <v>43904</v>
      </c>
      <c r="B4">
        <f t="shared" ref="B4:B35" si="0">ROUND(B3*$C$1,0)</f>
        <v>3567</v>
      </c>
      <c r="C4">
        <f t="shared" ref="C4:C35" si="1">ROUND(C3*$D$1,0)</f>
        <v>3825</v>
      </c>
      <c r="K4">
        <v>327000000</v>
      </c>
    </row>
    <row r="5" spans="1:11">
      <c r="A5" s="1">
        <f t="shared" ref="A5:A31" si="2">A4+1</f>
        <v>43905</v>
      </c>
      <c r="B5">
        <f t="shared" si="0"/>
        <v>4241</v>
      </c>
      <c r="C5">
        <f t="shared" si="1"/>
        <v>4877</v>
      </c>
      <c r="K5">
        <v>327000000</v>
      </c>
    </row>
    <row r="6" spans="1:11">
      <c r="A6" s="1">
        <f t="shared" si="2"/>
        <v>43906</v>
      </c>
      <c r="B6">
        <f t="shared" si="0"/>
        <v>5043</v>
      </c>
      <c r="C6">
        <f t="shared" si="1"/>
        <v>6218</v>
      </c>
      <c r="K6">
        <v>327000000</v>
      </c>
    </row>
    <row r="7" spans="1:11">
      <c r="A7" s="1">
        <f t="shared" si="2"/>
        <v>43907</v>
      </c>
      <c r="B7">
        <f t="shared" si="0"/>
        <v>5996</v>
      </c>
      <c r="C7">
        <f t="shared" si="1"/>
        <v>7928</v>
      </c>
      <c r="E7">
        <v>5800</v>
      </c>
      <c r="K7">
        <v>327000000</v>
      </c>
    </row>
    <row r="8" spans="1:11">
      <c r="A8" s="1">
        <f t="shared" si="2"/>
        <v>43908</v>
      </c>
      <c r="B8">
        <f t="shared" si="0"/>
        <v>7129</v>
      </c>
      <c r="C8">
        <f t="shared" si="1"/>
        <v>10108</v>
      </c>
      <c r="E8">
        <v>7036</v>
      </c>
      <c r="F8">
        <v>97</v>
      </c>
      <c r="I8" s="4">
        <f>F8/E8</f>
        <v>1.3786242183058557E-2</v>
      </c>
      <c r="K8">
        <v>327000000</v>
      </c>
    </row>
    <row r="9" spans="1:11">
      <c r="A9" s="1">
        <f t="shared" si="2"/>
        <v>43909</v>
      </c>
      <c r="B9">
        <f t="shared" si="0"/>
        <v>8476</v>
      </c>
      <c r="C9">
        <f t="shared" si="1"/>
        <v>12888</v>
      </c>
      <c r="E9">
        <v>10442</v>
      </c>
      <c r="F9">
        <v>150</v>
      </c>
      <c r="G9">
        <f>E9-E8</f>
        <v>3406</v>
      </c>
      <c r="H9">
        <f>F9-F8</f>
        <v>53</v>
      </c>
      <c r="I9" s="4">
        <f t="shared" ref="I9:I22" si="3">F9/E9</f>
        <v>1.4365064163953266E-2</v>
      </c>
      <c r="J9" s="4">
        <f>(F9-F8)/(E9-E8)</f>
        <v>1.5560775102759836E-2</v>
      </c>
      <c r="K9">
        <v>327000000</v>
      </c>
    </row>
    <row r="10" spans="1:11">
      <c r="A10" s="1">
        <f t="shared" si="2"/>
        <v>43910</v>
      </c>
      <c r="B10">
        <f t="shared" si="0"/>
        <v>10078</v>
      </c>
      <c r="C10">
        <f t="shared" si="1"/>
        <v>16432</v>
      </c>
      <c r="E10" s="3">
        <v>15219</v>
      </c>
      <c r="F10" s="3">
        <v>201</v>
      </c>
      <c r="G10">
        <f>E10-E9</f>
        <v>4777</v>
      </c>
      <c r="H10">
        <f>F10-F9</f>
        <v>51</v>
      </c>
      <c r="I10" s="4">
        <f t="shared" si="3"/>
        <v>1.3207175241474472E-2</v>
      </c>
      <c r="J10" s="4">
        <f>(F10-F9)/(E10-E9)</f>
        <v>1.0676156583629894E-2</v>
      </c>
      <c r="K10">
        <v>327000000</v>
      </c>
    </row>
    <row r="11" spans="1:11">
      <c r="A11" s="1">
        <f t="shared" si="2"/>
        <v>43911</v>
      </c>
      <c r="B11">
        <f t="shared" si="0"/>
        <v>11983</v>
      </c>
      <c r="C11">
        <f t="shared" si="1"/>
        <v>20951</v>
      </c>
      <c r="K11">
        <v>327000000</v>
      </c>
    </row>
    <row r="12" spans="1:11">
      <c r="A12" s="1">
        <f t="shared" si="2"/>
        <v>43912</v>
      </c>
      <c r="B12">
        <f t="shared" si="0"/>
        <v>14248</v>
      </c>
      <c r="C12">
        <f t="shared" si="1"/>
        <v>26713</v>
      </c>
      <c r="K12">
        <v>327000000</v>
      </c>
    </row>
    <row r="13" spans="1:11">
      <c r="A13" s="1">
        <f t="shared" si="2"/>
        <v>43913</v>
      </c>
      <c r="B13">
        <f t="shared" si="0"/>
        <v>16941</v>
      </c>
      <c r="C13">
        <f t="shared" si="1"/>
        <v>34059</v>
      </c>
      <c r="E13" s="3">
        <v>33404</v>
      </c>
      <c r="F13" s="3">
        <v>400</v>
      </c>
      <c r="G13" s="3">
        <f>(E13-E10)/3</f>
        <v>6061.666666666667</v>
      </c>
      <c r="H13" s="3">
        <f>(F13-F10)/3</f>
        <v>66.333333333333329</v>
      </c>
      <c r="I13" s="4">
        <f t="shared" si="3"/>
        <v>1.1974613818704348E-2</v>
      </c>
      <c r="J13" s="4">
        <f>(F13-F10)/(E13-E10)</f>
        <v>1.0943084960131976E-2</v>
      </c>
      <c r="K13">
        <v>327000000</v>
      </c>
    </row>
    <row r="14" spans="1:11">
      <c r="A14" s="1">
        <f t="shared" si="2"/>
        <v>43914</v>
      </c>
      <c r="B14">
        <f t="shared" si="0"/>
        <v>20143</v>
      </c>
      <c r="C14">
        <f t="shared" si="1"/>
        <v>43425</v>
      </c>
      <c r="E14">
        <v>44183</v>
      </c>
      <c r="F14">
        <v>544</v>
      </c>
      <c r="G14" s="3">
        <f>E14-E13</f>
        <v>10779</v>
      </c>
      <c r="H14">
        <f t="shared" ref="G14:H17" si="4">F14-F13</f>
        <v>144</v>
      </c>
      <c r="I14" s="4">
        <f t="shared" si="3"/>
        <v>1.2312427856868027E-2</v>
      </c>
      <c r="J14" s="4">
        <f t="shared" ref="J14:J17" si="5">(F14-F13)/(E14-E13)</f>
        <v>1.3359309768995268E-2</v>
      </c>
      <c r="K14">
        <v>327000000</v>
      </c>
    </row>
    <row r="15" spans="1:11">
      <c r="A15" s="1">
        <f t="shared" si="2"/>
        <v>43915</v>
      </c>
      <c r="B15">
        <f t="shared" si="0"/>
        <v>23950</v>
      </c>
      <c r="C15">
        <f t="shared" si="1"/>
        <v>55367</v>
      </c>
      <c r="E15" s="3">
        <v>54453</v>
      </c>
      <c r="F15">
        <v>737</v>
      </c>
      <c r="G15">
        <f t="shared" si="4"/>
        <v>10270</v>
      </c>
      <c r="H15">
        <f t="shared" si="4"/>
        <v>193</v>
      </c>
      <c r="I15" s="4">
        <f t="shared" si="3"/>
        <v>1.3534607826933319E-2</v>
      </c>
      <c r="J15" s="4">
        <f t="shared" si="5"/>
        <v>1.8792599805258034E-2</v>
      </c>
      <c r="K15">
        <v>327000000</v>
      </c>
    </row>
    <row r="16" spans="1:11">
      <c r="A16" s="1">
        <f t="shared" si="2"/>
        <v>43916</v>
      </c>
      <c r="B16">
        <f t="shared" si="0"/>
        <v>28477</v>
      </c>
      <c r="C16">
        <f t="shared" si="1"/>
        <v>70593</v>
      </c>
      <c r="E16" s="3">
        <v>68440</v>
      </c>
      <c r="F16">
        <v>994</v>
      </c>
      <c r="G16">
        <f t="shared" si="4"/>
        <v>13987</v>
      </c>
      <c r="H16">
        <f t="shared" si="4"/>
        <v>257</v>
      </c>
      <c r="I16" s="4">
        <f t="shared" si="3"/>
        <v>1.4523670368205727E-2</v>
      </c>
      <c r="J16" s="4">
        <f t="shared" si="5"/>
        <v>1.8374204618574391E-2</v>
      </c>
      <c r="K16">
        <v>327000000</v>
      </c>
    </row>
    <row r="17" spans="1:11">
      <c r="A17" s="1">
        <f t="shared" si="2"/>
        <v>43917</v>
      </c>
      <c r="B17">
        <f t="shared" si="0"/>
        <v>33859</v>
      </c>
      <c r="C17">
        <f t="shared" si="1"/>
        <v>90006</v>
      </c>
      <c r="E17" s="3">
        <v>85356</v>
      </c>
      <c r="F17" s="3">
        <v>1246</v>
      </c>
      <c r="G17">
        <f t="shared" si="4"/>
        <v>16916</v>
      </c>
      <c r="H17">
        <f t="shared" si="4"/>
        <v>252</v>
      </c>
      <c r="I17" s="4">
        <f t="shared" si="3"/>
        <v>1.4597684989924552E-2</v>
      </c>
      <c r="J17" s="4">
        <f t="shared" si="5"/>
        <v>1.4897138803499646E-2</v>
      </c>
      <c r="K17">
        <v>327000000</v>
      </c>
    </row>
    <row r="18" spans="1:11">
      <c r="A18" s="1">
        <f t="shared" si="2"/>
        <v>43918</v>
      </c>
      <c r="B18">
        <f t="shared" si="0"/>
        <v>40258</v>
      </c>
      <c r="C18">
        <f t="shared" si="1"/>
        <v>114758</v>
      </c>
      <c r="E18" s="5"/>
      <c r="F18" s="5">
        <v>2000</v>
      </c>
      <c r="H18">
        <f>F18-F17</f>
        <v>754</v>
      </c>
      <c r="K18">
        <v>327000000</v>
      </c>
    </row>
    <row r="19" spans="1:11">
      <c r="A19" s="1">
        <f t="shared" si="2"/>
        <v>43919</v>
      </c>
      <c r="B19">
        <f t="shared" si="0"/>
        <v>47867</v>
      </c>
      <c r="C19">
        <f t="shared" si="1"/>
        <v>146316</v>
      </c>
      <c r="E19" s="5">
        <v>135000</v>
      </c>
      <c r="F19" s="5">
        <v>2300</v>
      </c>
      <c r="H19">
        <f>F19-F18</f>
        <v>300</v>
      </c>
      <c r="I19" s="4">
        <f t="shared" si="3"/>
        <v>1.7037037037037038E-2</v>
      </c>
      <c r="J19" s="4">
        <f>(F19-F17)/(E19-E17)</f>
        <v>2.1231165901216664E-2</v>
      </c>
      <c r="K19">
        <v>327000000</v>
      </c>
    </row>
    <row r="20" spans="1:11">
      <c r="A20" s="1">
        <f t="shared" si="2"/>
        <v>43920</v>
      </c>
      <c r="B20">
        <f t="shared" si="0"/>
        <v>56914</v>
      </c>
      <c r="C20">
        <f t="shared" si="1"/>
        <v>186553</v>
      </c>
      <c r="E20" s="6">
        <v>140904</v>
      </c>
      <c r="F20" s="6">
        <v>2405</v>
      </c>
      <c r="G20">
        <f t="shared" ref="G20:H24" si="6">E20-E19</f>
        <v>5904</v>
      </c>
      <c r="H20">
        <f t="shared" si="6"/>
        <v>105</v>
      </c>
      <c r="I20" s="4">
        <f t="shared" si="3"/>
        <v>1.7068358598762278E-2</v>
      </c>
      <c r="J20" s="4">
        <f>(F20-F19)/(E20-E19)</f>
        <v>1.7784552845528455E-2</v>
      </c>
      <c r="K20">
        <v>327000000</v>
      </c>
    </row>
    <row r="21" spans="1:11">
      <c r="A21" s="1">
        <f t="shared" si="2"/>
        <v>43921</v>
      </c>
      <c r="B21">
        <f t="shared" si="0"/>
        <v>67671</v>
      </c>
      <c r="C21">
        <f t="shared" si="1"/>
        <v>237855</v>
      </c>
      <c r="E21" s="3">
        <v>163539</v>
      </c>
      <c r="F21">
        <v>2860</v>
      </c>
      <c r="G21">
        <f t="shared" si="6"/>
        <v>22635</v>
      </c>
      <c r="H21">
        <f t="shared" si="6"/>
        <v>455</v>
      </c>
      <c r="I21" s="4">
        <f t="shared" si="3"/>
        <v>1.7488183246809629E-2</v>
      </c>
      <c r="J21" s="4">
        <f>(F21-F20)/(E21-E20)</f>
        <v>2.0101612546940578E-2</v>
      </c>
      <c r="K21">
        <v>327000000</v>
      </c>
    </row>
    <row r="22" spans="1:11">
      <c r="A22" s="1">
        <f t="shared" si="2"/>
        <v>43922</v>
      </c>
      <c r="B22">
        <f t="shared" si="0"/>
        <v>80461</v>
      </c>
      <c r="C22">
        <f t="shared" si="1"/>
        <v>303265</v>
      </c>
      <c r="E22" s="3">
        <v>186101</v>
      </c>
      <c r="F22" s="3">
        <v>3603</v>
      </c>
      <c r="G22">
        <f t="shared" si="6"/>
        <v>22562</v>
      </c>
      <c r="H22">
        <f t="shared" si="6"/>
        <v>743</v>
      </c>
      <c r="I22" s="4">
        <f t="shared" si="3"/>
        <v>1.9360454806798461E-2</v>
      </c>
      <c r="J22" s="4">
        <f>(F22-F21)/(E22-E21)</f>
        <v>3.2931477705877135E-2</v>
      </c>
      <c r="K22">
        <v>327000000</v>
      </c>
    </row>
    <row r="23" spans="1:11">
      <c r="A23" s="1">
        <f t="shared" si="2"/>
        <v>43923</v>
      </c>
      <c r="B23">
        <f t="shared" si="0"/>
        <v>95668</v>
      </c>
      <c r="C23">
        <f t="shared" si="1"/>
        <v>386663</v>
      </c>
      <c r="E23" s="3">
        <v>213144</v>
      </c>
      <c r="F23" s="3">
        <v>4513</v>
      </c>
      <c r="G23">
        <f t="shared" si="6"/>
        <v>27043</v>
      </c>
      <c r="H23">
        <f t="shared" si="6"/>
        <v>910</v>
      </c>
      <c r="I23" s="4">
        <f t="shared" ref="I23" si="7">F23/E23</f>
        <v>2.117347896257929E-2</v>
      </c>
      <c r="J23" s="4">
        <f>(F23-F22)/(E23-E22)</f>
        <v>3.3650112783345044E-2</v>
      </c>
      <c r="K23">
        <v>327000000</v>
      </c>
    </row>
    <row r="24" spans="1:11">
      <c r="A24" s="1">
        <f t="shared" si="2"/>
        <v>43924</v>
      </c>
      <c r="B24">
        <f t="shared" si="0"/>
        <v>113749</v>
      </c>
      <c r="C24">
        <f t="shared" si="1"/>
        <v>492995</v>
      </c>
      <c r="E24" s="3">
        <v>239279</v>
      </c>
      <c r="F24" s="3">
        <v>5443</v>
      </c>
      <c r="G24">
        <f t="shared" si="6"/>
        <v>26135</v>
      </c>
      <c r="H24">
        <f t="shared" si="6"/>
        <v>930</v>
      </c>
      <c r="I24" s="4">
        <f t="shared" ref="I24" si="8">F24/E24</f>
        <v>2.2747503959812603E-2</v>
      </c>
      <c r="J24" s="4">
        <f>(F24-F23)/(E24-E23)</f>
        <v>3.5584465276449206E-2</v>
      </c>
      <c r="K24">
        <v>327000000</v>
      </c>
    </row>
    <row r="25" spans="1:11">
      <c r="A25" s="1">
        <f t="shared" si="2"/>
        <v>43925</v>
      </c>
      <c r="B25">
        <f t="shared" si="0"/>
        <v>135248</v>
      </c>
      <c r="C25">
        <f t="shared" si="1"/>
        <v>628569</v>
      </c>
      <c r="D25" t="s">
        <v>10</v>
      </c>
      <c r="E25" s="3">
        <v>277205</v>
      </c>
      <c r="K25">
        <v>327000000</v>
      </c>
    </row>
    <row r="26" spans="1:11">
      <c r="A26" s="1">
        <f t="shared" si="2"/>
        <v>43926</v>
      </c>
      <c r="B26">
        <f t="shared" si="0"/>
        <v>160810</v>
      </c>
      <c r="C26">
        <f t="shared" si="1"/>
        <v>801425</v>
      </c>
      <c r="D26" s="3">
        <f>E26</f>
        <v>304826</v>
      </c>
      <c r="E26" s="3">
        <v>304826</v>
      </c>
      <c r="F26" s="3">
        <v>7616</v>
      </c>
      <c r="G26" s="3">
        <f>(E26-E24)/2</f>
        <v>32773.5</v>
      </c>
      <c r="H26" s="3">
        <f>(F26-F24)/2</f>
        <v>1086.5</v>
      </c>
      <c r="I26" s="4">
        <f t="shared" ref="I26:I30" si="9">F26/E26</f>
        <v>2.4984745395733959E-2</v>
      </c>
      <c r="J26" s="4">
        <f>(F26-F24)/(E26-E24)</f>
        <v>3.3151784215906144E-2</v>
      </c>
      <c r="K26">
        <v>327000000</v>
      </c>
    </row>
    <row r="27" spans="1:11">
      <c r="A27" s="1">
        <f t="shared" si="2"/>
        <v>43927</v>
      </c>
      <c r="B27">
        <f t="shared" si="0"/>
        <v>191203</v>
      </c>
      <c r="C27">
        <f t="shared" si="1"/>
        <v>1021817</v>
      </c>
      <c r="D27">
        <f t="shared" ref="D27:D69" si="10">ROUND(D26*E$1,0)</f>
        <v>329212</v>
      </c>
      <c r="E27" s="3">
        <v>330891</v>
      </c>
      <c r="F27" s="3">
        <v>8910</v>
      </c>
      <c r="G27">
        <f t="shared" ref="G27:H30" si="11">E27-E26</f>
        <v>26065</v>
      </c>
      <c r="H27">
        <f t="shared" si="11"/>
        <v>1294</v>
      </c>
      <c r="I27" s="4">
        <f t="shared" si="9"/>
        <v>2.6927296299990026E-2</v>
      </c>
      <c r="J27" s="4">
        <f>(F27-F26)/(E27-E26)</f>
        <v>4.9645117974295029E-2</v>
      </c>
      <c r="K27">
        <v>327000000</v>
      </c>
    </row>
    <row r="28" spans="1:11">
      <c r="A28" s="1">
        <f t="shared" si="2"/>
        <v>43928</v>
      </c>
      <c r="B28">
        <f t="shared" si="0"/>
        <v>227340</v>
      </c>
      <c r="C28">
        <f t="shared" si="1"/>
        <v>1302817</v>
      </c>
      <c r="D28">
        <f t="shared" si="10"/>
        <v>355549</v>
      </c>
      <c r="E28" s="3">
        <v>374329</v>
      </c>
      <c r="F28" s="3">
        <v>12064</v>
      </c>
      <c r="G28">
        <f t="shared" si="11"/>
        <v>43438</v>
      </c>
      <c r="H28">
        <f t="shared" si="11"/>
        <v>3154</v>
      </c>
      <c r="I28" s="4">
        <f t="shared" si="9"/>
        <v>3.2228333898789568E-2</v>
      </c>
      <c r="J28" s="4">
        <f>(F28-F27)/(E28-E27)</f>
        <v>7.2609236152677378E-2</v>
      </c>
      <c r="K28">
        <v>327000000</v>
      </c>
    </row>
    <row r="29" spans="1:11">
      <c r="A29" s="1">
        <f t="shared" si="2"/>
        <v>43929</v>
      </c>
      <c r="B29">
        <f t="shared" si="0"/>
        <v>270307</v>
      </c>
      <c r="C29">
        <f t="shared" si="1"/>
        <v>1661092</v>
      </c>
      <c r="D29">
        <f t="shared" si="10"/>
        <v>383993</v>
      </c>
      <c r="E29" s="3">
        <v>395011</v>
      </c>
      <c r="F29" s="3">
        <v>12754</v>
      </c>
      <c r="G29">
        <f t="shared" si="11"/>
        <v>20682</v>
      </c>
      <c r="H29">
        <f t="shared" si="11"/>
        <v>690</v>
      </c>
      <c r="I29" s="4">
        <f t="shared" si="9"/>
        <v>3.2287708443562331E-2</v>
      </c>
      <c r="J29" s="4">
        <f>(F29-F28)/(E29-E28)</f>
        <v>3.33623440673049E-2</v>
      </c>
      <c r="K29">
        <v>327000000</v>
      </c>
    </row>
    <row r="30" spans="1:11">
      <c r="A30" s="1">
        <f t="shared" si="2"/>
        <v>43930</v>
      </c>
      <c r="B30">
        <f t="shared" si="0"/>
        <v>321395</v>
      </c>
      <c r="C30">
        <f t="shared" si="1"/>
        <v>2117892</v>
      </c>
      <c r="D30">
        <f t="shared" si="10"/>
        <v>414712</v>
      </c>
      <c r="E30" s="3">
        <v>427460</v>
      </c>
      <c r="F30" s="3">
        <v>14696</v>
      </c>
      <c r="G30">
        <f t="shared" si="11"/>
        <v>32449</v>
      </c>
      <c r="H30">
        <f t="shared" si="11"/>
        <v>1942</v>
      </c>
      <c r="I30" s="4">
        <f t="shared" si="9"/>
        <v>3.4379825012866704E-2</v>
      </c>
      <c r="J30" s="4">
        <f>(F30-F29)/(E30-E29)</f>
        <v>5.9847761102037045E-2</v>
      </c>
      <c r="K30">
        <v>327000000</v>
      </c>
    </row>
    <row r="31" spans="1:11">
      <c r="A31" s="1">
        <f t="shared" si="2"/>
        <v>43931</v>
      </c>
      <c r="B31">
        <f t="shared" si="0"/>
        <v>382139</v>
      </c>
      <c r="C31">
        <f t="shared" si="1"/>
        <v>2700312</v>
      </c>
      <c r="D31">
        <f t="shared" si="10"/>
        <v>447889</v>
      </c>
      <c r="K31">
        <v>327000000</v>
      </c>
    </row>
    <row r="32" spans="1:11">
      <c r="A32" s="1">
        <f t="shared" ref="A32:A68" si="12">A31+1</f>
        <v>43932</v>
      </c>
      <c r="B32">
        <f t="shared" si="0"/>
        <v>454363</v>
      </c>
      <c r="C32">
        <f t="shared" si="1"/>
        <v>3442898</v>
      </c>
      <c r="D32">
        <f t="shared" si="10"/>
        <v>483720</v>
      </c>
      <c r="E32" s="3">
        <v>492416</v>
      </c>
      <c r="F32" s="3">
        <v>18559</v>
      </c>
      <c r="G32" s="3">
        <f>(E32-E30)/2</f>
        <v>32478</v>
      </c>
      <c r="H32" s="3">
        <f>(F32-F30)/2</f>
        <v>1931.5</v>
      </c>
      <c r="I32" s="4">
        <f t="shared" ref="I32:I35" si="13">F32/E32</f>
        <v>3.7689677021055371E-2</v>
      </c>
      <c r="J32" s="4">
        <f>(F32-F30)/(E32-E30)</f>
        <v>5.9471026541043165E-2</v>
      </c>
      <c r="K32">
        <v>327000000</v>
      </c>
    </row>
    <row r="33" spans="1:11">
      <c r="A33" s="1">
        <f t="shared" si="12"/>
        <v>43933</v>
      </c>
      <c r="B33">
        <f t="shared" si="0"/>
        <v>540238</v>
      </c>
      <c r="C33">
        <f t="shared" si="1"/>
        <v>4389695</v>
      </c>
      <c r="D33">
        <f t="shared" si="10"/>
        <v>522418</v>
      </c>
      <c r="E33" s="3">
        <v>525704</v>
      </c>
      <c r="F33" s="3">
        <v>20486</v>
      </c>
      <c r="G33">
        <f t="shared" ref="G33:H39" si="14">E33-E32</f>
        <v>33288</v>
      </c>
      <c r="H33">
        <f t="shared" si="14"/>
        <v>1927</v>
      </c>
      <c r="I33" s="4">
        <f t="shared" si="13"/>
        <v>3.8968697213641136E-2</v>
      </c>
      <c r="J33" s="4">
        <f t="shared" ref="J33:J39" si="15">(F33-F32)/(E33-E32)</f>
        <v>5.7888728670992547E-2</v>
      </c>
      <c r="K33">
        <v>327000000</v>
      </c>
    </row>
    <row r="34" spans="1:11">
      <c r="A34" s="1">
        <f t="shared" si="12"/>
        <v>43934</v>
      </c>
      <c r="B34">
        <f t="shared" si="0"/>
        <v>642343</v>
      </c>
      <c r="C34">
        <f t="shared" si="1"/>
        <v>5596861</v>
      </c>
      <c r="D34">
        <f t="shared" si="10"/>
        <v>564211</v>
      </c>
      <c r="E34" s="3">
        <v>554849</v>
      </c>
      <c r="F34" s="3">
        <v>21942</v>
      </c>
      <c r="G34">
        <f t="shared" si="14"/>
        <v>29145</v>
      </c>
      <c r="H34">
        <f t="shared" si="14"/>
        <v>1456</v>
      </c>
      <c r="I34" s="4">
        <f t="shared" si="13"/>
        <v>3.9545894468585148E-2</v>
      </c>
      <c r="J34" s="4">
        <f t="shared" si="15"/>
        <v>4.9957110996740439E-2</v>
      </c>
      <c r="K34">
        <v>327000000</v>
      </c>
    </row>
    <row r="35" spans="1:11">
      <c r="A35" s="1">
        <f t="shared" si="12"/>
        <v>43935</v>
      </c>
      <c r="B35">
        <f t="shared" si="0"/>
        <v>763746</v>
      </c>
      <c r="C35">
        <f t="shared" si="1"/>
        <v>7135998</v>
      </c>
      <c r="D35">
        <f t="shared" si="10"/>
        <v>609348</v>
      </c>
      <c r="E35" s="3">
        <v>579005</v>
      </c>
      <c r="F35" s="3">
        <v>22252</v>
      </c>
      <c r="G35">
        <f t="shared" si="14"/>
        <v>24156</v>
      </c>
      <c r="H35">
        <f t="shared" si="14"/>
        <v>310</v>
      </c>
      <c r="I35" s="4">
        <f t="shared" si="13"/>
        <v>3.8431447051407157E-2</v>
      </c>
      <c r="J35" s="4">
        <f t="shared" si="15"/>
        <v>1.2833250538168571E-2</v>
      </c>
      <c r="K35">
        <v>327000000</v>
      </c>
    </row>
    <row r="36" spans="1:11">
      <c r="A36" s="1">
        <f t="shared" si="12"/>
        <v>43936</v>
      </c>
      <c r="B36">
        <f t="shared" ref="B36:B69" si="16">ROUND(B35*$C$1,0)</f>
        <v>908094</v>
      </c>
      <c r="C36">
        <f t="shared" ref="C36:C69" si="17">ROUND(C35*$D$1,0)</f>
        <v>9098397</v>
      </c>
      <c r="D36">
        <f t="shared" si="10"/>
        <v>658096</v>
      </c>
      <c r="E36" s="3">
        <v>605390</v>
      </c>
      <c r="F36" s="3">
        <v>24582</v>
      </c>
      <c r="G36">
        <f t="shared" si="14"/>
        <v>26385</v>
      </c>
      <c r="H36">
        <f t="shared" si="14"/>
        <v>2330</v>
      </c>
      <c r="I36" s="4">
        <f t="shared" ref="I36:I39" si="18">F36/E36</f>
        <v>4.060522968664828E-2</v>
      </c>
      <c r="J36" s="4">
        <f t="shared" si="15"/>
        <v>8.830775061588024E-2</v>
      </c>
      <c r="K36">
        <v>327000000</v>
      </c>
    </row>
    <row r="37" spans="1:11">
      <c r="A37" s="1">
        <f t="shared" si="12"/>
        <v>43937</v>
      </c>
      <c r="B37">
        <f t="shared" si="16"/>
        <v>1079724</v>
      </c>
      <c r="C37">
        <f t="shared" si="17"/>
        <v>11600456</v>
      </c>
      <c r="D37">
        <f t="shared" si="10"/>
        <v>710744</v>
      </c>
      <c r="E37" s="3">
        <v>632220</v>
      </c>
      <c r="F37" s="3">
        <v>27012</v>
      </c>
      <c r="G37">
        <f t="shared" si="14"/>
        <v>26830</v>
      </c>
      <c r="H37">
        <f t="shared" si="14"/>
        <v>2430</v>
      </c>
      <c r="I37" s="4">
        <f t="shared" si="18"/>
        <v>4.2725633482015753E-2</v>
      </c>
      <c r="J37" s="4">
        <f t="shared" si="15"/>
        <v>9.0570257174804325E-2</v>
      </c>
      <c r="K37">
        <v>327000000</v>
      </c>
    </row>
    <row r="38" spans="1:11">
      <c r="A38" s="1">
        <f t="shared" si="12"/>
        <v>43938</v>
      </c>
      <c r="B38">
        <f t="shared" si="16"/>
        <v>1283792</v>
      </c>
      <c r="C38">
        <f t="shared" si="17"/>
        <v>14790581</v>
      </c>
      <c r="D38">
        <f t="shared" si="10"/>
        <v>767604</v>
      </c>
      <c r="E38" s="3">
        <v>661712</v>
      </c>
      <c r="F38" s="3">
        <v>33049</v>
      </c>
      <c r="G38">
        <f t="shared" si="14"/>
        <v>29492</v>
      </c>
      <c r="H38">
        <f t="shared" si="14"/>
        <v>6037</v>
      </c>
      <c r="I38" s="4">
        <f t="shared" si="18"/>
        <v>4.994468892811374E-2</v>
      </c>
      <c r="J38" s="4">
        <f t="shared" si="15"/>
        <v>0.2046995795469958</v>
      </c>
      <c r="K38">
        <v>327000000</v>
      </c>
    </row>
    <row r="39" spans="1:11">
      <c r="A39" s="1">
        <f t="shared" si="12"/>
        <v>43939</v>
      </c>
      <c r="B39">
        <f t="shared" si="16"/>
        <v>1526429</v>
      </c>
      <c r="C39">
        <f t="shared" si="17"/>
        <v>18857991</v>
      </c>
      <c r="D39">
        <f t="shared" si="10"/>
        <v>829012</v>
      </c>
      <c r="E39" s="3">
        <v>690714</v>
      </c>
      <c r="F39" s="3">
        <v>35443</v>
      </c>
      <c r="G39">
        <f t="shared" si="14"/>
        <v>29002</v>
      </c>
      <c r="H39">
        <f t="shared" si="14"/>
        <v>2394</v>
      </c>
      <c r="I39" s="4">
        <f t="shared" si="18"/>
        <v>5.1313568278621831E-2</v>
      </c>
      <c r="J39" s="4">
        <f t="shared" si="15"/>
        <v>8.2546031308185636E-2</v>
      </c>
      <c r="K39">
        <v>327000000</v>
      </c>
    </row>
    <row r="40" spans="1:11">
      <c r="A40" s="1">
        <f t="shared" si="12"/>
        <v>43940</v>
      </c>
      <c r="B40">
        <f t="shared" si="16"/>
        <v>1814924</v>
      </c>
      <c r="C40">
        <f t="shared" si="17"/>
        <v>24043939</v>
      </c>
      <c r="D40">
        <f t="shared" si="10"/>
        <v>895333</v>
      </c>
      <c r="E40" s="3">
        <v>720630</v>
      </c>
      <c r="F40" s="3">
        <v>37202</v>
      </c>
      <c r="G40">
        <f t="shared" ref="G40:H40" si="19">E40-E39</f>
        <v>29916</v>
      </c>
      <c r="H40">
        <f t="shared" si="19"/>
        <v>1759</v>
      </c>
      <c r="I40" s="4">
        <f t="shared" ref="I40" si="20">F40/E40</f>
        <v>5.1624273205389731E-2</v>
      </c>
      <c r="J40" s="4">
        <f t="shared" ref="J40" si="21">(F40-F39)/(E40-E39)</f>
        <v>5.8797967642732984E-2</v>
      </c>
      <c r="K40">
        <v>327000000</v>
      </c>
    </row>
    <row r="41" spans="1:11">
      <c r="A41" s="1">
        <f t="shared" si="12"/>
        <v>43941</v>
      </c>
      <c r="B41">
        <f t="shared" si="16"/>
        <v>2157945</v>
      </c>
      <c r="C41">
        <f t="shared" si="17"/>
        <v>30656022</v>
      </c>
      <c r="D41">
        <f t="shared" si="10"/>
        <v>966960</v>
      </c>
      <c r="E41" s="3">
        <v>746625</v>
      </c>
      <c r="F41" s="3">
        <v>39083</v>
      </c>
      <c r="G41">
        <f t="shared" ref="G41:H41" si="22">E41-E40</f>
        <v>25995</v>
      </c>
      <c r="H41">
        <f t="shared" si="22"/>
        <v>1881</v>
      </c>
      <c r="I41" s="4">
        <f t="shared" ref="I41" si="23">F41/E41</f>
        <v>5.2346224677716394E-2</v>
      </c>
      <c r="J41" s="4">
        <f t="shared" ref="J41" si="24">(F41-F40)/(E41-E40)</f>
        <v>7.2360069244085404E-2</v>
      </c>
      <c r="K41">
        <v>327000000</v>
      </c>
    </row>
    <row r="42" spans="1:11">
      <c r="A42" s="1">
        <f t="shared" si="12"/>
        <v>43942</v>
      </c>
      <c r="B42">
        <f t="shared" si="16"/>
        <v>2565797</v>
      </c>
      <c r="C42">
        <f t="shared" si="17"/>
        <v>39086428</v>
      </c>
      <c r="D42">
        <f t="shared" si="10"/>
        <v>1044317</v>
      </c>
      <c r="E42" s="3">
        <v>776093</v>
      </c>
      <c r="F42" s="3">
        <v>41758</v>
      </c>
      <c r="G42">
        <f t="shared" ref="G42:H42" si="25">E42-E41</f>
        <v>29468</v>
      </c>
      <c r="H42">
        <f t="shared" si="25"/>
        <v>2675</v>
      </c>
      <c r="I42" s="4">
        <f t="shared" ref="I42" si="26">F42/E42</f>
        <v>5.3805407341645912E-2</v>
      </c>
      <c r="J42" s="4">
        <f t="shared" ref="J42" si="27">(F42-F41)/(E42-E41)</f>
        <v>9.0776435455409255E-2</v>
      </c>
      <c r="K42">
        <v>327000000</v>
      </c>
    </row>
    <row r="43" spans="1:11">
      <c r="A43" s="1">
        <f t="shared" si="12"/>
        <v>43943</v>
      </c>
      <c r="B43">
        <f t="shared" si="16"/>
        <v>3050733</v>
      </c>
      <c r="C43">
        <f t="shared" si="17"/>
        <v>49835196</v>
      </c>
      <c r="D43">
        <f t="shared" si="10"/>
        <v>1127862</v>
      </c>
      <c r="E43" s="3">
        <v>802583</v>
      </c>
      <c r="F43" s="3">
        <v>44575</v>
      </c>
      <c r="G43">
        <f t="shared" ref="G43:H43" si="28">E43-E42</f>
        <v>26490</v>
      </c>
      <c r="H43">
        <f t="shared" si="28"/>
        <v>2817</v>
      </c>
      <c r="I43" s="4">
        <f t="shared" ref="I43" si="29">F43/E43</f>
        <v>5.5539427074832136E-2</v>
      </c>
      <c r="J43" s="4">
        <f t="shared" ref="J43" si="30">(F43-F42)/(E43-E42)</f>
        <v>0.10634201585503963</v>
      </c>
      <c r="K43">
        <v>327000000</v>
      </c>
    </row>
    <row r="44" spans="1:11">
      <c r="A44" s="1">
        <f t="shared" si="12"/>
        <v>43944</v>
      </c>
      <c r="B44">
        <f t="shared" si="16"/>
        <v>3627322</v>
      </c>
      <c r="C44">
        <f t="shared" si="17"/>
        <v>63539875</v>
      </c>
      <c r="D44">
        <f t="shared" si="10"/>
        <v>1218091</v>
      </c>
      <c r="E44" s="3">
        <v>828441</v>
      </c>
      <c r="F44" s="3">
        <v>46379</v>
      </c>
      <c r="G44">
        <f t="shared" ref="G44:H44" si="31">E44-E43</f>
        <v>25858</v>
      </c>
      <c r="H44">
        <f t="shared" si="31"/>
        <v>1804</v>
      </c>
      <c r="I44" s="4">
        <f t="shared" ref="I44" si="32">F44/E44</f>
        <v>5.5983467742422209E-2</v>
      </c>
      <c r="J44" s="4">
        <f t="shared" ref="J44" si="33">(F44-F43)/(E44-E43)</f>
        <v>6.976564312785212E-2</v>
      </c>
      <c r="K44">
        <v>327000000</v>
      </c>
    </row>
    <row r="45" spans="1:11">
      <c r="A45" s="1">
        <f t="shared" si="12"/>
        <v>43945</v>
      </c>
      <c r="B45">
        <f t="shared" si="16"/>
        <v>4312886</v>
      </c>
      <c r="C45">
        <f t="shared" si="17"/>
        <v>81013341</v>
      </c>
      <c r="D45">
        <f t="shared" si="10"/>
        <v>1315538</v>
      </c>
      <c r="E45" s="3">
        <v>865585</v>
      </c>
      <c r="F45" s="3">
        <v>48816</v>
      </c>
      <c r="G45">
        <f t="shared" ref="G45:H45" si="34">E45-E44</f>
        <v>37144</v>
      </c>
      <c r="H45">
        <f t="shared" si="34"/>
        <v>2437</v>
      </c>
      <c r="I45" s="4">
        <f t="shared" ref="I45" si="35">F45/E45</f>
        <v>5.6396541067601683E-2</v>
      </c>
      <c r="J45" s="4">
        <f t="shared" ref="J45" si="36">(F45-F44)/(E45-E44)</f>
        <v>6.5609519707085937E-2</v>
      </c>
      <c r="K45">
        <v>327000000</v>
      </c>
    </row>
    <row r="46" spans="1:11">
      <c r="A46" s="1">
        <f t="shared" si="12"/>
        <v>43946</v>
      </c>
      <c r="B46">
        <f t="shared" si="16"/>
        <v>5128021</v>
      </c>
      <c r="C46">
        <f t="shared" si="17"/>
        <v>103292010</v>
      </c>
      <c r="D46">
        <f t="shared" si="10"/>
        <v>1420781</v>
      </c>
      <c r="E46" s="3">
        <v>928619</v>
      </c>
      <c r="F46" s="3">
        <v>52459</v>
      </c>
      <c r="G46">
        <f t="shared" ref="G46:H46" si="37">E46-E45</f>
        <v>63034</v>
      </c>
      <c r="H46">
        <f t="shared" si="37"/>
        <v>3643</v>
      </c>
      <c r="I46" s="4">
        <f t="shared" ref="I46" si="38">F46/E46</f>
        <v>5.6491413593734351E-2</v>
      </c>
      <c r="J46" s="4">
        <f t="shared" ref="J46" si="39">(F46-F45)/(E46-E45)</f>
        <v>5.7794206301361173E-2</v>
      </c>
      <c r="K46">
        <v>327000000</v>
      </c>
    </row>
    <row r="47" spans="1:11">
      <c r="A47" s="1">
        <f t="shared" si="12"/>
        <v>43947</v>
      </c>
      <c r="B47">
        <f t="shared" si="16"/>
        <v>6097217</v>
      </c>
      <c r="C47">
        <f t="shared" si="17"/>
        <v>131697313</v>
      </c>
      <c r="D47">
        <f t="shared" si="10"/>
        <v>1534443</v>
      </c>
      <c r="E47" s="3">
        <v>957875</v>
      </c>
      <c r="F47" s="3">
        <v>53922</v>
      </c>
      <c r="G47">
        <f t="shared" ref="G47:H47" si="40">E47-E46</f>
        <v>29256</v>
      </c>
      <c r="H47">
        <f t="shared" si="40"/>
        <v>1463</v>
      </c>
      <c r="I47" s="4">
        <f t="shared" ref="I47" si="41">F47/E47</f>
        <v>5.6293357692809604E-2</v>
      </c>
      <c r="J47" s="4">
        <f t="shared" ref="J47" si="42">(F47-F46)/(E47-E46)</f>
        <v>5.0006836204539239E-2</v>
      </c>
      <c r="K47">
        <v>327000000</v>
      </c>
    </row>
    <row r="48" spans="1:11">
      <c r="A48" s="1">
        <f t="shared" si="12"/>
        <v>43948</v>
      </c>
      <c r="B48">
        <f t="shared" si="16"/>
        <v>7249591</v>
      </c>
      <c r="C48">
        <f t="shared" si="17"/>
        <v>167914074</v>
      </c>
      <c r="D48">
        <f t="shared" si="10"/>
        <v>1657198</v>
      </c>
      <c r="E48" s="3">
        <v>981246</v>
      </c>
      <c r="F48" s="3">
        <v>55258</v>
      </c>
      <c r="G48">
        <f t="shared" ref="G48" si="43">E48-E47</f>
        <v>23371</v>
      </c>
      <c r="H48">
        <f t="shared" ref="H48" si="44">F48-F47</f>
        <v>1336</v>
      </c>
      <c r="I48" s="4">
        <f t="shared" ref="I48:I49" si="45">F48/E48</f>
        <v>5.6314114911041678E-2</v>
      </c>
      <c r="J48" s="4">
        <f t="shared" ref="J48" si="46">(F48-F47)/(E48-E47)</f>
        <v>5.7164862436352742E-2</v>
      </c>
      <c r="K48">
        <v>327000000</v>
      </c>
    </row>
    <row r="49" spans="1:11">
      <c r="A49" s="1">
        <f t="shared" si="12"/>
        <v>43949</v>
      </c>
      <c r="B49">
        <f t="shared" si="16"/>
        <v>8619764</v>
      </c>
      <c r="C49">
        <f t="shared" si="17"/>
        <v>214090444</v>
      </c>
      <c r="D49">
        <f t="shared" si="10"/>
        <v>1789774</v>
      </c>
      <c r="E49" s="3">
        <v>1005147</v>
      </c>
      <c r="F49" s="3">
        <v>57505</v>
      </c>
      <c r="G49">
        <f t="shared" ref="G49" si="47">E49-E48</f>
        <v>23901</v>
      </c>
      <c r="H49">
        <f t="shared" ref="H49" si="48">F49-F48</f>
        <v>2247</v>
      </c>
      <c r="I49" s="4">
        <f t="shared" ref="I49" si="49">F49/E49</f>
        <v>5.7210537364186534E-2</v>
      </c>
      <c r="J49" s="4">
        <f t="shared" ref="J49" si="50">(F49-F48)/(E49-E48)</f>
        <v>9.4012802811597837E-2</v>
      </c>
      <c r="K49">
        <v>327000000</v>
      </c>
    </row>
    <row r="50" spans="1:11">
      <c r="A50" s="1">
        <f t="shared" si="12"/>
        <v>43950</v>
      </c>
      <c r="B50">
        <f t="shared" si="16"/>
        <v>10248899</v>
      </c>
      <c r="C50">
        <f t="shared" si="17"/>
        <v>272965316</v>
      </c>
      <c r="D50">
        <f t="shared" si="10"/>
        <v>1932956</v>
      </c>
      <c r="K50">
        <v>327000000</v>
      </c>
    </row>
    <row r="51" spans="1:11">
      <c r="A51" s="1">
        <f t="shared" si="12"/>
        <v>43951</v>
      </c>
      <c r="B51">
        <f t="shared" si="16"/>
        <v>12185941</v>
      </c>
      <c r="C51">
        <f t="shared" si="17"/>
        <v>348030778</v>
      </c>
      <c r="D51">
        <f t="shared" si="10"/>
        <v>2087592</v>
      </c>
      <c r="K51">
        <v>327000000</v>
      </c>
    </row>
    <row r="52" spans="1:11">
      <c r="A52" s="1">
        <f t="shared" si="12"/>
        <v>43952</v>
      </c>
      <c r="B52">
        <f t="shared" si="16"/>
        <v>14489084</v>
      </c>
      <c r="C52">
        <f t="shared" si="17"/>
        <v>443739242</v>
      </c>
      <c r="D52">
        <f t="shared" si="10"/>
        <v>2254599</v>
      </c>
      <c r="K52">
        <v>327000000</v>
      </c>
    </row>
    <row r="53" spans="1:11">
      <c r="A53" s="1">
        <f t="shared" si="12"/>
        <v>43953</v>
      </c>
      <c r="B53">
        <f t="shared" si="16"/>
        <v>17227521</v>
      </c>
      <c r="C53">
        <f t="shared" si="17"/>
        <v>565767534</v>
      </c>
      <c r="D53">
        <f t="shared" si="10"/>
        <v>2434967</v>
      </c>
      <c r="K53">
        <v>327000000</v>
      </c>
    </row>
    <row r="54" spans="1:11">
      <c r="A54" s="1">
        <f t="shared" si="12"/>
        <v>43954</v>
      </c>
      <c r="B54">
        <f t="shared" si="16"/>
        <v>20483522</v>
      </c>
      <c r="C54">
        <f t="shared" si="17"/>
        <v>721353606</v>
      </c>
      <c r="D54">
        <f t="shared" si="10"/>
        <v>2629764</v>
      </c>
      <c r="K54">
        <v>327000000</v>
      </c>
    </row>
    <row r="55" spans="1:11">
      <c r="A55" s="1">
        <f t="shared" si="12"/>
        <v>43955</v>
      </c>
      <c r="B55">
        <f t="shared" si="16"/>
        <v>24354908</v>
      </c>
      <c r="C55">
        <f t="shared" si="17"/>
        <v>919725848</v>
      </c>
      <c r="D55">
        <f t="shared" si="10"/>
        <v>2840145</v>
      </c>
      <c r="K55">
        <v>327000000</v>
      </c>
    </row>
    <row r="56" spans="1:11">
      <c r="A56" s="1">
        <f t="shared" si="12"/>
        <v>43956</v>
      </c>
      <c r="B56">
        <f t="shared" si="16"/>
        <v>28957986</v>
      </c>
      <c r="C56">
        <f t="shared" si="17"/>
        <v>1172650456</v>
      </c>
      <c r="D56">
        <f t="shared" si="10"/>
        <v>3067357</v>
      </c>
      <c r="K56">
        <v>327000000</v>
      </c>
    </row>
    <row r="57" spans="1:11">
      <c r="A57" s="1">
        <f t="shared" si="12"/>
        <v>43957</v>
      </c>
      <c r="B57">
        <f t="shared" si="16"/>
        <v>34431045</v>
      </c>
      <c r="C57">
        <f t="shared" si="17"/>
        <v>1495129331</v>
      </c>
      <c r="D57">
        <f t="shared" si="10"/>
        <v>3312746</v>
      </c>
      <c r="K57">
        <v>327000000</v>
      </c>
    </row>
    <row r="58" spans="1:11">
      <c r="A58" s="1">
        <f t="shared" si="12"/>
        <v>43958</v>
      </c>
      <c r="B58">
        <f t="shared" si="16"/>
        <v>40938513</v>
      </c>
      <c r="C58">
        <f t="shared" si="17"/>
        <v>1906289897</v>
      </c>
      <c r="D58">
        <f t="shared" si="10"/>
        <v>3577766</v>
      </c>
      <c r="K58">
        <v>327000000</v>
      </c>
    </row>
    <row r="59" spans="1:11">
      <c r="A59" s="1">
        <f t="shared" si="12"/>
        <v>43959</v>
      </c>
      <c r="B59">
        <f t="shared" si="16"/>
        <v>48675892</v>
      </c>
      <c r="C59">
        <f t="shared" si="17"/>
        <v>2430519619</v>
      </c>
      <c r="D59">
        <f t="shared" si="10"/>
        <v>3863987</v>
      </c>
      <c r="K59">
        <v>327000000</v>
      </c>
    </row>
    <row r="60" spans="1:11">
      <c r="A60" s="1">
        <f t="shared" si="12"/>
        <v>43960</v>
      </c>
      <c r="B60">
        <f t="shared" si="16"/>
        <v>57875636</v>
      </c>
      <c r="C60">
        <f t="shared" si="17"/>
        <v>3098912514</v>
      </c>
      <c r="D60">
        <f t="shared" si="10"/>
        <v>4173106</v>
      </c>
      <c r="K60">
        <v>327000000</v>
      </c>
    </row>
    <row r="61" spans="1:11">
      <c r="A61" s="1">
        <f t="shared" si="12"/>
        <v>43961</v>
      </c>
      <c r="B61">
        <f t="shared" si="16"/>
        <v>68814131</v>
      </c>
      <c r="C61">
        <f t="shared" si="17"/>
        <v>3951113455</v>
      </c>
      <c r="D61">
        <f t="shared" si="10"/>
        <v>4506954</v>
      </c>
      <c r="K61">
        <v>327000000</v>
      </c>
    </row>
    <row r="62" spans="1:11">
      <c r="A62" s="1">
        <f t="shared" si="12"/>
        <v>43962</v>
      </c>
      <c r="B62">
        <f t="shared" si="16"/>
        <v>81820002</v>
      </c>
      <c r="C62">
        <f t="shared" si="17"/>
        <v>5037669655</v>
      </c>
      <c r="D62">
        <f t="shared" si="10"/>
        <v>4867510</v>
      </c>
      <c r="K62">
        <v>327000000</v>
      </c>
    </row>
    <row r="63" spans="1:11">
      <c r="A63" s="1">
        <f t="shared" si="12"/>
        <v>43963</v>
      </c>
      <c r="B63">
        <f t="shared" si="16"/>
        <v>97283982</v>
      </c>
      <c r="C63">
        <f t="shared" si="17"/>
        <v>6423028810</v>
      </c>
      <c r="D63">
        <f t="shared" si="10"/>
        <v>5256911</v>
      </c>
      <c r="K63">
        <v>327000000</v>
      </c>
    </row>
    <row r="64" spans="1:11">
      <c r="A64" s="1">
        <f t="shared" si="12"/>
        <v>43964</v>
      </c>
      <c r="B64">
        <f t="shared" si="16"/>
        <v>115670655</v>
      </c>
      <c r="C64">
        <f t="shared" si="17"/>
        <v>8189361733</v>
      </c>
      <c r="D64">
        <f t="shared" si="10"/>
        <v>5677464</v>
      </c>
      <c r="K64">
        <v>327000000</v>
      </c>
    </row>
    <row r="65" spans="1:11">
      <c r="A65" s="1">
        <f t="shared" si="12"/>
        <v>43965</v>
      </c>
      <c r="B65">
        <f t="shared" si="16"/>
        <v>137532409</v>
      </c>
      <c r="C65">
        <f t="shared" si="17"/>
        <v>10441436210</v>
      </c>
      <c r="D65">
        <f t="shared" si="10"/>
        <v>6131661</v>
      </c>
      <c r="K65">
        <v>327000000</v>
      </c>
    </row>
    <row r="66" spans="1:11">
      <c r="A66" s="1">
        <f t="shared" si="12"/>
        <v>43966</v>
      </c>
      <c r="B66">
        <f t="shared" si="16"/>
        <v>163526034</v>
      </c>
      <c r="C66">
        <f t="shared" si="17"/>
        <v>13312831168</v>
      </c>
      <c r="D66">
        <f t="shared" si="10"/>
        <v>6622194</v>
      </c>
      <c r="K66">
        <v>327000000</v>
      </c>
    </row>
    <row r="67" spans="1:11">
      <c r="A67" s="1">
        <f t="shared" si="12"/>
        <v>43967</v>
      </c>
      <c r="B67">
        <f t="shared" si="16"/>
        <v>194432454</v>
      </c>
      <c r="C67">
        <f t="shared" si="17"/>
        <v>16973859739</v>
      </c>
      <c r="D67">
        <f t="shared" si="10"/>
        <v>7151970</v>
      </c>
      <c r="K67">
        <v>327000000</v>
      </c>
    </row>
    <row r="68" spans="1:11">
      <c r="A68" s="1">
        <f t="shared" si="12"/>
        <v>43968</v>
      </c>
      <c r="B68">
        <f t="shared" si="16"/>
        <v>231180188</v>
      </c>
      <c r="C68">
        <f t="shared" si="17"/>
        <v>21641671167</v>
      </c>
      <c r="D68">
        <f t="shared" si="10"/>
        <v>7724128</v>
      </c>
      <c r="K68">
        <v>327000000</v>
      </c>
    </row>
    <row r="69" spans="1:11">
      <c r="A69" s="1">
        <f t="shared" ref="A69" si="51">A68+1</f>
        <v>43969</v>
      </c>
      <c r="B69">
        <f t="shared" si="16"/>
        <v>274873244</v>
      </c>
      <c r="C69">
        <f t="shared" si="17"/>
        <v>27593130738</v>
      </c>
      <c r="D69">
        <f t="shared" si="10"/>
        <v>8342058</v>
      </c>
      <c r="K69">
        <v>327000000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74" sqref="N74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D201"/>
  <sheetViews>
    <sheetView topLeftCell="A184" workbookViewId="0">
      <selection activeCell="A202" sqref="A202"/>
    </sheetView>
  </sheetViews>
  <sheetFormatPr defaultRowHeight="15"/>
  <sheetData>
    <row r="3" spans="1:4">
      <c r="A3" t="s">
        <v>13</v>
      </c>
      <c r="D3" t="s">
        <v>14</v>
      </c>
    </row>
    <row r="53" spans="1:1">
      <c r="A53" t="s">
        <v>15</v>
      </c>
    </row>
    <row r="91" spans="1:1">
      <c r="A91" t="s">
        <v>16</v>
      </c>
    </row>
    <row r="92" spans="1:1">
      <c r="A92" t="s">
        <v>17</v>
      </c>
    </row>
    <row r="116" spans="1:1">
      <c r="A116" t="s">
        <v>18</v>
      </c>
    </row>
    <row r="176" spans="1:1">
      <c r="A176" t="s">
        <v>20</v>
      </c>
    </row>
    <row r="201" spans="1:1">
      <c r="A201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Graphs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2020-03-18T17:17:04Z</dcterms:created>
  <dcterms:modified xsi:type="dcterms:W3CDTF">2020-04-29T20:01:28Z</dcterms:modified>
</cp:coreProperties>
</file>