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TU\GIT Repository\DTU IT\DTU-IT\Planning\"/>
    </mc:Choice>
  </mc:AlternateContent>
  <bookViews>
    <workbookView xWindow="0" yWindow="0" windowWidth="14370" windowHeight="5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56" i="1"/>
  <c r="I52" i="1"/>
  <c r="I48" i="1"/>
  <c r="I41" i="1"/>
  <c r="I30" i="1"/>
  <c r="I18" i="1"/>
  <c r="I11" i="1"/>
  <c r="H4" i="1"/>
  <c r="I6" i="1"/>
  <c r="I7" i="1"/>
  <c r="I8" i="1"/>
  <c r="I4" i="1" s="1"/>
  <c r="I9" i="1"/>
  <c r="I12" i="1"/>
  <c r="I13" i="1"/>
  <c r="I14" i="1"/>
  <c r="I15" i="1"/>
  <c r="I16" i="1"/>
  <c r="I17" i="1"/>
  <c r="I19" i="1"/>
  <c r="I20" i="1"/>
  <c r="I21" i="1"/>
  <c r="I26" i="1"/>
  <c r="I27" i="1"/>
  <c r="I28" i="1"/>
  <c r="I31" i="1"/>
  <c r="I32" i="1"/>
  <c r="I35" i="1"/>
  <c r="I34" i="1" s="1"/>
  <c r="I36" i="1"/>
  <c r="I37" i="1"/>
  <c r="I42" i="1"/>
  <c r="I43" i="1"/>
  <c r="I44" i="1"/>
  <c r="I45" i="1"/>
  <c r="I49" i="1"/>
  <c r="I50" i="1"/>
  <c r="I51" i="1"/>
  <c r="I53" i="1"/>
  <c r="I54" i="1"/>
  <c r="I57" i="1"/>
  <c r="I58" i="1"/>
  <c r="I59" i="1"/>
  <c r="I60" i="1"/>
  <c r="I61" i="1"/>
  <c r="I62" i="1"/>
  <c r="I63" i="1"/>
  <c r="I5" i="1"/>
  <c r="H56" i="1"/>
  <c r="H52" i="1"/>
  <c r="H48" i="1"/>
  <c r="H41" i="1"/>
  <c r="H30" i="1"/>
  <c r="H34" i="1"/>
  <c r="H18" i="1"/>
  <c r="H11" i="1"/>
  <c r="F18" i="1"/>
  <c r="F3" i="1"/>
  <c r="F40" i="1"/>
  <c r="F24" i="1"/>
  <c r="F34" i="1"/>
  <c r="F56" i="1"/>
  <c r="F52" i="1"/>
  <c r="F48" i="1"/>
  <c r="F41" i="1"/>
  <c r="F30" i="1"/>
  <c r="F25" i="1"/>
  <c r="F11" i="1"/>
  <c r="F4" i="1"/>
  <c r="I25" i="1" l="1"/>
  <c r="I24" i="1" s="1"/>
  <c r="H3" i="1"/>
  <c r="I40" i="1"/>
  <c r="I3" i="1"/>
  <c r="H40" i="1"/>
  <c r="H24" i="1"/>
</calcChain>
</file>

<file path=xl/sharedStrings.xml><?xml version="1.0" encoding="utf-8"?>
<sst xmlns="http://schemas.openxmlformats.org/spreadsheetml/2006/main" count="100" uniqueCount="71">
  <si>
    <t>TrainServer:</t>
  </si>
  <si>
    <t>Title</t>
  </si>
  <si>
    <t>Description</t>
  </si>
  <si>
    <t>Client requests journey information</t>
  </si>
  <si>
    <t>Create weighted and directed graph from traffic dataset. And calculate best route from A to B</t>
  </si>
  <si>
    <t>Check that graph exists, else get new graph and wait to respond</t>
  </si>
  <si>
    <t>Setup graph, evaluate nodes, and score them</t>
  </si>
  <si>
    <t>Find the shortest path from A to B with the set up graph</t>
  </si>
  <si>
    <t>Backtrack the shortest path and add those nodes to a Journey Object.</t>
  </si>
  <si>
    <t>Return the journey object to the user.</t>
  </si>
  <si>
    <t>Charge users when abscent</t>
  </si>
  <si>
    <t>A short while after leaving a station, the train/bus must search for user connections. All abscent "active" users are charged</t>
  </si>
  <si>
    <t>Send out UDP signal</t>
  </si>
  <si>
    <t>Create an array with all incoming user connections.</t>
  </si>
  <si>
    <t>Compare the new array with the Active Users array, delete from new array at match</t>
  </si>
  <si>
    <t>When finished comparing, calculate charge for remaining users in the new array.</t>
  </si>
  <si>
    <t>Send charge to Server.</t>
  </si>
  <si>
    <t>Remove users in new array from Active Users Array.</t>
  </si>
  <si>
    <t>Client:</t>
  </si>
  <si>
    <t>Logon to trainserver</t>
  </si>
  <si>
    <t>the client will listen for a UDP signal, and read the TCP address to connect to.</t>
  </si>
  <si>
    <t>The client recieves a UDP signal from the train server.</t>
  </si>
  <si>
    <t>The client translates the signal to a TCP address and sends a connect command with his UserID</t>
  </si>
  <si>
    <t>When a response comes the client will read the received user information and display it</t>
  </si>
  <si>
    <t>get fastest journey to destination</t>
  </si>
  <si>
    <t>The client will request the shorest path from the trains current location to the required destination.</t>
  </si>
  <si>
    <t>The client sends a request for the route.</t>
  </si>
  <si>
    <t>When the response is gotten ( a Journey object), the response is read and the nodes (stops) are shown with time to destination and node names.</t>
  </si>
  <si>
    <t>Server:</t>
  </si>
  <si>
    <t>Make a graph from the traffic database</t>
  </si>
  <si>
    <t>the main server will make a graph from the traffic database whenever a change is made to it.</t>
  </si>
  <si>
    <t>A change to the traffic database will trigger and reset a slightly delayed timer.</t>
  </si>
  <si>
    <t>the timer will, when elapsed request and update of the traffic network graph.</t>
  </si>
  <si>
    <t>The traffic database is read and each stop is assigned a number of routes corresponding to the relation db.</t>
  </si>
  <si>
    <t>The new graph is distributed around to train and bus servers</t>
  </si>
  <si>
    <t>Charge a user</t>
  </si>
  <si>
    <t>Trainservers will request a user to be charged in the user database</t>
  </si>
  <si>
    <t>An rmi call from the train server requests a user object to charge. The server searches for an cached user object in a user array</t>
  </si>
  <si>
    <t>if the object exists, the RMI handler will charge that user object</t>
  </si>
  <si>
    <t>if it doesn't exist the object is made from the database and put into the array. Maybe use a map to guarantee uniqueness.</t>
  </si>
  <si>
    <t>A call to charge a user is stored in a concurrent array</t>
  </si>
  <si>
    <t>A single looping thread reads the array and updates the database with the charges.</t>
  </si>
  <si>
    <t>Scenario A: RMI - Advantage: shows RMI in use</t>
  </si>
  <si>
    <t>Scenario B: Producer/Consumer - Advantage: is simple and stabile</t>
  </si>
  <si>
    <t>Manage databases</t>
  </si>
  <si>
    <t>Creating, deleting, updating, and getting entries in database tables</t>
  </si>
  <si>
    <t>A single entry to each database that handles connection and takes in query strings</t>
  </si>
  <si>
    <t>A function for addingUser</t>
  </si>
  <si>
    <t>A function for deletingUser</t>
  </si>
  <si>
    <t>A function for chargingUser</t>
  </si>
  <si>
    <t>a function for UpdatingUser</t>
  </si>
  <si>
    <t>a function for getting user</t>
  </si>
  <si>
    <t>a function for getting graph</t>
  </si>
  <si>
    <t>Assigned to</t>
  </si>
  <si>
    <t>Workload (hours)</t>
  </si>
  <si>
    <t>Deadline</t>
  </si>
  <si>
    <t>James</t>
  </si>
  <si>
    <t>Lukas</t>
  </si>
  <si>
    <t>Sudhir</t>
  </si>
  <si>
    <t>UI</t>
  </si>
  <si>
    <t>An suggestion for an interface on the client "PDA" showing status to a conductor</t>
  </si>
  <si>
    <t>Designing the layout</t>
  </si>
  <si>
    <t>Listening for logged in status</t>
  </si>
  <si>
    <t>Get journey screen with destination field and button.</t>
  </si>
  <si>
    <t>Calculate charge</t>
  </si>
  <si>
    <t>calculating what to charge a user when that user leaves the train/bus</t>
  </si>
  <si>
    <t>Finding the dearest zone a passenger has been to.</t>
  </si>
  <si>
    <t>finding the start zone</t>
  </si>
  <si>
    <t>Calculating the cost per zone times the number of zones between start and destination</t>
  </si>
  <si>
    <t>Current progress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</si>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</sst>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2" xfId="3" applyAlignment="1">
      <alignment vertical="top" wrapText="1"/>
    </xf>
    <xf numFmtId="9" fontId="0" fillId="0" borderId="0" xfId="1" applyFont="1" applyAlignment="1">
      <alignment vertical="top"/>
    </xf>
    <xf numFmtId="9" fontId="1" fillId="0" borderId="0" xfId="1" applyFont="1" applyAlignment="1">
      <alignment vertical="top"/>
    </xf>
    <xf numFmtId="0" fontId="4" fillId="0" borderId="2" xfId="3" applyAlignment="1">
      <alignment vertical="top"/>
    </xf>
    <xf numFmtId="2" fontId="0" fillId="0" borderId="0" xfId="0" applyNumberFormat="1" applyAlignment="1">
      <alignment vertical="top"/>
    </xf>
    <xf numFmtId="2" fontId="3" fillId="2" borderId="1" xfId="2" applyNumberFormat="1" applyAlignment="1">
      <alignment vertical="top"/>
    </xf>
    <xf numFmtId="2" fontId="1" fillId="0" borderId="0" xfId="0" applyNumberFormat="1" applyFont="1" applyAlignment="1">
      <alignment vertical="top"/>
    </xf>
    <xf numFmtId="9" fontId="1" fillId="0" borderId="0" xfId="1" applyFont="1" applyAlignment="1">
      <alignment vertical="top" wrapText="1"/>
    </xf>
  </cellXfs>
  <cellStyles count="4">
    <cellStyle name="Calculation" xfId="2" builtinId="22"/>
    <cellStyle name="Linked Cell" xfId="3" builtinId="2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tabSelected="1" topLeftCell="A10" workbookViewId="0">
      <selection activeCell="D11" sqref="D11"/>
    </sheetView>
  </sheetViews>
  <sheetFormatPr defaultRowHeight="15" x14ac:dyDescent="0.25"/>
  <cols>
    <col min="2" max="2" width="11.7109375" bestFit="1" customWidth="1"/>
    <col min="3" max="3" width="18.28515625" bestFit="1" customWidth="1"/>
    <col min="4" max="4" width="43.7109375" style="1" customWidth="1"/>
    <col min="5" max="5" width="11.28515625" bestFit="1" customWidth="1"/>
    <col min="6" max="6" width="10" style="6" customWidth="1"/>
    <col min="7" max="7" width="12.28515625" customWidth="1"/>
    <col min="8" max="8" width="9.140625" style="8"/>
    <col min="9" max="9" width="10.42578125" style="11" bestFit="1" customWidth="1"/>
  </cols>
  <sheetData>
    <row r="2" spans="2:9" s="3" customFormat="1" ht="30" x14ac:dyDescent="0.25">
      <c r="C2" s="4" t="s">
        <v>1</v>
      </c>
      <c r="D2" s="2" t="s">
        <v>2</v>
      </c>
      <c r="E2" s="4" t="s">
        <v>53</v>
      </c>
      <c r="F2" s="2" t="s">
        <v>54</v>
      </c>
      <c r="G2" s="4" t="s">
        <v>55</v>
      </c>
      <c r="H2" s="14" t="s">
        <v>69</v>
      </c>
      <c r="I2" s="13" t="s">
        <v>70</v>
      </c>
    </row>
    <row r="3" spans="2:9" ht="15.75" thickBot="1" x14ac:dyDescent="0.3">
      <c r="B3" t="s">
        <v>0</v>
      </c>
      <c r="C3" s="6"/>
      <c r="E3" s="6"/>
      <c r="F3" s="7">
        <f>F4+F11+F18</f>
        <v>76</v>
      </c>
      <c r="G3" s="6"/>
      <c r="H3" s="8">
        <f>AVERAGE(H4,H11,H18)</f>
        <v>0.16111111111111112</v>
      </c>
      <c r="I3" s="12">
        <f>I4+I11+I18</f>
        <v>42.3</v>
      </c>
    </row>
    <row r="4" spans="2:9" s="3" customFormat="1" ht="28.9" customHeight="1" thickTop="1" x14ac:dyDescent="0.25">
      <c r="C4" s="2" t="s">
        <v>3</v>
      </c>
      <c r="D4" s="5" t="s">
        <v>4</v>
      </c>
      <c r="F4" s="4">
        <f>SUM(F5:F9)</f>
        <v>52</v>
      </c>
      <c r="H4" s="9">
        <f>AVERAGE(H5:H9)</f>
        <v>0.4</v>
      </c>
      <c r="I4" s="13">
        <f>SUM(I5:I9)</f>
        <v>18.8</v>
      </c>
    </row>
    <row r="5" spans="2:9" ht="30" x14ac:dyDescent="0.25">
      <c r="D5" s="1" t="s">
        <v>5</v>
      </c>
      <c r="E5" t="s">
        <v>56</v>
      </c>
      <c r="F5" s="6">
        <v>2</v>
      </c>
      <c r="H5" s="8">
        <v>0</v>
      </c>
      <c r="I5" s="11">
        <f>F5*(1-H5)</f>
        <v>2</v>
      </c>
    </row>
    <row r="6" spans="2:9" x14ac:dyDescent="0.25">
      <c r="D6" s="1" t="s">
        <v>6</v>
      </c>
      <c r="E6" t="s">
        <v>56</v>
      </c>
      <c r="F6" s="6">
        <v>16</v>
      </c>
      <c r="H6" s="8">
        <v>0.8</v>
      </c>
      <c r="I6" s="11">
        <f t="shared" ref="I6:I63" si="0">F6*(1-H6)</f>
        <v>3.1999999999999993</v>
      </c>
    </row>
    <row r="7" spans="2:9" ht="30" x14ac:dyDescent="0.25">
      <c r="D7" s="1" t="s">
        <v>7</v>
      </c>
      <c r="E7" t="s">
        <v>56</v>
      </c>
      <c r="F7" s="6">
        <v>22</v>
      </c>
      <c r="H7" s="8">
        <v>0.7</v>
      </c>
      <c r="I7" s="11">
        <f t="shared" si="0"/>
        <v>6.6000000000000014</v>
      </c>
    </row>
    <row r="8" spans="2:9" ht="30" x14ac:dyDescent="0.25">
      <c r="D8" s="1" t="s">
        <v>8</v>
      </c>
      <c r="E8" t="s">
        <v>56</v>
      </c>
      <c r="F8" s="6">
        <v>10</v>
      </c>
      <c r="H8" s="8">
        <v>0.5</v>
      </c>
      <c r="I8" s="11">
        <f t="shared" si="0"/>
        <v>5</v>
      </c>
    </row>
    <row r="9" spans="2:9" x14ac:dyDescent="0.25">
      <c r="D9" s="1" t="s">
        <v>9</v>
      </c>
      <c r="E9" t="s">
        <v>56</v>
      </c>
      <c r="F9" s="6">
        <v>2</v>
      </c>
      <c r="H9" s="8">
        <v>0</v>
      </c>
      <c r="I9" s="11">
        <f t="shared" si="0"/>
        <v>2</v>
      </c>
    </row>
    <row r="11" spans="2:9" s="3" customFormat="1" ht="45" x14ac:dyDescent="0.25">
      <c r="C11" s="2" t="s">
        <v>10</v>
      </c>
      <c r="D11" s="2" t="s">
        <v>11</v>
      </c>
      <c r="F11" s="4">
        <f>SUM(F12:F17)</f>
        <v>12</v>
      </c>
      <c r="H11" s="9">
        <f>AVERAGE(H12:H17)</f>
        <v>8.3333333333333329E-2</v>
      </c>
      <c r="I11" s="13">
        <f>SUM(I12:I17)</f>
        <v>11.5</v>
      </c>
    </row>
    <row r="12" spans="2:9" x14ac:dyDescent="0.25">
      <c r="D12" s="1" t="s">
        <v>12</v>
      </c>
      <c r="E12" t="s">
        <v>56</v>
      </c>
      <c r="F12" s="6">
        <v>1</v>
      </c>
      <c r="H12" s="8">
        <v>0.5</v>
      </c>
      <c r="I12" s="11">
        <f t="shared" si="0"/>
        <v>0.5</v>
      </c>
    </row>
    <row r="13" spans="2:9" ht="30" x14ac:dyDescent="0.25">
      <c r="D13" s="1" t="s">
        <v>13</v>
      </c>
      <c r="E13" t="s">
        <v>56</v>
      </c>
      <c r="F13" s="6">
        <v>2</v>
      </c>
      <c r="H13" s="8">
        <v>0</v>
      </c>
      <c r="I13" s="11">
        <f t="shared" si="0"/>
        <v>2</v>
      </c>
    </row>
    <row r="14" spans="2:9" ht="30" x14ac:dyDescent="0.25">
      <c r="D14" s="1" t="s">
        <v>14</v>
      </c>
      <c r="E14" t="s">
        <v>56</v>
      </c>
      <c r="F14" s="6">
        <v>3</v>
      </c>
      <c r="H14" s="8">
        <v>0</v>
      </c>
      <c r="I14" s="11">
        <f t="shared" si="0"/>
        <v>3</v>
      </c>
    </row>
    <row r="15" spans="2:9" ht="30" x14ac:dyDescent="0.25">
      <c r="D15" s="1" t="s">
        <v>15</v>
      </c>
      <c r="E15" t="s">
        <v>56</v>
      </c>
      <c r="F15" s="6">
        <v>3</v>
      </c>
      <c r="H15" s="8">
        <v>0</v>
      </c>
      <c r="I15" s="11">
        <f t="shared" si="0"/>
        <v>3</v>
      </c>
    </row>
    <row r="16" spans="2:9" x14ac:dyDescent="0.25">
      <c r="D16" s="1" t="s">
        <v>16</v>
      </c>
      <c r="E16" t="s">
        <v>56</v>
      </c>
      <c r="F16" s="6">
        <v>1</v>
      </c>
      <c r="H16" s="8">
        <v>0</v>
      </c>
      <c r="I16" s="11">
        <f t="shared" si="0"/>
        <v>1</v>
      </c>
    </row>
    <row r="17" spans="2:9" ht="30" x14ac:dyDescent="0.25">
      <c r="D17" s="1" t="s">
        <v>17</v>
      </c>
      <c r="E17" t="s">
        <v>56</v>
      </c>
      <c r="F17" s="6">
        <v>2</v>
      </c>
      <c r="H17" s="8">
        <v>0</v>
      </c>
      <c r="I17" s="11">
        <f t="shared" si="0"/>
        <v>2</v>
      </c>
    </row>
    <row r="18" spans="2:9" s="4" customFormat="1" ht="30" x14ac:dyDescent="0.25">
      <c r="C18" s="4" t="s">
        <v>64</v>
      </c>
      <c r="D18" s="2" t="s">
        <v>65</v>
      </c>
      <c r="F18" s="4">
        <f>SUM(F19:F21)</f>
        <v>12</v>
      </c>
      <c r="H18" s="9">
        <f>AVERAGE(H19:H21)</f>
        <v>0</v>
      </c>
      <c r="I18" s="13">
        <f>SUM(I19:I21)</f>
        <v>12</v>
      </c>
    </row>
    <row r="19" spans="2:9" ht="30" x14ac:dyDescent="0.25">
      <c r="D19" s="1" t="s">
        <v>66</v>
      </c>
      <c r="E19" t="s">
        <v>56</v>
      </c>
      <c r="F19" s="6">
        <v>4</v>
      </c>
      <c r="H19" s="8">
        <v>0</v>
      </c>
      <c r="I19" s="11">
        <f t="shared" si="0"/>
        <v>4</v>
      </c>
    </row>
    <row r="20" spans="2:9" x14ac:dyDescent="0.25">
      <c r="D20" s="1" t="s">
        <v>67</v>
      </c>
      <c r="E20" t="s">
        <v>56</v>
      </c>
      <c r="F20" s="6">
        <v>4</v>
      </c>
      <c r="H20" s="8">
        <v>0</v>
      </c>
      <c r="I20" s="11">
        <f t="shared" si="0"/>
        <v>4</v>
      </c>
    </row>
    <row r="21" spans="2:9" ht="30" x14ac:dyDescent="0.25">
      <c r="D21" s="1" t="s">
        <v>68</v>
      </c>
      <c r="E21" t="s">
        <v>56</v>
      </c>
      <c r="F21" s="6">
        <v>4</v>
      </c>
      <c r="H21" s="8">
        <v>0</v>
      </c>
      <c r="I21" s="11">
        <f t="shared" si="0"/>
        <v>4</v>
      </c>
    </row>
    <row r="24" spans="2:9" ht="15.75" thickBot="1" x14ac:dyDescent="0.3">
      <c r="B24" t="s">
        <v>18</v>
      </c>
      <c r="F24" s="10">
        <f>F25+F30+F34</f>
        <v>23</v>
      </c>
      <c r="H24" s="8">
        <f>AVERAGE(H25,H30,H34)</f>
        <v>0.22222222222222221</v>
      </c>
      <c r="I24" s="12">
        <f>I25+I30+I34</f>
        <v>17.5</v>
      </c>
    </row>
    <row r="25" spans="2:9" s="3" customFormat="1" ht="30.75" thickTop="1" x14ac:dyDescent="0.25">
      <c r="C25" s="4" t="s">
        <v>19</v>
      </c>
      <c r="D25" s="2" t="s">
        <v>20</v>
      </c>
      <c r="F25" s="4">
        <f>SUM(F26:F28)</f>
        <v>6</v>
      </c>
      <c r="H25" s="9">
        <f>AVERAGE(H26:H28)</f>
        <v>0.43333333333333335</v>
      </c>
      <c r="I25" s="13">
        <f>SUM(I26:I28)</f>
        <v>2.5999999999999996</v>
      </c>
    </row>
    <row r="26" spans="2:9" ht="30" x14ac:dyDescent="0.25">
      <c r="D26" s="1" t="s">
        <v>21</v>
      </c>
      <c r="E26" t="s">
        <v>56</v>
      </c>
      <c r="F26" s="6">
        <v>3</v>
      </c>
      <c r="H26" s="8">
        <v>0.8</v>
      </c>
      <c r="I26" s="11">
        <f t="shared" si="0"/>
        <v>0.59999999999999987</v>
      </c>
    </row>
    <row r="27" spans="2:9" ht="30" x14ac:dyDescent="0.25">
      <c r="D27" s="1" t="s">
        <v>22</v>
      </c>
      <c r="E27" t="s">
        <v>56</v>
      </c>
      <c r="F27" s="6">
        <v>2</v>
      </c>
      <c r="H27" s="8">
        <v>0.5</v>
      </c>
      <c r="I27" s="11">
        <f t="shared" si="0"/>
        <v>1</v>
      </c>
    </row>
    <row r="28" spans="2:9" ht="30" x14ac:dyDescent="0.25">
      <c r="D28" s="1" t="s">
        <v>23</v>
      </c>
      <c r="E28" t="s">
        <v>56</v>
      </c>
      <c r="F28" s="6">
        <v>1</v>
      </c>
      <c r="H28" s="8">
        <v>0</v>
      </c>
      <c r="I28" s="11">
        <f t="shared" si="0"/>
        <v>1</v>
      </c>
    </row>
    <row r="30" spans="2:9" s="3" customFormat="1" ht="45" x14ac:dyDescent="0.25">
      <c r="C30" s="2" t="s">
        <v>24</v>
      </c>
      <c r="D30" s="2" t="s">
        <v>25</v>
      </c>
      <c r="F30" s="4">
        <f>SUM(F31:F32)</f>
        <v>8</v>
      </c>
      <c r="H30" s="9">
        <f>AVERAGE(H31:H32)</f>
        <v>0</v>
      </c>
      <c r="I30" s="13">
        <f>SUM(I31:I32)</f>
        <v>8</v>
      </c>
    </row>
    <row r="31" spans="2:9" x14ac:dyDescent="0.25">
      <c r="D31" s="1" t="s">
        <v>26</v>
      </c>
      <c r="F31" s="6">
        <v>2</v>
      </c>
      <c r="H31" s="8">
        <v>0</v>
      </c>
      <c r="I31" s="11">
        <f t="shared" si="0"/>
        <v>2</v>
      </c>
    </row>
    <row r="32" spans="2:9" ht="60" x14ac:dyDescent="0.25">
      <c r="D32" s="1" t="s">
        <v>27</v>
      </c>
      <c r="F32" s="6">
        <v>6</v>
      </c>
      <c r="H32" s="8">
        <v>0</v>
      </c>
      <c r="I32" s="11">
        <f t="shared" si="0"/>
        <v>6</v>
      </c>
    </row>
    <row r="34" spans="2:9" s="3" customFormat="1" ht="30" x14ac:dyDescent="0.25">
      <c r="C34" s="3" t="s">
        <v>59</v>
      </c>
      <c r="D34" s="2" t="s">
        <v>60</v>
      </c>
      <c r="F34" s="4">
        <f>SUM(F35:F37)</f>
        <v>9</v>
      </c>
      <c r="H34" s="9">
        <f>AVERAGE(H35:H37)</f>
        <v>0.23333333333333331</v>
      </c>
      <c r="I34" s="13">
        <f>SUM(I35:I37)</f>
        <v>6.9</v>
      </c>
    </row>
    <row r="35" spans="2:9" x14ac:dyDescent="0.25">
      <c r="D35" s="1" t="s">
        <v>61</v>
      </c>
      <c r="E35" t="s">
        <v>56</v>
      </c>
      <c r="F35" s="6">
        <v>3</v>
      </c>
      <c r="H35" s="8">
        <v>0.7</v>
      </c>
      <c r="I35" s="11">
        <f t="shared" si="0"/>
        <v>0.90000000000000013</v>
      </c>
    </row>
    <row r="36" spans="2:9" x14ac:dyDescent="0.25">
      <c r="D36" s="1" t="s">
        <v>62</v>
      </c>
      <c r="E36" t="s">
        <v>56</v>
      </c>
      <c r="F36" s="6">
        <v>2</v>
      </c>
      <c r="H36" s="8">
        <v>0</v>
      </c>
      <c r="I36" s="11">
        <f t="shared" si="0"/>
        <v>2</v>
      </c>
    </row>
    <row r="37" spans="2:9" ht="30" x14ac:dyDescent="0.25">
      <c r="D37" s="1" t="s">
        <v>63</v>
      </c>
      <c r="E37" t="s">
        <v>56</v>
      </c>
      <c r="F37" s="6">
        <v>4</v>
      </c>
      <c r="H37" s="8">
        <v>0</v>
      </c>
      <c r="I37" s="11">
        <f t="shared" si="0"/>
        <v>4</v>
      </c>
    </row>
    <row r="40" spans="2:9" ht="15.75" thickBot="1" x14ac:dyDescent="0.3">
      <c r="B40" t="s">
        <v>28</v>
      </c>
      <c r="F40" s="10">
        <f>F41+F48+F52+F56</f>
        <v>68</v>
      </c>
      <c r="H40" s="8">
        <f>AVERAGE(H41,H48,H52,H56)</f>
        <v>0</v>
      </c>
      <c r="I40" s="12">
        <f>I41+I48+I52+I56</f>
        <v>68</v>
      </c>
    </row>
    <row r="41" spans="2:9" s="3" customFormat="1" ht="45.75" thickTop="1" x14ac:dyDescent="0.25">
      <c r="C41" s="2" t="s">
        <v>29</v>
      </c>
      <c r="D41" s="2" t="s">
        <v>30</v>
      </c>
      <c r="F41" s="4">
        <f>SUM(F42:F45)</f>
        <v>23</v>
      </c>
      <c r="H41" s="9">
        <f>AVERAGE(H42:H45)</f>
        <v>0</v>
      </c>
      <c r="I41" s="13">
        <f>SUM(I42:I45)</f>
        <v>23</v>
      </c>
    </row>
    <row r="42" spans="2:9" ht="30" x14ac:dyDescent="0.25">
      <c r="D42" s="1" t="s">
        <v>31</v>
      </c>
      <c r="F42" s="6">
        <v>3</v>
      </c>
      <c r="H42" s="8">
        <v>0</v>
      </c>
      <c r="I42" s="11">
        <f t="shared" si="0"/>
        <v>3</v>
      </c>
    </row>
    <row r="43" spans="2:9" ht="30" x14ac:dyDescent="0.25">
      <c r="D43" s="1" t="s">
        <v>32</v>
      </c>
      <c r="F43" s="6">
        <v>2</v>
      </c>
      <c r="H43" s="8">
        <v>0</v>
      </c>
      <c r="I43" s="11">
        <f t="shared" si="0"/>
        <v>2</v>
      </c>
    </row>
    <row r="44" spans="2:9" ht="45" x14ac:dyDescent="0.25">
      <c r="D44" s="1" t="s">
        <v>33</v>
      </c>
      <c r="F44" s="6">
        <v>16</v>
      </c>
      <c r="H44" s="8">
        <v>0</v>
      </c>
      <c r="I44" s="11">
        <f t="shared" si="0"/>
        <v>16</v>
      </c>
    </row>
    <row r="45" spans="2:9" ht="30" x14ac:dyDescent="0.25">
      <c r="D45" s="1" t="s">
        <v>34</v>
      </c>
      <c r="F45" s="6">
        <v>2</v>
      </c>
      <c r="H45" s="8">
        <v>0</v>
      </c>
      <c r="I45" s="11">
        <f t="shared" si="0"/>
        <v>2</v>
      </c>
    </row>
    <row r="47" spans="2:9" s="3" customFormat="1" ht="30" x14ac:dyDescent="0.25">
      <c r="C47" s="3" t="s">
        <v>35</v>
      </c>
      <c r="D47" s="2" t="s">
        <v>36</v>
      </c>
      <c r="F47" s="4"/>
      <c r="H47" s="9"/>
      <c r="I47" s="13"/>
    </row>
    <row r="48" spans="2:9" s="3" customFormat="1" x14ac:dyDescent="0.25">
      <c r="D48" s="2" t="s">
        <v>42</v>
      </c>
      <c r="F48" s="4">
        <f>SUM(F49:F51)</f>
        <v>21</v>
      </c>
      <c r="H48" s="9">
        <f>AVERAGE(H49:H51)</f>
        <v>0</v>
      </c>
      <c r="I48" s="13">
        <f>SUM(I49:I51)</f>
        <v>21</v>
      </c>
    </row>
    <row r="49" spans="3:9" ht="45" x14ac:dyDescent="0.25">
      <c r="D49" s="1" t="s">
        <v>37</v>
      </c>
      <c r="E49" t="s">
        <v>57</v>
      </c>
      <c r="F49" s="6">
        <v>15</v>
      </c>
      <c r="H49" s="8">
        <v>0</v>
      </c>
      <c r="I49" s="11">
        <f t="shared" si="0"/>
        <v>15</v>
      </c>
    </row>
    <row r="50" spans="3:9" ht="30" x14ac:dyDescent="0.25">
      <c r="D50" s="1" t="s">
        <v>38</v>
      </c>
      <c r="E50" t="s">
        <v>57</v>
      </c>
      <c r="F50" s="6">
        <v>2</v>
      </c>
      <c r="H50" s="8">
        <v>0</v>
      </c>
      <c r="I50" s="11">
        <f t="shared" si="0"/>
        <v>2</v>
      </c>
    </row>
    <row r="51" spans="3:9" ht="45" x14ac:dyDescent="0.25">
      <c r="D51" s="1" t="s">
        <v>39</v>
      </c>
      <c r="E51" t="s">
        <v>57</v>
      </c>
      <c r="F51" s="6">
        <v>4</v>
      </c>
      <c r="H51" s="8">
        <v>0</v>
      </c>
      <c r="I51" s="11">
        <f t="shared" si="0"/>
        <v>4</v>
      </c>
    </row>
    <row r="52" spans="3:9" s="3" customFormat="1" ht="30" x14ac:dyDescent="0.25">
      <c r="D52" s="2" t="s">
        <v>43</v>
      </c>
      <c r="F52" s="4">
        <f>SUM(F53:F54)</f>
        <v>6</v>
      </c>
      <c r="H52" s="9">
        <f>AVERAGE(H53:H54)</f>
        <v>0</v>
      </c>
      <c r="I52" s="13">
        <f>SUM(I53:I54)</f>
        <v>6</v>
      </c>
    </row>
    <row r="53" spans="3:9" ht="30" x14ac:dyDescent="0.25">
      <c r="D53" s="1" t="s">
        <v>40</v>
      </c>
      <c r="E53" t="s">
        <v>57</v>
      </c>
      <c r="F53" s="6">
        <v>2</v>
      </c>
      <c r="H53" s="8">
        <v>0</v>
      </c>
      <c r="I53" s="11">
        <f t="shared" si="0"/>
        <v>2</v>
      </c>
    </row>
    <row r="54" spans="3:9" ht="30" x14ac:dyDescent="0.25">
      <c r="D54" s="1" t="s">
        <v>41</v>
      </c>
      <c r="E54" t="s">
        <v>57</v>
      </c>
      <c r="F54" s="6">
        <v>4</v>
      </c>
      <c r="H54" s="8">
        <v>0</v>
      </c>
      <c r="I54" s="11">
        <f t="shared" si="0"/>
        <v>4</v>
      </c>
    </row>
    <row r="56" spans="3:9" s="3" customFormat="1" ht="30" x14ac:dyDescent="0.25">
      <c r="C56" s="3" t="s">
        <v>44</v>
      </c>
      <c r="D56" s="2" t="s">
        <v>45</v>
      </c>
      <c r="F56" s="4">
        <f>SUM(F57:F63)</f>
        <v>18</v>
      </c>
      <c r="H56" s="9">
        <f>AVERAGE(H57:H63)</f>
        <v>0</v>
      </c>
      <c r="I56" s="13">
        <f>SUM(I57:I63)</f>
        <v>18</v>
      </c>
    </row>
    <row r="57" spans="3:9" ht="30" x14ac:dyDescent="0.25">
      <c r="D57" s="1" t="s">
        <v>46</v>
      </c>
      <c r="E57" t="s">
        <v>56</v>
      </c>
      <c r="F57" s="6">
        <v>1</v>
      </c>
      <c r="H57" s="8">
        <v>0</v>
      </c>
      <c r="I57" s="11">
        <f t="shared" si="0"/>
        <v>1</v>
      </c>
    </row>
    <row r="58" spans="3:9" x14ac:dyDescent="0.25">
      <c r="D58" s="1" t="s">
        <v>47</v>
      </c>
      <c r="E58" t="s">
        <v>58</v>
      </c>
      <c r="F58" s="6">
        <v>3</v>
      </c>
      <c r="H58" s="8">
        <v>0</v>
      </c>
      <c r="I58" s="11">
        <f t="shared" si="0"/>
        <v>3</v>
      </c>
    </row>
    <row r="59" spans="3:9" x14ac:dyDescent="0.25">
      <c r="D59" s="1" t="s">
        <v>48</v>
      </c>
      <c r="E59" t="s">
        <v>58</v>
      </c>
      <c r="F59" s="6">
        <v>2</v>
      </c>
      <c r="H59" s="8">
        <v>0</v>
      </c>
      <c r="I59" s="11">
        <f t="shared" si="0"/>
        <v>2</v>
      </c>
    </row>
    <row r="60" spans="3:9" x14ac:dyDescent="0.25">
      <c r="D60" s="1" t="s">
        <v>49</v>
      </c>
      <c r="E60" t="s">
        <v>57</v>
      </c>
      <c r="F60" s="6">
        <v>4</v>
      </c>
      <c r="H60" s="8">
        <v>0</v>
      </c>
      <c r="I60" s="11">
        <f t="shared" si="0"/>
        <v>4</v>
      </c>
    </row>
    <row r="61" spans="3:9" x14ac:dyDescent="0.25">
      <c r="D61" s="1" t="s">
        <v>50</v>
      </c>
      <c r="E61" t="s">
        <v>58</v>
      </c>
      <c r="F61" s="6">
        <v>4</v>
      </c>
      <c r="H61" s="8">
        <v>0</v>
      </c>
      <c r="I61" s="11">
        <f t="shared" si="0"/>
        <v>4</v>
      </c>
    </row>
    <row r="62" spans="3:9" x14ac:dyDescent="0.25">
      <c r="D62" s="1" t="s">
        <v>51</v>
      </c>
      <c r="E62" t="s">
        <v>58</v>
      </c>
      <c r="F62" s="6">
        <v>2</v>
      </c>
      <c r="H62" s="8">
        <v>0</v>
      </c>
      <c r="I62" s="11">
        <f t="shared" si="0"/>
        <v>2</v>
      </c>
    </row>
    <row r="63" spans="3:9" x14ac:dyDescent="0.25">
      <c r="D63" s="1" t="s">
        <v>52</v>
      </c>
      <c r="E63" t="s">
        <v>56</v>
      </c>
      <c r="F63" s="6">
        <v>2</v>
      </c>
      <c r="H63" s="8">
        <v>0</v>
      </c>
      <c r="I63" s="11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jamescfoxes@gmail.com</cp:lastModifiedBy>
  <dcterms:created xsi:type="dcterms:W3CDTF">2014-11-04T12:37:18Z</dcterms:created>
  <dcterms:modified xsi:type="dcterms:W3CDTF">2014-11-05T23:56:08Z</dcterms:modified>
</cp:coreProperties>
</file>