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TU\GIT Repository\DTU IT\DTU-IT\Planning\"/>
    </mc:Choice>
  </mc:AlternateContent>
  <bookViews>
    <workbookView xWindow="0" yWindow="0" windowWidth="14370" windowHeight="5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4" i="1"/>
  <c r="H6" i="1"/>
  <c r="H7" i="1"/>
  <c r="H8" i="1"/>
  <c r="H4" i="1" s="1"/>
  <c r="H9" i="1"/>
  <c r="H12" i="1"/>
  <c r="H13" i="1"/>
  <c r="H14" i="1"/>
  <c r="H11" i="1" s="1"/>
  <c r="H15" i="1"/>
  <c r="H16" i="1"/>
  <c r="H17" i="1"/>
  <c r="H19" i="1"/>
  <c r="H18" i="1" s="1"/>
  <c r="H20" i="1"/>
  <c r="H21" i="1"/>
  <c r="H26" i="1"/>
  <c r="H27" i="1"/>
  <c r="H28" i="1"/>
  <c r="H31" i="1"/>
  <c r="H30" i="1" s="1"/>
  <c r="H32" i="1"/>
  <c r="H35" i="1"/>
  <c r="H34" i="1" s="1"/>
  <c r="H36" i="1"/>
  <c r="H37" i="1"/>
  <c r="H42" i="1"/>
  <c r="H41" i="1" s="1"/>
  <c r="H43" i="1"/>
  <c r="H44" i="1"/>
  <c r="H45" i="1"/>
  <c r="H49" i="1"/>
  <c r="H50" i="1"/>
  <c r="H48" i="1" s="1"/>
  <c r="H51" i="1"/>
  <c r="H53" i="1"/>
  <c r="H54" i="1"/>
  <c r="H52" i="1" s="1"/>
  <c r="H57" i="1"/>
  <c r="H56" i="1" s="1"/>
  <c r="H58" i="1"/>
  <c r="H59" i="1"/>
  <c r="H60" i="1"/>
  <c r="H61" i="1"/>
  <c r="H62" i="1"/>
  <c r="H63" i="1"/>
  <c r="H5" i="1"/>
  <c r="G56" i="1"/>
  <c r="G52" i="1"/>
  <c r="G48" i="1"/>
  <c r="G41" i="1"/>
  <c r="G30" i="1"/>
  <c r="G34" i="1"/>
  <c r="G18" i="1"/>
  <c r="G11" i="1"/>
  <c r="E18" i="1"/>
  <c r="E34" i="1"/>
  <c r="E24" i="1" s="1"/>
  <c r="E56" i="1"/>
  <c r="E52" i="1"/>
  <c r="E48" i="1"/>
  <c r="E41" i="1"/>
  <c r="E40" i="1" s="1"/>
  <c r="E30" i="1"/>
  <c r="E25" i="1"/>
  <c r="E11" i="1"/>
  <c r="E4" i="1"/>
  <c r="E3" i="1" s="1"/>
  <c r="H25" i="1" l="1"/>
  <c r="H24" i="1" s="1"/>
  <c r="G3" i="1"/>
  <c r="H40" i="1"/>
  <c r="H3" i="1"/>
  <c r="G40" i="1"/>
  <c r="G24" i="1"/>
</calcChain>
</file>

<file path=xl/sharedStrings.xml><?xml version="1.0" encoding="utf-8"?>
<sst xmlns="http://schemas.openxmlformats.org/spreadsheetml/2006/main" count="100" uniqueCount="71">
  <si>
    <t>TrainServer:</t>
  </si>
  <si>
    <t>Title</t>
  </si>
  <si>
    <t>Description</t>
  </si>
  <si>
    <t>Client requests journey information</t>
  </si>
  <si>
    <t>Create weighted and directed graph from traffic dataset. And calculate best route from A to B</t>
  </si>
  <si>
    <t>Check that graph exists, else get new graph and wait to respond</t>
  </si>
  <si>
    <t>Setup graph, evaluate nodes, and score them</t>
  </si>
  <si>
    <t>Find the shortest path from A to B with the set up graph</t>
  </si>
  <si>
    <t>Backtrack the shortest path and add those nodes to a Journey Object.</t>
  </si>
  <si>
    <t>Return the journey object to the user.</t>
  </si>
  <si>
    <t>Charge users when abscent</t>
  </si>
  <si>
    <t>A short while after leaving a station, the train/bus must search for user connections. All abscent "active" users are charged</t>
  </si>
  <si>
    <t>Send out UDP signal</t>
  </si>
  <si>
    <t>Create an array with all incoming user connections.</t>
  </si>
  <si>
    <t>Compare the new array with the Active Users array, delete from new array at match</t>
  </si>
  <si>
    <t>When finished comparing, calculate charge for remaining users in the new array.</t>
  </si>
  <si>
    <t>Send charge to Server.</t>
  </si>
  <si>
    <t>Remove users in new array from Active Users Array.</t>
  </si>
  <si>
    <t>Client:</t>
  </si>
  <si>
    <t>Logon to trainserver</t>
  </si>
  <si>
    <t>the client will listen for a UDP signal, and read the TCP address to connect to.</t>
  </si>
  <si>
    <t>The client recieves a UDP signal from the train server.</t>
  </si>
  <si>
    <t>The client translates the signal to a TCP address and sends a connect command with his UserID</t>
  </si>
  <si>
    <t>When a response comes the client will read the received user information and display it</t>
  </si>
  <si>
    <t>get fastest journey to destination</t>
  </si>
  <si>
    <t>The client will request the shorest path from the trains current location to the required destination.</t>
  </si>
  <si>
    <t>The client sends a request for the route.</t>
  </si>
  <si>
    <t>When the response is gotten ( a Journey object), the response is read and the nodes (stops) are shown with time to destination and node names.</t>
  </si>
  <si>
    <t>Server:</t>
  </si>
  <si>
    <t>Make a graph from the traffic database</t>
  </si>
  <si>
    <t>the main server will make a graph from the traffic database whenever a change is made to it.</t>
  </si>
  <si>
    <t>A change to the traffic database will trigger and reset a slightly delayed timer.</t>
  </si>
  <si>
    <t>the timer will, when elapsed request and update of the traffic network graph.</t>
  </si>
  <si>
    <t>The traffic database is read and each stop is assigned a number of routes corresponding to the relation db.</t>
  </si>
  <si>
    <t>The new graph is distributed around to train and bus servers</t>
  </si>
  <si>
    <t>Charge a user</t>
  </si>
  <si>
    <t>Trainservers will request a user to be charged in the user database</t>
  </si>
  <si>
    <t>An rmi call from the train server requests a user object to charge. The server searches for an cached user object in a user array</t>
  </si>
  <si>
    <t>if the object exists, the RMI handler will charge that user object</t>
  </si>
  <si>
    <t>if it doesn't exist the object is made from the database and put into the array. Maybe use a map to guarantee uniqueness.</t>
  </si>
  <si>
    <t>A call to charge a user is stored in a concurrent array</t>
  </si>
  <si>
    <t>A single looping thread reads the array and updates the database with the charges.</t>
  </si>
  <si>
    <t>Scenario A: RMI - Advantage: shows RMI in use</t>
  </si>
  <si>
    <t>Scenario B: Producer/Consumer - Advantage: is simple and stabile</t>
  </si>
  <si>
    <t>Manage databases</t>
  </si>
  <si>
    <t>Creating, deleting, updating, and getting entries in database tables</t>
  </si>
  <si>
    <t>A single entry to each database that handles connection and takes in query strings</t>
  </si>
  <si>
    <t>A function for addingUser</t>
  </si>
  <si>
    <t>A function for deletingUser</t>
  </si>
  <si>
    <t>A function for chargingUser</t>
  </si>
  <si>
    <t>a function for UpdatingUser</t>
  </si>
  <si>
    <t>a function for getting user</t>
  </si>
  <si>
    <t>a function for getting graph</t>
  </si>
  <si>
    <t>Assigned to</t>
  </si>
  <si>
    <t>Workload (hours)</t>
  </si>
  <si>
    <t>Deadline</t>
  </si>
  <si>
    <t>James</t>
  </si>
  <si>
    <t>Lukas</t>
  </si>
  <si>
    <t>Sudhir</t>
  </si>
  <si>
    <t>UI</t>
  </si>
  <si>
    <t>An suggestion for an interface on the client "PDA" showing status to a conductor</t>
  </si>
  <si>
    <t>Designing the layout</t>
  </si>
  <si>
    <t>Listening for logged in status</t>
  </si>
  <si>
    <t>Get journey screen with destination field and button.</t>
  </si>
  <si>
    <t>Calculate charge</t>
  </si>
  <si>
    <t>calculating what to charge a user when that user leaves the train/bus</t>
  </si>
  <si>
    <t>Finding the dearest zone a passenger has been to.</t>
  </si>
  <si>
    <t>finding the start zone</t>
  </si>
  <si>
    <t>Calculating the cost per zone times the number of zones between start and destination</t>
  </si>
  <si>
    <t>Current progress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</si>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</sst>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  <xf numFmtId="0" fontId="4" fillId="0" borderId="2" applyNumberFormat="0" applyFill="0" applyAlignment="0" applyProtection="0"/>
  </cellStyleXfs>
  <cellXfs count="23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9" fontId="0" fillId="0" borderId="0" xfId="1" applyFont="1" applyAlignment="1">
      <alignment vertical="top"/>
    </xf>
    <xf numFmtId="2" fontId="0" fillId="0" borderId="0" xfId="0" applyNumberFormat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3" xfId="0" applyFont="1" applyBorder="1" applyAlignment="1">
      <alignment vertical="top" wrapText="1"/>
    </xf>
    <xf numFmtId="9" fontId="1" fillId="0" borderId="3" xfId="1" applyFont="1" applyBorder="1" applyAlignment="1">
      <alignment vertical="top" wrapText="1"/>
    </xf>
    <xf numFmtId="2" fontId="1" fillId="0" borderId="3" xfId="0" applyNumberFormat="1" applyFon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4" fillId="0" borderId="3" xfId="3" applyBorder="1" applyAlignment="1">
      <alignment vertical="top" wrapText="1"/>
    </xf>
    <xf numFmtId="9" fontId="0" fillId="0" borderId="3" xfId="1" applyFont="1" applyBorder="1" applyAlignment="1">
      <alignment vertical="top"/>
    </xf>
    <xf numFmtId="2" fontId="3" fillId="2" borderId="4" xfId="2" applyNumberFormat="1" applyBorder="1" applyAlignment="1">
      <alignment vertical="top"/>
    </xf>
    <xf numFmtId="0" fontId="1" fillId="0" borderId="3" xfId="0" applyFont="1" applyBorder="1" applyAlignment="1">
      <alignment horizontal="left" vertical="top" wrapText="1"/>
    </xf>
    <xf numFmtId="0" fontId="1" fillId="0" borderId="3" xfId="0" applyFont="1" applyBorder="1"/>
    <xf numFmtId="9" fontId="1" fillId="0" borderId="3" xfId="1" applyFont="1" applyBorder="1" applyAlignment="1">
      <alignment vertical="top"/>
    </xf>
    <xf numFmtId="0" fontId="0" fillId="0" borderId="3" xfId="0" applyBorder="1"/>
    <xf numFmtId="2" fontId="0" fillId="0" borderId="3" xfId="0" applyNumberFormat="1" applyBorder="1" applyAlignment="1">
      <alignment vertical="top"/>
    </xf>
    <xf numFmtId="0" fontId="4" fillId="0" borderId="0" xfId="3" applyBorder="1" applyAlignment="1">
      <alignment vertical="top"/>
    </xf>
    <xf numFmtId="2" fontId="3" fillId="2" borderId="5" xfId="2" applyNumberFormat="1" applyBorder="1" applyAlignment="1">
      <alignment vertical="top"/>
    </xf>
  </cellXfs>
  <cellStyles count="4">
    <cellStyle name="Calculation" xfId="2" builtinId="22"/>
    <cellStyle name="Linked Cell" xfId="3" builtinId="2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63"/>
  <sheetViews>
    <sheetView tabSelected="1" topLeftCell="A43" workbookViewId="0">
      <selection activeCell="G56" sqref="G56"/>
    </sheetView>
  </sheetViews>
  <sheetFormatPr defaultRowHeight="15" x14ac:dyDescent="0.25"/>
  <cols>
    <col min="1" max="1" width="11.7109375" bestFit="1" customWidth="1"/>
    <col min="2" max="2" width="18.28515625" bestFit="1" customWidth="1"/>
    <col min="3" max="3" width="43.7109375" style="1" customWidth="1"/>
    <col min="4" max="4" width="11.28515625" bestFit="1" customWidth="1"/>
    <col min="5" max="5" width="10" style="4" customWidth="1"/>
    <col min="6" max="6" width="12.28515625" customWidth="1"/>
    <col min="7" max="7" width="9.140625" style="5"/>
    <col min="8" max="8" width="10.42578125" style="6" bestFit="1" customWidth="1"/>
  </cols>
  <sheetData>
    <row r="2" spans="1:8" s="2" customFormat="1" ht="30" x14ac:dyDescent="0.25">
      <c r="B2" s="7" t="s">
        <v>1</v>
      </c>
      <c r="C2" s="8" t="s">
        <v>2</v>
      </c>
      <c r="D2" s="7" t="s">
        <v>53</v>
      </c>
      <c r="E2" s="8" t="s">
        <v>54</v>
      </c>
      <c r="F2" s="7" t="s">
        <v>55</v>
      </c>
      <c r="G2" s="9" t="s">
        <v>69</v>
      </c>
      <c r="H2" s="10" t="s">
        <v>70</v>
      </c>
    </row>
    <row r="3" spans="1:8" x14ac:dyDescent="0.25">
      <c r="A3" t="s">
        <v>0</v>
      </c>
      <c r="B3" s="11"/>
      <c r="C3" s="12"/>
      <c r="D3" s="11"/>
      <c r="E3" s="13">
        <f>E4+E11+E18</f>
        <v>76</v>
      </c>
      <c r="F3" s="11"/>
      <c r="G3" s="14">
        <f>AVERAGE(G4,G11,G18)</f>
        <v>0.16111111111111112</v>
      </c>
      <c r="H3" s="15">
        <f>H4+H11+H18</f>
        <v>42.3</v>
      </c>
    </row>
    <row r="4" spans="1:8" s="2" customFormat="1" ht="28.9" customHeight="1" x14ac:dyDescent="0.25">
      <c r="B4" s="8" t="s">
        <v>3</v>
      </c>
      <c r="C4" s="16" t="s">
        <v>4</v>
      </c>
      <c r="D4" s="17"/>
      <c r="E4" s="7">
        <f>SUM(E5:E9)</f>
        <v>52</v>
      </c>
      <c r="F4" s="17"/>
      <c r="G4" s="18">
        <f>AVERAGE(G5:G9)</f>
        <v>0.4</v>
      </c>
      <c r="H4" s="10">
        <f>SUM(H5:H9)</f>
        <v>18.8</v>
      </c>
    </row>
    <row r="5" spans="1:8" ht="30" x14ac:dyDescent="0.25">
      <c r="B5" s="19"/>
      <c r="C5" s="12" t="s">
        <v>5</v>
      </c>
      <c r="D5" s="19" t="s">
        <v>56</v>
      </c>
      <c r="E5" s="11">
        <v>2</v>
      </c>
      <c r="F5" s="19"/>
      <c r="G5" s="14">
        <v>0</v>
      </c>
      <c r="H5" s="20">
        <f>E5*(1-G5)</f>
        <v>2</v>
      </c>
    </row>
    <row r="6" spans="1:8" x14ac:dyDescent="0.25">
      <c r="B6" s="19"/>
      <c r="C6" s="12" t="s">
        <v>6</v>
      </c>
      <c r="D6" s="19" t="s">
        <v>56</v>
      </c>
      <c r="E6" s="11">
        <v>16</v>
      </c>
      <c r="F6" s="19"/>
      <c r="G6" s="14">
        <v>0.8</v>
      </c>
      <c r="H6" s="20">
        <f t="shared" ref="H6:H63" si="0">E6*(1-G6)</f>
        <v>3.1999999999999993</v>
      </c>
    </row>
    <row r="7" spans="1:8" ht="30" x14ac:dyDescent="0.25">
      <c r="B7" s="19"/>
      <c r="C7" s="12" t="s">
        <v>7</v>
      </c>
      <c r="D7" s="19" t="s">
        <v>56</v>
      </c>
      <c r="E7" s="11">
        <v>22</v>
      </c>
      <c r="F7" s="19"/>
      <c r="G7" s="14">
        <v>0.7</v>
      </c>
      <c r="H7" s="20">
        <f t="shared" si="0"/>
        <v>6.6000000000000014</v>
      </c>
    </row>
    <row r="8" spans="1:8" ht="30" x14ac:dyDescent="0.25">
      <c r="B8" s="19"/>
      <c r="C8" s="12" t="s">
        <v>8</v>
      </c>
      <c r="D8" s="19" t="s">
        <v>56</v>
      </c>
      <c r="E8" s="11">
        <v>10</v>
      </c>
      <c r="F8" s="19"/>
      <c r="G8" s="14">
        <v>0.5</v>
      </c>
      <c r="H8" s="20">
        <f t="shared" si="0"/>
        <v>5</v>
      </c>
    </row>
    <row r="9" spans="1:8" x14ac:dyDescent="0.25">
      <c r="B9" s="19"/>
      <c r="C9" s="12" t="s">
        <v>9</v>
      </c>
      <c r="D9" s="19" t="s">
        <v>56</v>
      </c>
      <c r="E9" s="11">
        <v>2</v>
      </c>
      <c r="F9" s="19"/>
      <c r="G9" s="14">
        <v>0</v>
      </c>
      <c r="H9" s="20">
        <f t="shared" si="0"/>
        <v>2</v>
      </c>
    </row>
    <row r="10" spans="1:8" x14ac:dyDescent="0.25">
      <c r="B10" s="19"/>
      <c r="C10" s="12"/>
      <c r="D10" s="19"/>
      <c r="E10" s="11"/>
      <c r="F10" s="19"/>
      <c r="G10" s="14"/>
      <c r="H10" s="20"/>
    </row>
    <row r="11" spans="1:8" s="2" customFormat="1" ht="45" x14ac:dyDescent="0.25">
      <c r="B11" s="8" t="s">
        <v>10</v>
      </c>
      <c r="C11" s="8" t="s">
        <v>11</v>
      </c>
      <c r="D11" s="17"/>
      <c r="E11" s="7">
        <f>SUM(E12:E17)</f>
        <v>12</v>
      </c>
      <c r="F11" s="17"/>
      <c r="G11" s="18">
        <f>AVERAGE(G12:G17)</f>
        <v>8.3333333333333329E-2</v>
      </c>
      <c r="H11" s="10">
        <f>SUM(H12:H17)</f>
        <v>11.5</v>
      </c>
    </row>
    <row r="12" spans="1:8" x14ac:dyDescent="0.25">
      <c r="B12" s="19"/>
      <c r="C12" s="12" t="s">
        <v>12</v>
      </c>
      <c r="D12" s="19" t="s">
        <v>56</v>
      </c>
      <c r="E12" s="11">
        <v>1</v>
      </c>
      <c r="F12" s="19"/>
      <c r="G12" s="14">
        <v>0.5</v>
      </c>
      <c r="H12" s="20">
        <f t="shared" si="0"/>
        <v>0.5</v>
      </c>
    </row>
    <row r="13" spans="1:8" ht="30" x14ac:dyDescent="0.25">
      <c r="B13" s="19"/>
      <c r="C13" s="12" t="s">
        <v>13</v>
      </c>
      <c r="D13" s="19" t="s">
        <v>56</v>
      </c>
      <c r="E13" s="11">
        <v>2</v>
      </c>
      <c r="F13" s="19"/>
      <c r="G13" s="14">
        <v>0</v>
      </c>
      <c r="H13" s="20">
        <f t="shared" si="0"/>
        <v>2</v>
      </c>
    </row>
    <row r="14" spans="1:8" ht="30" x14ac:dyDescent="0.25">
      <c r="B14" s="19"/>
      <c r="C14" s="12" t="s">
        <v>14</v>
      </c>
      <c r="D14" s="19" t="s">
        <v>56</v>
      </c>
      <c r="E14" s="11">
        <v>3</v>
      </c>
      <c r="F14" s="19"/>
      <c r="G14" s="14">
        <v>0</v>
      </c>
      <c r="H14" s="20">
        <f t="shared" si="0"/>
        <v>3</v>
      </c>
    </row>
    <row r="15" spans="1:8" ht="30" x14ac:dyDescent="0.25">
      <c r="B15" s="19"/>
      <c r="C15" s="12" t="s">
        <v>15</v>
      </c>
      <c r="D15" s="19" t="s">
        <v>56</v>
      </c>
      <c r="E15" s="11">
        <v>3</v>
      </c>
      <c r="F15" s="19"/>
      <c r="G15" s="14">
        <v>0</v>
      </c>
      <c r="H15" s="20">
        <f t="shared" si="0"/>
        <v>3</v>
      </c>
    </row>
    <row r="16" spans="1:8" x14ac:dyDescent="0.25">
      <c r="B16" s="19"/>
      <c r="C16" s="12" t="s">
        <v>16</v>
      </c>
      <c r="D16" s="19" t="s">
        <v>56</v>
      </c>
      <c r="E16" s="11">
        <v>1</v>
      </c>
      <c r="F16" s="19"/>
      <c r="G16" s="14">
        <v>0</v>
      </c>
      <c r="H16" s="20">
        <f t="shared" si="0"/>
        <v>1</v>
      </c>
    </row>
    <row r="17" spans="1:8" ht="30" x14ac:dyDescent="0.25">
      <c r="B17" s="19"/>
      <c r="C17" s="12" t="s">
        <v>17</v>
      </c>
      <c r="D17" s="19" t="s">
        <v>56</v>
      </c>
      <c r="E17" s="11">
        <v>2</v>
      </c>
      <c r="F17" s="19"/>
      <c r="G17" s="14">
        <v>0</v>
      </c>
      <c r="H17" s="20">
        <f t="shared" si="0"/>
        <v>2</v>
      </c>
    </row>
    <row r="18" spans="1:8" s="3" customFormat="1" ht="30" x14ac:dyDescent="0.25">
      <c r="B18" s="7" t="s">
        <v>64</v>
      </c>
      <c r="C18" s="8" t="s">
        <v>65</v>
      </c>
      <c r="D18" s="7"/>
      <c r="E18" s="7">
        <f>SUM(E19:E21)</f>
        <v>12</v>
      </c>
      <c r="F18" s="7"/>
      <c r="G18" s="18">
        <f>AVERAGE(G19:G21)</f>
        <v>0</v>
      </c>
      <c r="H18" s="10">
        <f>SUM(H19:H21)</f>
        <v>12</v>
      </c>
    </row>
    <row r="19" spans="1:8" ht="30" x14ac:dyDescent="0.25">
      <c r="B19" s="19"/>
      <c r="C19" s="12" t="s">
        <v>66</v>
      </c>
      <c r="D19" s="19" t="s">
        <v>56</v>
      </c>
      <c r="E19" s="11">
        <v>4</v>
      </c>
      <c r="F19" s="19"/>
      <c r="G19" s="14">
        <v>0</v>
      </c>
      <c r="H19" s="20">
        <f t="shared" si="0"/>
        <v>4</v>
      </c>
    </row>
    <row r="20" spans="1:8" x14ac:dyDescent="0.25">
      <c r="B20" s="19"/>
      <c r="C20" s="12" t="s">
        <v>67</v>
      </c>
      <c r="D20" s="19" t="s">
        <v>56</v>
      </c>
      <c r="E20" s="11">
        <v>4</v>
      </c>
      <c r="F20" s="19"/>
      <c r="G20" s="14">
        <v>0</v>
      </c>
      <c r="H20" s="20">
        <f t="shared" si="0"/>
        <v>4</v>
      </c>
    </row>
    <row r="21" spans="1:8" ht="30" x14ac:dyDescent="0.25">
      <c r="B21" s="19"/>
      <c r="C21" s="12" t="s">
        <v>68</v>
      </c>
      <c r="D21" s="19" t="s">
        <v>56</v>
      </c>
      <c r="E21" s="11">
        <v>4</v>
      </c>
      <c r="F21" s="19"/>
      <c r="G21" s="14">
        <v>0</v>
      </c>
      <c r="H21" s="20">
        <f t="shared" si="0"/>
        <v>4</v>
      </c>
    </row>
    <row r="24" spans="1:8" x14ac:dyDescent="0.25">
      <c r="A24" t="s">
        <v>18</v>
      </c>
      <c r="E24" s="21">
        <f>E25+E30+E34</f>
        <v>23</v>
      </c>
      <c r="G24" s="5">
        <f>AVERAGE(G25,G30,G34)</f>
        <v>0.22222222222222221</v>
      </c>
      <c r="H24" s="22">
        <f>H25+H30+H34</f>
        <v>17.5</v>
      </c>
    </row>
    <row r="25" spans="1:8" s="2" customFormat="1" ht="30" x14ac:dyDescent="0.25">
      <c r="B25" s="7" t="s">
        <v>19</v>
      </c>
      <c r="C25" s="8" t="s">
        <v>20</v>
      </c>
      <c r="D25" s="17"/>
      <c r="E25" s="7">
        <f>SUM(E26:E28)</f>
        <v>6</v>
      </c>
      <c r="F25" s="17"/>
      <c r="G25" s="18">
        <f>AVERAGE(G26:G28)</f>
        <v>0.43333333333333335</v>
      </c>
      <c r="H25" s="10">
        <f>SUM(H26:H28)</f>
        <v>2.5999999999999996</v>
      </c>
    </row>
    <row r="26" spans="1:8" ht="30" x14ac:dyDescent="0.25">
      <c r="B26" s="19"/>
      <c r="C26" s="12" t="s">
        <v>21</v>
      </c>
      <c r="D26" s="19" t="s">
        <v>56</v>
      </c>
      <c r="E26" s="11">
        <v>3</v>
      </c>
      <c r="F26" s="19"/>
      <c r="G26" s="14">
        <v>0.8</v>
      </c>
      <c r="H26" s="20">
        <f t="shared" si="0"/>
        <v>0.59999999999999987</v>
      </c>
    </row>
    <row r="27" spans="1:8" ht="30" x14ac:dyDescent="0.25">
      <c r="B27" s="19"/>
      <c r="C27" s="12" t="s">
        <v>22</v>
      </c>
      <c r="D27" s="19" t="s">
        <v>56</v>
      </c>
      <c r="E27" s="11">
        <v>2</v>
      </c>
      <c r="F27" s="19"/>
      <c r="G27" s="14">
        <v>0.5</v>
      </c>
      <c r="H27" s="20">
        <f t="shared" si="0"/>
        <v>1</v>
      </c>
    </row>
    <row r="28" spans="1:8" ht="30" x14ac:dyDescent="0.25">
      <c r="B28" s="19"/>
      <c r="C28" s="12" t="s">
        <v>23</v>
      </c>
      <c r="D28" s="19" t="s">
        <v>56</v>
      </c>
      <c r="E28" s="11">
        <v>1</v>
      </c>
      <c r="F28" s="19"/>
      <c r="G28" s="14">
        <v>0</v>
      </c>
      <c r="H28" s="20">
        <f t="shared" si="0"/>
        <v>1</v>
      </c>
    </row>
    <row r="29" spans="1:8" x14ac:dyDescent="0.25">
      <c r="B29" s="19"/>
      <c r="C29" s="12"/>
      <c r="D29" s="19"/>
      <c r="E29" s="11"/>
      <c r="F29" s="19"/>
      <c r="G29" s="14"/>
      <c r="H29" s="20"/>
    </row>
    <row r="30" spans="1:8" s="2" customFormat="1" ht="45" x14ac:dyDescent="0.25">
      <c r="B30" s="8" t="s">
        <v>24</v>
      </c>
      <c r="C30" s="8" t="s">
        <v>25</v>
      </c>
      <c r="D30" s="17"/>
      <c r="E30" s="7">
        <f>SUM(E31:E32)</f>
        <v>8</v>
      </c>
      <c r="F30" s="17"/>
      <c r="G30" s="18">
        <f>AVERAGE(G31:G32)</f>
        <v>0</v>
      </c>
      <c r="H30" s="10">
        <f>SUM(H31:H32)</f>
        <v>8</v>
      </c>
    </row>
    <row r="31" spans="1:8" x14ac:dyDescent="0.25">
      <c r="B31" s="19"/>
      <c r="C31" s="12" t="s">
        <v>26</v>
      </c>
      <c r="D31" s="19"/>
      <c r="E31" s="11">
        <v>2</v>
      </c>
      <c r="F31" s="19"/>
      <c r="G31" s="14">
        <v>0</v>
      </c>
      <c r="H31" s="20">
        <f t="shared" si="0"/>
        <v>2</v>
      </c>
    </row>
    <row r="32" spans="1:8" ht="60" x14ac:dyDescent="0.25">
      <c r="B32" s="19"/>
      <c r="C32" s="12" t="s">
        <v>27</v>
      </c>
      <c r="D32" s="19"/>
      <c r="E32" s="11">
        <v>6</v>
      </c>
      <c r="F32" s="19"/>
      <c r="G32" s="14">
        <v>0</v>
      </c>
      <c r="H32" s="20">
        <f t="shared" si="0"/>
        <v>6</v>
      </c>
    </row>
    <row r="33" spans="1:8" x14ac:dyDescent="0.25">
      <c r="B33" s="19"/>
      <c r="C33" s="12"/>
      <c r="D33" s="19"/>
      <c r="E33" s="11"/>
      <c r="F33" s="19"/>
      <c r="G33" s="14"/>
      <c r="H33" s="20"/>
    </row>
    <row r="34" spans="1:8" s="2" customFormat="1" ht="30" x14ac:dyDescent="0.25">
      <c r="B34" s="17" t="s">
        <v>59</v>
      </c>
      <c r="C34" s="8" t="s">
        <v>60</v>
      </c>
      <c r="D34" s="17"/>
      <c r="E34" s="7">
        <f>SUM(E35:E37)</f>
        <v>9</v>
      </c>
      <c r="F34" s="17"/>
      <c r="G34" s="18">
        <f>AVERAGE(G35:G37)</f>
        <v>0.23333333333333331</v>
      </c>
      <c r="H34" s="10">
        <f>SUM(H35:H37)</f>
        <v>6.9</v>
      </c>
    </row>
    <row r="35" spans="1:8" x14ac:dyDescent="0.25">
      <c r="B35" s="19"/>
      <c r="C35" s="12" t="s">
        <v>61</v>
      </c>
      <c r="D35" s="19" t="s">
        <v>56</v>
      </c>
      <c r="E35" s="11">
        <v>3</v>
      </c>
      <c r="F35" s="19"/>
      <c r="G35" s="14">
        <v>0.7</v>
      </c>
      <c r="H35" s="20">
        <f t="shared" si="0"/>
        <v>0.90000000000000013</v>
      </c>
    </row>
    <row r="36" spans="1:8" x14ac:dyDescent="0.25">
      <c r="B36" s="19"/>
      <c r="C36" s="12" t="s">
        <v>62</v>
      </c>
      <c r="D36" s="19" t="s">
        <v>56</v>
      </c>
      <c r="E36" s="11">
        <v>2</v>
      </c>
      <c r="F36" s="19"/>
      <c r="G36" s="14">
        <v>0</v>
      </c>
      <c r="H36" s="20">
        <f t="shared" si="0"/>
        <v>2</v>
      </c>
    </row>
    <row r="37" spans="1:8" ht="30" x14ac:dyDescent="0.25">
      <c r="B37" s="19"/>
      <c r="C37" s="12" t="s">
        <v>63</v>
      </c>
      <c r="D37" s="19" t="s">
        <v>56</v>
      </c>
      <c r="E37" s="11">
        <v>4</v>
      </c>
      <c r="F37" s="19"/>
      <c r="G37" s="14">
        <v>0</v>
      </c>
      <c r="H37" s="20">
        <f t="shared" si="0"/>
        <v>4</v>
      </c>
    </row>
    <row r="40" spans="1:8" x14ac:dyDescent="0.25">
      <c r="A40" t="s">
        <v>28</v>
      </c>
      <c r="E40" s="21">
        <f>E41+E48+E52+E56</f>
        <v>68</v>
      </c>
      <c r="G40" s="5">
        <f>AVERAGE(G41,G48,G52,G56)</f>
        <v>5.7142857142857148E-2</v>
      </c>
      <c r="H40" s="22">
        <f>H41+H48+H52+H56</f>
        <v>65.8</v>
      </c>
    </row>
    <row r="41" spans="1:8" s="2" customFormat="1" ht="45" x14ac:dyDescent="0.25">
      <c r="B41" s="8" t="s">
        <v>29</v>
      </c>
      <c r="C41" s="8" t="s">
        <v>30</v>
      </c>
      <c r="D41" s="17"/>
      <c r="E41" s="7">
        <f>SUM(E42:E45)</f>
        <v>23</v>
      </c>
      <c r="F41" s="17"/>
      <c r="G41" s="18">
        <f>AVERAGE(G42:G45)</f>
        <v>0</v>
      </c>
      <c r="H41" s="10">
        <f>SUM(H42:H45)</f>
        <v>23</v>
      </c>
    </row>
    <row r="42" spans="1:8" ht="30" x14ac:dyDescent="0.25">
      <c r="B42" s="19"/>
      <c r="C42" s="12" t="s">
        <v>31</v>
      </c>
      <c r="D42" s="19"/>
      <c r="E42" s="11">
        <v>3</v>
      </c>
      <c r="F42" s="19"/>
      <c r="G42" s="14">
        <v>0</v>
      </c>
      <c r="H42" s="20">
        <f t="shared" si="0"/>
        <v>3</v>
      </c>
    </row>
    <row r="43" spans="1:8" ht="30" x14ac:dyDescent="0.25">
      <c r="B43" s="19"/>
      <c r="C43" s="12" t="s">
        <v>32</v>
      </c>
      <c r="D43" s="19"/>
      <c r="E43" s="11">
        <v>2</v>
      </c>
      <c r="F43" s="19"/>
      <c r="G43" s="14">
        <v>0</v>
      </c>
      <c r="H43" s="20">
        <f t="shared" si="0"/>
        <v>2</v>
      </c>
    </row>
    <row r="44" spans="1:8" ht="45" x14ac:dyDescent="0.25">
      <c r="B44" s="19"/>
      <c r="C44" s="12" t="s">
        <v>33</v>
      </c>
      <c r="D44" s="19"/>
      <c r="E44" s="11">
        <v>16</v>
      </c>
      <c r="F44" s="19"/>
      <c r="G44" s="14">
        <v>0</v>
      </c>
      <c r="H44" s="20">
        <f t="shared" si="0"/>
        <v>16</v>
      </c>
    </row>
    <row r="45" spans="1:8" ht="30" x14ac:dyDescent="0.25">
      <c r="B45" s="19"/>
      <c r="C45" s="12" t="s">
        <v>34</v>
      </c>
      <c r="D45" s="19"/>
      <c r="E45" s="11">
        <v>2</v>
      </c>
      <c r="F45" s="19"/>
      <c r="G45" s="14">
        <v>0</v>
      </c>
      <c r="H45" s="20">
        <f t="shared" si="0"/>
        <v>2</v>
      </c>
    </row>
    <row r="46" spans="1:8" x14ac:dyDescent="0.25">
      <c r="B46" s="19"/>
      <c r="C46" s="12"/>
      <c r="D46" s="19"/>
      <c r="E46" s="11"/>
      <c r="F46" s="19"/>
      <c r="G46" s="14"/>
      <c r="H46" s="20"/>
    </row>
    <row r="47" spans="1:8" s="2" customFormat="1" ht="30" x14ac:dyDescent="0.25">
      <c r="B47" s="17" t="s">
        <v>35</v>
      </c>
      <c r="C47" s="8" t="s">
        <v>36</v>
      </c>
      <c r="D47" s="17"/>
      <c r="E47" s="7"/>
      <c r="F47" s="17"/>
      <c r="G47" s="18"/>
      <c r="H47" s="10"/>
    </row>
    <row r="48" spans="1:8" s="2" customFormat="1" x14ac:dyDescent="0.25">
      <c r="B48" s="17"/>
      <c r="C48" s="8" t="s">
        <v>42</v>
      </c>
      <c r="D48" s="17"/>
      <c r="E48" s="7">
        <f>SUM(E49:E51)</f>
        <v>21</v>
      </c>
      <c r="F48" s="17"/>
      <c r="G48" s="18">
        <f>AVERAGE(G49:G51)</f>
        <v>0</v>
      </c>
      <c r="H48" s="10">
        <f>SUM(H49:H51)</f>
        <v>21</v>
      </c>
    </row>
    <row r="49" spans="2:8" ht="45" x14ac:dyDescent="0.25">
      <c r="B49" s="19"/>
      <c r="C49" s="12" t="s">
        <v>37</v>
      </c>
      <c r="D49" s="19" t="s">
        <v>57</v>
      </c>
      <c r="E49" s="11">
        <v>15</v>
      </c>
      <c r="F49" s="19"/>
      <c r="G49" s="14">
        <v>0</v>
      </c>
      <c r="H49" s="20">
        <f t="shared" si="0"/>
        <v>15</v>
      </c>
    </row>
    <row r="50" spans="2:8" ht="30" x14ac:dyDescent="0.25">
      <c r="B50" s="19"/>
      <c r="C50" s="12" t="s">
        <v>38</v>
      </c>
      <c r="D50" s="19" t="s">
        <v>57</v>
      </c>
      <c r="E50" s="11">
        <v>2</v>
      </c>
      <c r="F50" s="19"/>
      <c r="G50" s="14">
        <v>0</v>
      </c>
      <c r="H50" s="20">
        <f t="shared" si="0"/>
        <v>2</v>
      </c>
    </row>
    <row r="51" spans="2:8" ht="45" x14ac:dyDescent="0.25">
      <c r="B51" s="19"/>
      <c r="C51" s="12" t="s">
        <v>39</v>
      </c>
      <c r="D51" s="19" t="s">
        <v>57</v>
      </c>
      <c r="E51" s="11">
        <v>4</v>
      </c>
      <c r="F51" s="19"/>
      <c r="G51" s="14">
        <v>0</v>
      </c>
      <c r="H51" s="20">
        <f t="shared" si="0"/>
        <v>4</v>
      </c>
    </row>
    <row r="52" spans="2:8" s="2" customFormat="1" ht="30" x14ac:dyDescent="0.25">
      <c r="B52" s="17"/>
      <c r="C52" s="8" t="s">
        <v>43</v>
      </c>
      <c r="D52" s="17"/>
      <c r="E52" s="7">
        <f>SUM(E53:E54)</f>
        <v>6</v>
      </c>
      <c r="F52" s="17"/>
      <c r="G52" s="18">
        <f>AVERAGE(G53:G54)</f>
        <v>0</v>
      </c>
      <c r="H52" s="10">
        <f>SUM(H53:H54)</f>
        <v>6</v>
      </c>
    </row>
    <row r="53" spans="2:8" ht="30" x14ac:dyDescent="0.25">
      <c r="B53" s="19"/>
      <c r="C53" s="12" t="s">
        <v>40</v>
      </c>
      <c r="D53" s="19" t="s">
        <v>57</v>
      </c>
      <c r="E53" s="11">
        <v>2</v>
      </c>
      <c r="F53" s="19"/>
      <c r="G53" s="14">
        <v>0</v>
      </c>
      <c r="H53" s="20">
        <f t="shared" si="0"/>
        <v>2</v>
      </c>
    </row>
    <row r="54" spans="2:8" ht="30" x14ac:dyDescent="0.25">
      <c r="B54" s="19"/>
      <c r="C54" s="12" t="s">
        <v>41</v>
      </c>
      <c r="D54" s="19" t="s">
        <v>57</v>
      </c>
      <c r="E54" s="11">
        <v>4</v>
      </c>
      <c r="F54" s="19"/>
      <c r="G54" s="14">
        <v>0</v>
      </c>
      <c r="H54" s="20">
        <f t="shared" si="0"/>
        <v>4</v>
      </c>
    </row>
    <row r="55" spans="2:8" x14ac:dyDescent="0.25">
      <c r="B55" s="19"/>
      <c r="C55" s="12"/>
      <c r="D55" s="19"/>
      <c r="E55" s="11"/>
      <c r="F55" s="19"/>
      <c r="G55" s="14"/>
      <c r="H55" s="20"/>
    </row>
    <row r="56" spans="2:8" s="2" customFormat="1" ht="30" x14ac:dyDescent="0.25">
      <c r="B56" s="17" t="s">
        <v>44</v>
      </c>
      <c r="C56" s="8" t="s">
        <v>45</v>
      </c>
      <c r="D56" s="17"/>
      <c r="E56" s="7">
        <f>SUM(E57:E63)</f>
        <v>18</v>
      </c>
      <c r="F56" s="17"/>
      <c r="G56" s="18">
        <f>AVERAGE(G57:G63)</f>
        <v>0.22857142857142859</v>
      </c>
      <c r="H56" s="10">
        <f>SUM(H57:H63)</f>
        <v>15.8</v>
      </c>
    </row>
    <row r="57" spans="2:8" ht="30" x14ac:dyDescent="0.25">
      <c r="B57" s="19"/>
      <c r="C57" s="12" t="s">
        <v>46</v>
      </c>
      <c r="D57" s="19" t="s">
        <v>56</v>
      </c>
      <c r="E57" s="11">
        <v>1</v>
      </c>
      <c r="F57" s="19"/>
      <c r="G57" s="14">
        <v>1</v>
      </c>
      <c r="H57" s="20">
        <f t="shared" si="0"/>
        <v>0</v>
      </c>
    </row>
    <row r="58" spans="2:8" x14ac:dyDescent="0.25">
      <c r="B58" s="19"/>
      <c r="C58" s="12" t="s">
        <v>47</v>
      </c>
      <c r="D58" s="19" t="s">
        <v>58</v>
      </c>
      <c r="E58" s="11">
        <v>3</v>
      </c>
      <c r="F58" s="19"/>
      <c r="G58" s="14">
        <v>0</v>
      </c>
      <c r="H58" s="20">
        <f t="shared" si="0"/>
        <v>3</v>
      </c>
    </row>
    <row r="59" spans="2:8" x14ac:dyDescent="0.25">
      <c r="B59" s="19"/>
      <c r="C59" s="12" t="s">
        <v>48</v>
      </c>
      <c r="D59" s="19" t="s">
        <v>58</v>
      </c>
      <c r="E59" s="11">
        <v>2</v>
      </c>
      <c r="F59" s="19"/>
      <c r="G59" s="14">
        <v>0</v>
      </c>
      <c r="H59" s="20">
        <f t="shared" si="0"/>
        <v>2</v>
      </c>
    </row>
    <row r="60" spans="2:8" x14ac:dyDescent="0.25">
      <c r="B60" s="19"/>
      <c r="C60" s="12" t="s">
        <v>49</v>
      </c>
      <c r="D60" s="19" t="s">
        <v>57</v>
      </c>
      <c r="E60" s="11">
        <v>4</v>
      </c>
      <c r="F60" s="19"/>
      <c r="G60" s="14">
        <v>0</v>
      </c>
      <c r="H60" s="20">
        <f t="shared" si="0"/>
        <v>4</v>
      </c>
    </row>
    <row r="61" spans="2:8" x14ac:dyDescent="0.25">
      <c r="B61" s="19"/>
      <c r="C61" s="12" t="s">
        <v>50</v>
      </c>
      <c r="D61" s="19" t="s">
        <v>58</v>
      </c>
      <c r="E61" s="11">
        <v>4</v>
      </c>
      <c r="F61" s="19"/>
      <c r="G61" s="14">
        <v>0</v>
      </c>
      <c r="H61" s="20">
        <f t="shared" si="0"/>
        <v>4</v>
      </c>
    </row>
    <row r="62" spans="2:8" x14ac:dyDescent="0.25">
      <c r="B62" s="19"/>
      <c r="C62" s="12" t="s">
        <v>51</v>
      </c>
      <c r="D62" s="19" t="s">
        <v>58</v>
      </c>
      <c r="E62" s="11">
        <v>2</v>
      </c>
      <c r="F62" s="19"/>
      <c r="G62" s="14">
        <v>0</v>
      </c>
      <c r="H62" s="20">
        <f t="shared" si="0"/>
        <v>2</v>
      </c>
    </row>
    <row r="63" spans="2:8" x14ac:dyDescent="0.25">
      <c r="B63" s="19"/>
      <c r="C63" s="12" t="s">
        <v>52</v>
      </c>
      <c r="D63" s="19" t="s">
        <v>56</v>
      </c>
      <c r="E63" s="11">
        <v>2</v>
      </c>
      <c r="F63" s="19"/>
      <c r="G63" s="14">
        <v>0.6</v>
      </c>
      <c r="H63" s="20">
        <f t="shared" si="0"/>
        <v>0.8</v>
      </c>
    </row>
  </sheetData>
  <pageMargins left="0.7" right="0.7" top="0.75" bottom="0.75" header="0.3" footer="0.3"/>
  <pageSetup scale="7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jamescfoxes@gmail.com</cp:lastModifiedBy>
  <cp:lastPrinted>2014-11-06T10:24:58Z</cp:lastPrinted>
  <dcterms:created xsi:type="dcterms:W3CDTF">2014-11-04T12:37:18Z</dcterms:created>
  <dcterms:modified xsi:type="dcterms:W3CDTF">2014-11-06T10:25:55Z</dcterms:modified>
</cp:coreProperties>
</file>