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8" windowWidth="14808" windowHeight="8016" activeTab="4"/>
  </bookViews>
  <sheets>
    <sheet name="Начальные данные" sheetId="1" r:id="rId1"/>
    <sheet name="Обработка" sheetId="2" r:id="rId2"/>
    <sheet name="Дов. интервалы" sheetId="3" r:id="rId3"/>
    <sheet name="Рег. Остатки 2" sheetId="4" r:id="rId4"/>
    <sheet name="Дов. интервалы 2" sheetId="5" r:id="rId5"/>
  </sheets>
  <definedNames>
    <definedName name="x_1">'Начальные данные'!$B$2:$B$86</definedName>
    <definedName name="x_2">'Начальные данные'!$C$2:$C$86</definedName>
    <definedName name="x_4">'Начальные данные'!$E$2:$E$86</definedName>
    <definedName name="x_6">'Начальные данные'!$F$2:$F$86</definedName>
    <definedName name="x_7">'Начальные данные'!$G$2:$G$86</definedName>
    <definedName name="x_8">'Начальные данные'!$I$2:$I$86</definedName>
    <definedName name="x_9">'Начальные данные'!$J$2:$J$86</definedName>
    <definedName name="числ_нас">'Начальные данные'!$O$2:$O$86</definedName>
  </definedNames>
  <calcPr calcId="145621"/>
</workbook>
</file>

<file path=xl/calcChain.xml><?xml version="1.0" encoding="utf-8"?>
<calcChain xmlns="http://schemas.openxmlformats.org/spreadsheetml/2006/main">
  <c r="E11" i="5" l="1"/>
  <c r="D11" i="5"/>
  <c r="E10" i="5"/>
  <c r="D10" i="5"/>
  <c r="E9" i="5"/>
  <c r="D9" i="5"/>
  <c r="E8" i="5"/>
  <c r="D8" i="5"/>
  <c r="E7" i="5"/>
  <c r="D7" i="5"/>
  <c r="E6" i="5"/>
  <c r="D6" i="5"/>
  <c r="E5" i="5"/>
  <c r="D5" i="5"/>
  <c r="G4" i="5"/>
  <c r="E4" i="5"/>
  <c r="D4" i="5"/>
  <c r="G2" i="3" l="1"/>
  <c r="D3" i="3" s="1"/>
  <c r="E9" i="3" l="1"/>
  <c r="D11" i="3"/>
  <c r="D7" i="3"/>
  <c r="E10" i="3"/>
  <c r="E6" i="3"/>
  <c r="D10" i="3"/>
  <c r="D6" i="3"/>
  <c r="E5" i="3"/>
  <c r="D5" i="3"/>
  <c r="D2" i="3"/>
  <c r="E8" i="3"/>
  <c r="E4" i="3"/>
  <c r="D9" i="3"/>
  <c r="D4" i="3"/>
  <c r="E2" i="3"/>
  <c r="D8" i="3"/>
  <c r="E11" i="3"/>
  <c r="E7" i="3"/>
  <c r="E3" i="3"/>
  <c r="F2" i="2"/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2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2" i="2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2" i="1"/>
</calcChain>
</file>

<file path=xl/sharedStrings.xml><?xml version="1.0" encoding="utf-8"?>
<sst xmlns="http://schemas.openxmlformats.org/spreadsheetml/2006/main" count="291" uniqueCount="189">
  <si>
    <t>Субъект Российской Федерации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</si>
  <si>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</si>
  <si>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</si>
  <si>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</si>
  <si>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</si>
  <si>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</si>
  <si>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</si>
  <si>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</si>
  <si>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</si>
  <si>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</si>
  <si>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</si>
  <si>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</si>
  <si>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</si>
  <si>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</si>
  <si>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</si>
  <si>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</si>
  <si>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</si>
  <si>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</si>
  <si>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
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</si>
  <si>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</si>
  <si>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</si>
  <si>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</si>
  <si>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</si>
  <si>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</si>
  <si>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</si>
  <si>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</si>
  <si>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</si>
  <si>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</si>
  <si>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</si>
  <si>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</si>
  <si>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</si>
  <si>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</si>
  <si>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</si>
  <si>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</si>
  <si>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</si>
  <si>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</si>
  <si>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>Нижегородская область</t>
  </si>
  <si>
    <t>Новгородская область</t>
  </si>
  <si>
    <t>Новосибирская область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</si>
  <si>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</si>
  <si>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</si>
  <si>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</si>
  <si>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</si>
  <si>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</si>
  <si>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</si>
  <si>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</si>
  <si>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</si>
  <si>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</si>
  <si>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</si>
  <si>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</si>
  <si>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</si>
  <si>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>Республика Ингушетия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</si>
  <si>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</si>
  <si>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</si>
  <si>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</si>
  <si>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</si>
  <si>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</si>
  <si>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</si>
  <si>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</si>
  <si>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
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</si>
  <si>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</si>
  <si>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</si>
  <si>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</si>
  <si>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</si>
  <si>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</si>
  <si>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</si>
  <si>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</si>
  <si>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</si>
  <si>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>Свердловская область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</si>
  <si>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</si>
  <si>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</si>
  <si>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</si>
  <si>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</si>
  <si>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</si>
  <si>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</si>
  <si>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</si>
  <si>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</si>
  <si>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</si>
  <si>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>Хабаровский край</t>
  </si>
  <si>
    <t>Ханты-Мансийский автоном-ный округ – Югра</t>
  </si>
  <si>
    <t>Челябинская область</t>
  </si>
  <si>
    <t>Чеченская Республика</t>
  </si>
  <si>
    <t>Чувашская Республика</t>
  </si>
  <si>
    <t>Чукотский автономный округ</t>
  </si>
  <si>
    <t>Ямало-Ненецкий автономный 
округ</t>
  </si>
  <si>
    <t>Ярославская область</t>
  </si>
  <si>
    <t>Предварительно расследовано преступлений, совершенных в состоянии алкогольного опьянения</t>
  </si>
  <si>
    <t>ЧИСЛЕННОСТЬ НАСЕЛЕНИЯ
(оценка на конец года; тысяч человек)</t>
  </si>
  <si>
    <t>ВЫБРОСЫ ЗАГРЯЗНЯЮЩИХ ВЕЩЕСТВ В АТМОСФЕРНЫЙ ВОЗДУХ, 
ОТХОДЯЩИХ ОТ СТАЦИОНАРНЫХ ИСТОЧНИКОВ
(тысяч тонн)</t>
  </si>
  <si>
    <t>ЧИСЛО БОЛЬНИЧНЫХ КОЕК
(на конец года)</t>
  </si>
  <si>
    <t>ЧИСЛО БОЛЬНИЧНЫХ КОЕК
(на конец года) на 1000 человек населения</t>
  </si>
  <si>
    <t>ЧИСЛЕННОСТЬ ВРАЧЕЙ ВСЕХ СПЕЦИАЛЬНОСТЕЙ Всего, тыс, человек
(на конец года) 2020</t>
  </si>
  <si>
    <t>Численность рабочей силы, 
тыс, человек</t>
  </si>
  <si>
    <t>Зарегистрировано преступлений по ч, 4, ст, 111 УК РФ - умышленное причинение тяжкого вреда здоровью, повлекшее по неосторожности смерть потерпевшего</t>
  </si>
  <si>
    <t>г, Москва</t>
  </si>
  <si>
    <t>г, Санкт-Петербург</t>
  </si>
  <si>
    <t>г, Севастополь</t>
  </si>
  <si>
    <t>Предварительно расследовано преступлений, совершенных в состоянии алкогольного опьянения на 1000 человек</t>
  </si>
  <si>
    <t>Зарегистрировано преступлений по ч. 4, ст. 111 УК РФ - умышленное причинение тяжкого вреда здоровью, повлекшее по неосторожности смерть потерпевшего на 100000 человек населения</t>
  </si>
  <si>
    <t>Численность рабочей силы, 
тыс. человек на 10000 человек населения</t>
  </si>
  <si>
    <t xml:space="preserve">ОБЩИЕ КОЭФФИЦИЕНТЫ СМЕРТНОСТИ
(число умерших на 1000 человек населения) </t>
  </si>
  <si>
    <t>8.9. РАСХОДЫ НА ОХРАНУ ОКРУЖАЮЩЕЙ СРЕДЫ(млн руб) на 1000 человек</t>
  </si>
  <si>
    <t xml:space="preserve">ожидаемая продолжительность жизни мужчины </t>
  </si>
  <si>
    <t xml:space="preserve">СРЕДНЕДУШЕВЫЕ ДЕНЕЖНЫЕ ДОХОДЫ НАСЕЛЕНИЯ
(в месяц; рублей) </t>
  </si>
  <si>
    <t>ВЫБРОСЫ ЗАГРЯЗНЯЮЩИХ ВЕЩЕСТВ В АТМОСФЕРНЫЙ ВОЗДУХ, 
ОТХОДЯЩИХ ОТ СТАЦИОНАРНЫХ ИСТОЧНИКОВ
(тысяч тонн) на 100000 человек населения</t>
  </si>
  <si>
    <r>
      <t xml:space="preserve">ЧИСЛЕННОСТЬ ВРАЧЕЙ ВСЕХ СПЕЦИАЛЬНОСТЕЙ Всего человек
(на конец года) </t>
    </r>
    <r>
      <rPr>
        <b/>
        <sz val="12"/>
        <rFont val="Calibri"/>
        <family val="2"/>
        <charset val="204"/>
        <scheme val="minor"/>
      </rPr>
      <t>на 1000 населения</t>
    </r>
  </si>
  <si>
    <t>b</t>
  </si>
  <si>
    <t>std b</t>
  </si>
  <si>
    <t>min</t>
  </si>
  <si>
    <t>max</t>
  </si>
  <si>
    <t>T-статистика</t>
  </si>
  <si>
    <t>№</t>
  </si>
  <si>
    <t xml:space="preserve"> </t>
  </si>
  <si>
    <t xml:space="preserve">Алтайский край      </t>
  </si>
  <si>
    <t xml:space="preserve">Амурская область    </t>
  </si>
  <si>
    <t>Архангельская област</t>
  </si>
  <si>
    <t xml:space="preserve">Брянская область    </t>
  </si>
  <si>
    <t>Волгоградская област</t>
  </si>
  <si>
    <t xml:space="preserve">Вологодская область </t>
  </si>
  <si>
    <t xml:space="preserve">Воронежская область </t>
  </si>
  <si>
    <t xml:space="preserve">г. Москва           </t>
  </si>
  <si>
    <t xml:space="preserve">г. Санкт-Петербург  </t>
  </si>
  <si>
    <t xml:space="preserve">г. Севастополь      </t>
  </si>
  <si>
    <t>Еврейская автономная</t>
  </si>
  <si>
    <t xml:space="preserve">Забайкальский край  </t>
  </si>
  <si>
    <t xml:space="preserve">Ивановская область  </t>
  </si>
  <si>
    <t xml:space="preserve">Иркутская область   </t>
  </si>
  <si>
    <t>Кабардино-Балкарская</t>
  </si>
  <si>
    <t>Калининградская обла</t>
  </si>
  <si>
    <t xml:space="preserve">Калужская область   </t>
  </si>
  <si>
    <t xml:space="preserve">Камчатский край     </t>
  </si>
  <si>
    <t>Карачаево-Черкесская</t>
  </si>
  <si>
    <t xml:space="preserve">Кемеровская область </t>
  </si>
  <si>
    <t xml:space="preserve">Кировская область   </t>
  </si>
  <si>
    <t xml:space="preserve">Костромская область </t>
  </si>
  <si>
    <t xml:space="preserve">Краснодарский край  </t>
  </si>
  <si>
    <t xml:space="preserve">Красноярский край   </t>
  </si>
  <si>
    <t xml:space="preserve">Курганская область  </t>
  </si>
  <si>
    <t xml:space="preserve">Курская область     </t>
  </si>
  <si>
    <t>Ленинградская област</t>
  </si>
  <si>
    <t xml:space="preserve">Липецкая область    </t>
  </si>
  <si>
    <t xml:space="preserve">Магаданская область </t>
  </si>
  <si>
    <t xml:space="preserve">Московская область  </t>
  </si>
  <si>
    <t xml:space="preserve">Мурманская область  </t>
  </si>
  <si>
    <t xml:space="preserve">Ненецкий автономный </t>
  </si>
  <si>
    <t>Нижегородская област</t>
  </si>
  <si>
    <t>Новосибирская област</t>
  </si>
  <si>
    <t xml:space="preserve">Омская область      </t>
  </si>
  <si>
    <t xml:space="preserve">Орловская область   </t>
  </si>
  <si>
    <t xml:space="preserve">Пензенская область  </t>
  </si>
  <si>
    <t xml:space="preserve">Пермский край       </t>
  </si>
  <si>
    <t xml:space="preserve">Приморский край     </t>
  </si>
  <si>
    <t xml:space="preserve">Псковская область   </t>
  </si>
  <si>
    <t xml:space="preserve">Республика Адыгея   </t>
  </si>
  <si>
    <t xml:space="preserve">Республика Алтай    </t>
  </si>
  <si>
    <t>Республика Башкортос</t>
  </si>
  <si>
    <t xml:space="preserve">Республика Бурятия  </t>
  </si>
  <si>
    <t xml:space="preserve">Республика Дагестан </t>
  </si>
  <si>
    <t xml:space="preserve">Республика Калмыкия </t>
  </si>
  <si>
    <t xml:space="preserve">Республика Карелия  </t>
  </si>
  <si>
    <t xml:space="preserve">Республика Коми     </t>
  </si>
  <si>
    <t xml:space="preserve">Республика Крым     </t>
  </si>
  <si>
    <t xml:space="preserve">Республика Марий Эл </t>
  </si>
  <si>
    <t xml:space="preserve">Республика Мордовия </t>
  </si>
  <si>
    <t>Республика Саха (Яку</t>
  </si>
  <si>
    <t xml:space="preserve">Республика Северная </t>
  </si>
  <si>
    <t xml:space="preserve">Республика Тыва     </t>
  </si>
  <si>
    <t xml:space="preserve">Республика Хакасия  </t>
  </si>
  <si>
    <t xml:space="preserve">Ростовская область  </t>
  </si>
  <si>
    <t xml:space="preserve">Рязанская область   </t>
  </si>
  <si>
    <t xml:space="preserve">Самарская область   </t>
  </si>
  <si>
    <t xml:space="preserve">Саратовская область </t>
  </si>
  <si>
    <t xml:space="preserve">Сахалинская область </t>
  </si>
  <si>
    <t xml:space="preserve">Смоленская область  </t>
  </si>
  <si>
    <t xml:space="preserve">Ставропольский край </t>
  </si>
  <si>
    <t xml:space="preserve">Тамбовская область  </t>
  </si>
  <si>
    <t xml:space="preserve">Тверская область    </t>
  </si>
  <si>
    <t xml:space="preserve">Томская область     </t>
  </si>
  <si>
    <t xml:space="preserve">Тульская область    </t>
  </si>
  <si>
    <t xml:space="preserve">Тюменская область   </t>
  </si>
  <si>
    <t>Удмуртская Республик</t>
  </si>
  <si>
    <t xml:space="preserve">Ульяновская область </t>
  </si>
  <si>
    <t xml:space="preserve">Хабаровский край    </t>
  </si>
  <si>
    <t>Ханты-Мансийский авт</t>
  </si>
  <si>
    <t xml:space="preserve">Челябинская область </t>
  </si>
  <si>
    <t>Чукотский автономный</t>
  </si>
  <si>
    <t>Ямало-Ненецкий автон</t>
  </si>
  <si>
    <t xml:space="preserve">Ярославская область </t>
  </si>
  <si>
    <t xml:space="preserve">Residuals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</si>
</sst>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rgb="FF00000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rgb="FF20212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4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111111"/>
      </left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 style="medium">
        <color rgb="FF111111"/>
      </left>
      <right style="medium">
        <color rgb="FF111111"/>
      </right>
      <top/>
      <bottom style="medium">
        <color rgb="FF111111"/>
      </bottom>
      <diagonal/>
    </border>
    <border>
      <left/>
      <right style="medium">
        <color rgb="FF111111"/>
      </right>
      <top style="medium">
        <color rgb="FF111111"/>
      </top>
      <bottom style="medium">
        <color rgb="FF111111"/>
      </bottom>
      <diagonal/>
    </border>
    <border>
      <left/>
      <right style="medium">
        <color rgb="FF111111"/>
      </right>
      <top/>
      <bottom style="medium">
        <color rgb="FF111111"/>
      </bottom>
      <diagonal/>
    </border>
  </borders>
  <cellStyleXfs count="2">
    <xf numFmtId="0" fontId="0" fillId="0" borderId="0"/>
    <xf numFmtId="0" fontId="1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3" fontId="5" fillId="4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2" fontId="2" fillId="0" borderId="2" xfId="0" applyNumberFormat="1" applyFont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7" fillId="0" borderId="2" xfId="0" applyFont="1" applyBorder="1" applyAlignment="1">
      <alignment horizontal="right" wrapText="1"/>
    </xf>
    <xf numFmtId="164" fontId="2" fillId="0" borderId="2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right" vertical="center"/>
    </xf>
    <xf numFmtId="0" fontId="8" fillId="4" borderId="7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11" fillId="0" borderId="0" xfId="1" applyNumberFormat="1" applyFont="1" applyAlignment="1">
      <alignment vertical="center"/>
    </xf>
    <xf numFmtId="165" fontId="11" fillId="0" borderId="0" xfId="1" applyNumberFormat="1" applyFont="1" applyAlignment="1">
      <alignment vertical="center"/>
    </xf>
    <xf numFmtId="0" fontId="10" fillId="0" borderId="0" xfId="1"/>
    <xf numFmtId="0" fontId="11" fillId="0" borderId="0" xfId="1" applyNumberFormat="1" applyFont="1" applyAlignment="1">
      <alignment horizontal="left" vertical="top"/>
    </xf>
    <xf numFmtId="0" fontId="10" fillId="0" borderId="0" xfId="1"/>
    <xf numFmtId="0" fontId="11" fillId="0" borderId="0" xfId="1" applyNumberFormat="1" applyFont="1" applyAlignment="1">
      <alignment horizontal="center" vertical="center" wrapText="1"/>
    </xf>
    <xf numFmtId="0" fontId="11" fillId="0" borderId="0" xfId="1" applyNumberFormat="1" applyFont="1" applyAlignment="1">
      <alignment horizontal="center" vertical="center"/>
    </xf>
    <xf numFmtId="0" fontId="8" fillId="4" borderId="8" xfId="0" applyFont="1" applyFill="1" applyBorder="1" applyAlignment="1">
      <alignment horizontal="right" vertical="center"/>
    </xf>
    <xf numFmtId="0" fontId="8" fillId="4" borderId="9" xfId="0" applyFont="1" applyFill="1" applyBorder="1" applyAlignment="1">
      <alignment horizontal="right" vertical="center"/>
    </xf>
    <xf numFmtId="0" fontId="9" fillId="0" borderId="0" xfId="0" applyFont="1" applyAlignment="1">
      <alignment vertical="center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zoomScale="55" zoomScaleNormal="55" workbookViewId="0">
      <selection activeCell="H93" sqref="H93"/>
    </sheetView>
  </sheetViews>
  <sheetFormatPr defaultRowHeight="14.4" x14ac:dyDescent="0.3"/>
  <cols>
    <col min="1" max="1" width="27.21875" bestFit="1" customWidth="1"/>
    <col min="2" max="2" width="28.33203125" bestFit="1" customWidth="1"/>
    <col min="3" max="3" width="24.88671875" bestFit="1" customWidth="1"/>
    <col min="4" max="4" width="30.77734375" bestFit="1" customWidth="1"/>
    <col min="5" max="5" width="28.88671875" bestFit="1" customWidth="1"/>
    <col min="6" max="6" width="36.88671875" bestFit="1" customWidth="1"/>
    <col min="7" max="7" width="42.6640625" bestFit="1" customWidth="1"/>
    <col min="8" max="8" width="33.88671875" bestFit="1" customWidth="1"/>
    <col min="9" max="9" width="31.33203125" bestFit="1" customWidth="1"/>
    <col min="10" max="10" width="24.6640625" bestFit="1" customWidth="1"/>
    <col min="11" max="11" width="13" bestFit="1" customWidth="1"/>
    <col min="13" max="13" width="11.88671875" bestFit="1" customWidth="1"/>
    <col min="15" max="15" width="14" customWidth="1"/>
    <col min="16" max="16" width="18.6640625" customWidth="1"/>
  </cols>
  <sheetData>
    <row r="1" spans="1:15" ht="109.8" thickBot="1" x14ac:dyDescent="0.35">
      <c r="A1" s="1" t="s">
        <v>0</v>
      </c>
      <c r="B1" s="1" t="s">
        <v>89</v>
      </c>
      <c r="C1" s="5" t="s">
        <v>91</v>
      </c>
      <c r="D1" s="3" t="s">
        <v>103</v>
      </c>
      <c r="E1" s="1" t="s">
        <v>92</v>
      </c>
      <c r="F1" s="7" t="s">
        <v>93</v>
      </c>
      <c r="G1" s="8" t="s">
        <v>86</v>
      </c>
      <c r="H1" s="3" t="s">
        <v>100</v>
      </c>
      <c r="I1" s="1" t="s">
        <v>88</v>
      </c>
      <c r="J1" s="1" t="s">
        <v>101</v>
      </c>
      <c r="O1" s="1" t="s">
        <v>87</v>
      </c>
    </row>
    <row r="2" spans="1:15" ht="18.600000000000001" thickBot="1" x14ac:dyDescent="0.35">
      <c r="A2" s="2" t="s">
        <v>1</v>
      </c>
      <c r="B2" s="2">
        <v>20883</v>
      </c>
      <c r="C2" s="6">
        <v>9.9600000000000009</v>
      </c>
      <c r="D2" s="4">
        <v>23864</v>
      </c>
      <c r="E2" s="13">
        <v>1108.2</v>
      </c>
      <c r="F2" s="9">
        <v>111</v>
      </c>
      <c r="G2" s="10">
        <v>8468</v>
      </c>
      <c r="H2" s="2">
        <v>16.399999999999999</v>
      </c>
      <c r="I2" s="2">
        <v>174.6</v>
      </c>
      <c r="J2" s="2">
        <v>1.1839999999999999</v>
      </c>
      <c r="L2">
        <f>F2/O2</f>
        <v>4.8969025547272975E-5</v>
      </c>
      <c r="M2">
        <f>G2/O2</f>
        <v>3.7357631381469149E-3</v>
      </c>
      <c r="O2" s="11">
        <v>2266739</v>
      </c>
    </row>
    <row r="3" spans="1:15" ht="18.600000000000001" thickBot="1" x14ac:dyDescent="0.35">
      <c r="A3" s="2" t="s">
        <v>2</v>
      </c>
      <c r="B3" s="2">
        <v>7426</v>
      </c>
      <c r="C3" s="6">
        <v>4.3289999999999997</v>
      </c>
      <c r="D3" s="4">
        <v>35499</v>
      </c>
      <c r="E3" s="13">
        <v>402</v>
      </c>
      <c r="F3" s="9">
        <v>53</v>
      </c>
      <c r="G3" s="10">
        <v>2999</v>
      </c>
      <c r="H3" s="2">
        <v>16.100000000000001</v>
      </c>
      <c r="I3" s="2">
        <v>135.6</v>
      </c>
      <c r="J3" s="2">
        <v>6.0979999999999999</v>
      </c>
      <c r="L3">
        <f t="shared" ref="L3:L66" si="0">F3/O3</f>
        <v>6.8662722230787072E-5</v>
      </c>
      <c r="M3">
        <f t="shared" ref="M3:M66" si="1">G3/O3</f>
        <v>3.8852736598137816E-3</v>
      </c>
      <c r="O3" s="11">
        <v>771889</v>
      </c>
    </row>
    <row r="4" spans="1:15" ht="18.600000000000001" thickBot="1" x14ac:dyDescent="0.4">
      <c r="A4" s="2" t="s">
        <v>3</v>
      </c>
      <c r="B4" s="2">
        <v>9080</v>
      </c>
      <c r="C4" s="6">
        <v>5.9550000000000001</v>
      </c>
      <c r="D4" s="4">
        <v>36779</v>
      </c>
      <c r="E4" s="13">
        <v>529.20000000000005</v>
      </c>
      <c r="F4" s="2">
        <v>25</v>
      </c>
      <c r="G4" s="10">
        <v>3304</v>
      </c>
      <c r="H4" s="12">
        <v>14.6</v>
      </c>
      <c r="I4" s="2">
        <v>190.5</v>
      </c>
      <c r="J4" s="2">
        <v>12.356</v>
      </c>
      <c r="L4">
        <f t="shared" si="0"/>
        <v>2.2458687244813166E-5</v>
      </c>
      <c r="M4">
        <f t="shared" si="1"/>
        <v>2.968140106274508E-3</v>
      </c>
      <c r="O4" s="11">
        <v>1113155</v>
      </c>
    </row>
    <row r="5" spans="1:15" ht="18.600000000000001" thickBot="1" x14ac:dyDescent="0.4">
      <c r="A5" s="2" t="s">
        <v>4</v>
      </c>
      <c r="B5" s="2">
        <v>8649</v>
      </c>
      <c r="C5" s="6">
        <v>6.2009999999999996</v>
      </c>
      <c r="D5" s="4">
        <v>25199</v>
      </c>
      <c r="E5" s="13">
        <v>504</v>
      </c>
      <c r="F5" s="2">
        <v>16</v>
      </c>
      <c r="G5" s="10">
        <v>2325</v>
      </c>
      <c r="H5" s="12">
        <v>13.6</v>
      </c>
      <c r="I5" s="2">
        <v>111.5</v>
      </c>
      <c r="J5" s="2">
        <v>3.4940000000000002</v>
      </c>
      <c r="L5">
        <f t="shared" si="0"/>
        <v>1.6172316027270569E-5</v>
      </c>
      <c r="M5">
        <f t="shared" si="1"/>
        <v>2.3500396727127544E-3</v>
      </c>
      <c r="O5" s="11">
        <v>989345</v>
      </c>
    </row>
    <row r="6" spans="1:15" ht="18.600000000000001" thickBot="1" x14ac:dyDescent="0.4">
      <c r="A6" s="2" t="s">
        <v>5</v>
      </c>
      <c r="B6" s="2">
        <v>10710</v>
      </c>
      <c r="C6" s="6">
        <v>6.2309999999999999</v>
      </c>
      <c r="D6" s="4">
        <v>32841</v>
      </c>
      <c r="E6" s="13">
        <v>829.8</v>
      </c>
      <c r="F6" s="2">
        <v>34</v>
      </c>
      <c r="G6" s="10">
        <v>2049</v>
      </c>
      <c r="H6" s="12">
        <v>15.5</v>
      </c>
      <c r="I6" s="2">
        <v>167.5</v>
      </c>
      <c r="J6" s="2">
        <v>7.3739999999999997</v>
      </c>
      <c r="L6">
        <f t="shared" si="0"/>
        <v>2.2218998289137132E-5</v>
      </c>
      <c r="M6">
        <f t="shared" si="1"/>
        <v>1.3390213968953524E-3</v>
      </c>
      <c r="O6" s="11">
        <v>1530222</v>
      </c>
    </row>
    <row r="7" spans="1:15" ht="18.600000000000001" thickBot="1" x14ac:dyDescent="0.4">
      <c r="A7" s="2" t="s">
        <v>6</v>
      </c>
      <c r="B7" s="2">
        <v>8931</v>
      </c>
      <c r="C7" s="6">
        <v>4.7930000000000001</v>
      </c>
      <c r="D7" s="4">
        <v>28596</v>
      </c>
      <c r="E7" s="13">
        <v>588.20000000000005</v>
      </c>
      <c r="F7" s="2">
        <v>39</v>
      </c>
      <c r="G7" s="10">
        <v>2847</v>
      </c>
      <c r="H7" s="12">
        <v>16.899999999999999</v>
      </c>
      <c r="I7" s="2">
        <v>47.4</v>
      </c>
      <c r="J7" s="2">
        <v>1.675</v>
      </c>
      <c r="L7">
        <f t="shared" si="0"/>
        <v>3.3395957890266023E-5</v>
      </c>
      <c r="M7">
        <f t="shared" si="1"/>
        <v>2.4379049259894195E-3</v>
      </c>
      <c r="O7" s="11">
        <v>1167806</v>
      </c>
    </row>
    <row r="8" spans="1:15" ht="18.600000000000001" thickBot="1" x14ac:dyDescent="0.4">
      <c r="A8" s="2" t="s">
        <v>7</v>
      </c>
      <c r="B8" s="2">
        <v>11332</v>
      </c>
      <c r="C8" s="6">
        <v>4.8959999999999999</v>
      </c>
      <c r="D8" s="4">
        <v>25922</v>
      </c>
      <c r="E8" s="13">
        <v>706.5</v>
      </c>
      <c r="F8" s="2">
        <v>46</v>
      </c>
      <c r="G8" s="10">
        <v>2672</v>
      </c>
      <c r="H8" s="12">
        <v>18.2</v>
      </c>
      <c r="I8" s="2">
        <v>59.6</v>
      </c>
      <c r="J8" s="2">
        <v>2.1789999999999998</v>
      </c>
      <c r="L8">
        <f t="shared" si="0"/>
        <v>3.4791395331599812E-5</v>
      </c>
      <c r="M8">
        <f t="shared" si="1"/>
        <v>2.0209262679572763E-3</v>
      </c>
      <c r="O8" s="4">
        <v>1322166</v>
      </c>
    </row>
    <row r="9" spans="1:15" ht="18.600000000000001" thickBot="1" x14ac:dyDescent="0.4">
      <c r="A9" s="2" t="s">
        <v>8</v>
      </c>
      <c r="B9" s="2">
        <v>21609</v>
      </c>
      <c r="C9" s="6">
        <v>11.297000000000001</v>
      </c>
      <c r="D9" s="4">
        <v>24864</v>
      </c>
      <c r="E9" s="13">
        <v>1245.5999999999999</v>
      </c>
      <c r="F9" s="2">
        <v>60</v>
      </c>
      <c r="G9" s="10">
        <v>5683</v>
      </c>
      <c r="H9" s="12">
        <v>15.8</v>
      </c>
      <c r="I9" s="2">
        <v>174.6</v>
      </c>
      <c r="J9" s="2">
        <v>4.9359999999999999</v>
      </c>
      <c r="L9">
        <f t="shared" si="0"/>
        <v>2.4525222351797147E-5</v>
      </c>
      <c r="M9">
        <f t="shared" si="1"/>
        <v>2.3229473104210531E-3</v>
      </c>
      <c r="O9" s="4">
        <v>2446461</v>
      </c>
    </row>
    <row r="10" spans="1:15" ht="18.600000000000001" thickBot="1" x14ac:dyDescent="0.4">
      <c r="A10" s="2" t="s">
        <v>9</v>
      </c>
      <c r="B10" s="2">
        <v>8878</v>
      </c>
      <c r="C10" s="6">
        <v>4.1609999999999996</v>
      </c>
      <c r="D10" s="4">
        <v>29522</v>
      </c>
      <c r="E10" s="13">
        <v>556.9</v>
      </c>
      <c r="F10" s="2">
        <v>31</v>
      </c>
      <c r="G10" s="10">
        <v>3208</v>
      </c>
      <c r="H10" s="12">
        <v>15.5</v>
      </c>
      <c r="I10" s="2">
        <v>377.1</v>
      </c>
      <c r="J10" s="2">
        <v>6.5549999999999997</v>
      </c>
      <c r="L10">
        <f t="shared" si="0"/>
        <v>2.7224170848357856E-5</v>
      </c>
      <c r="M10">
        <f t="shared" si="1"/>
        <v>2.8172625832752259E-3</v>
      </c>
      <c r="O10" s="4">
        <v>1138694</v>
      </c>
    </row>
    <row r="11" spans="1:15" ht="18.600000000000001" thickBot="1" x14ac:dyDescent="0.4">
      <c r="A11" s="2" t="s">
        <v>10</v>
      </c>
      <c r="B11" s="2">
        <v>18229</v>
      </c>
      <c r="C11" s="6">
        <v>12.06</v>
      </c>
      <c r="D11" s="4">
        <v>32078</v>
      </c>
      <c r="E11" s="13">
        <v>1180.7</v>
      </c>
      <c r="F11" s="2">
        <v>49</v>
      </c>
      <c r="G11" s="10">
        <v>3774</v>
      </c>
      <c r="H11" s="12">
        <v>16.5</v>
      </c>
      <c r="I11" s="2">
        <v>116.4</v>
      </c>
      <c r="J11" s="2">
        <v>2.9319999999999999</v>
      </c>
      <c r="L11">
        <f t="shared" si="0"/>
        <v>2.1441949204459926E-5</v>
      </c>
      <c r="M11">
        <f t="shared" si="1"/>
        <v>1.6514676795435052E-3</v>
      </c>
      <c r="O11" s="11">
        <v>2285240</v>
      </c>
    </row>
    <row r="12" spans="1:15" ht="18.600000000000001" thickBot="1" x14ac:dyDescent="0.4">
      <c r="A12" s="2" t="s">
        <v>94</v>
      </c>
      <c r="B12" s="2">
        <v>90625</v>
      </c>
      <c r="C12" s="6">
        <v>88.504000000000005</v>
      </c>
      <c r="D12" s="4">
        <v>77283</v>
      </c>
      <c r="E12" s="13">
        <v>7352.1</v>
      </c>
      <c r="F12" s="2">
        <v>47</v>
      </c>
      <c r="G12" s="10">
        <v>6035</v>
      </c>
      <c r="H12" s="12">
        <v>11.8</v>
      </c>
      <c r="I12" s="2">
        <v>59.7</v>
      </c>
      <c r="J12" s="2">
        <v>4.3979999999999997</v>
      </c>
      <c r="L12">
        <f t="shared" si="0"/>
        <v>3.7205888441389127E-6</v>
      </c>
      <c r="M12">
        <f t="shared" si="1"/>
        <v>4.7773943988039017E-4</v>
      </c>
      <c r="O12" s="11">
        <v>12632409</v>
      </c>
    </row>
    <row r="13" spans="1:15" ht="18.600000000000001" thickBot="1" x14ac:dyDescent="0.4">
      <c r="A13" s="2" t="s">
        <v>95</v>
      </c>
      <c r="B13" s="2">
        <v>44557</v>
      </c>
      <c r="C13" s="6">
        <v>48.087000000000003</v>
      </c>
      <c r="D13" s="4">
        <v>49207</v>
      </c>
      <c r="E13" s="13">
        <v>3108.1</v>
      </c>
      <c r="F13" s="2">
        <v>53</v>
      </c>
      <c r="G13" s="10">
        <v>2786</v>
      </c>
      <c r="H13" s="12">
        <v>13.5</v>
      </c>
      <c r="I13" s="2">
        <v>67</v>
      </c>
      <c r="J13" s="2">
        <v>2.69</v>
      </c>
      <c r="L13">
        <f t="shared" si="0"/>
        <v>9.8573987775337612E-6</v>
      </c>
      <c r="M13">
        <f t="shared" si="1"/>
        <v>5.1816439611715199E-4</v>
      </c>
      <c r="O13" s="11">
        <v>5376672</v>
      </c>
    </row>
    <row r="14" spans="1:15" ht="18.600000000000001" thickBot="1" x14ac:dyDescent="0.4">
      <c r="A14" s="2" t="s">
        <v>96</v>
      </c>
      <c r="B14" s="2">
        <v>4105</v>
      </c>
      <c r="C14" s="6">
        <v>2.2770000000000001</v>
      </c>
      <c r="D14" s="4">
        <v>29957</v>
      </c>
      <c r="E14" s="13">
        <v>230.6</v>
      </c>
      <c r="F14" s="2">
        <v>9</v>
      </c>
      <c r="G14" s="6">
        <v>935</v>
      </c>
      <c r="H14" s="12">
        <v>13.9</v>
      </c>
      <c r="I14" s="2">
        <v>6.9</v>
      </c>
      <c r="J14" s="2">
        <v>2.1019999999999999</v>
      </c>
      <c r="L14">
        <f t="shared" si="0"/>
        <v>1.6984881568195243E-5</v>
      </c>
      <c r="M14">
        <f t="shared" si="1"/>
        <v>1.7645404740291725E-3</v>
      </c>
      <c r="O14" s="4">
        <v>529883</v>
      </c>
    </row>
    <row r="15" spans="1:15" ht="36.6" thickBot="1" x14ac:dyDescent="0.4">
      <c r="A15" s="2" t="s">
        <v>14</v>
      </c>
      <c r="B15" s="2">
        <v>1818</v>
      </c>
      <c r="C15" s="6">
        <v>0.58899999999999997</v>
      </c>
      <c r="D15" s="4">
        <v>28048</v>
      </c>
      <c r="E15" s="13">
        <v>77.099999999999994</v>
      </c>
      <c r="F15" s="2">
        <v>8</v>
      </c>
      <c r="G15" s="10">
        <v>581</v>
      </c>
      <c r="H15" s="12">
        <v>15.8</v>
      </c>
      <c r="I15" s="2">
        <v>16.5</v>
      </c>
      <c r="J15" s="2">
        <v>4.556</v>
      </c>
      <c r="L15">
        <f t="shared" si="0"/>
        <v>5.2045383574476944E-5</v>
      </c>
      <c r="M15">
        <f t="shared" si="1"/>
        <v>3.779795982096388E-3</v>
      </c>
      <c r="O15" s="4">
        <v>153712</v>
      </c>
    </row>
    <row r="16" spans="1:15" ht="18.600000000000001" thickBot="1" x14ac:dyDescent="0.4">
      <c r="A16" s="2" t="s">
        <v>15</v>
      </c>
      <c r="B16" s="2">
        <v>10273</v>
      </c>
      <c r="C16" s="6">
        <v>5.5119999999999996</v>
      </c>
      <c r="D16" s="4">
        <v>27046</v>
      </c>
      <c r="E16" s="13">
        <v>523.1</v>
      </c>
      <c r="F16" s="2">
        <v>61</v>
      </c>
      <c r="G16" s="10">
        <v>5718</v>
      </c>
      <c r="H16" s="12">
        <v>13.5</v>
      </c>
      <c r="I16" s="2">
        <v>137.19999999999999</v>
      </c>
      <c r="J16" s="2">
        <v>4.0810000000000004</v>
      </c>
      <c r="L16">
        <f t="shared" si="0"/>
        <v>5.8485531542397696E-5</v>
      </c>
      <c r="M16">
        <f t="shared" si="1"/>
        <v>5.4822994976955744E-3</v>
      </c>
      <c r="O16" s="4">
        <v>1042993</v>
      </c>
    </row>
    <row r="17" spans="1:15" ht="18.600000000000001" thickBot="1" x14ac:dyDescent="0.4">
      <c r="A17" s="2" t="s">
        <v>16</v>
      </c>
      <c r="B17" s="2">
        <v>8109</v>
      </c>
      <c r="C17" s="6">
        <v>4.4829999999999997</v>
      </c>
      <c r="D17" s="4">
        <v>26277</v>
      </c>
      <c r="E17" s="13">
        <v>525</v>
      </c>
      <c r="F17" s="2">
        <v>30</v>
      </c>
      <c r="G17" s="10">
        <v>2114</v>
      </c>
      <c r="H17" s="12">
        <v>17.600000000000001</v>
      </c>
      <c r="I17" s="2">
        <v>24.5</v>
      </c>
      <c r="J17" s="2">
        <v>0.89900000000000002</v>
      </c>
      <c r="L17">
        <f t="shared" si="0"/>
        <v>3.0733170515825532E-5</v>
      </c>
      <c r="M17">
        <f t="shared" si="1"/>
        <v>2.1656640823485059E-3</v>
      </c>
      <c r="O17" s="4">
        <v>976144</v>
      </c>
    </row>
    <row r="18" spans="1:15" ht="18.600000000000001" thickBot="1" x14ac:dyDescent="0.4">
      <c r="A18" s="2" t="s">
        <v>17</v>
      </c>
      <c r="B18" s="2">
        <v>22247</v>
      </c>
      <c r="C18" s="6">
        <v>11.68</v>
      </c>
      <c r="D18" s="4">
        <v>27571</v>
      </c>
      <c r="E18" s="13">
        <v>1150.5999999999999</v>
      </c>
      <c r="F18" s="2">
        <v>118</v>
      </c>
      <c r="G18" s="10">
        <v>8138</v>
      </c>
      <c r="H18" s="12">
        <v>14.9</v>
      </c>
      <c r="I18" s="2">
        <v>655.29999999999995</v>
      </c>
      <c r="J18" s="2">
        <v>10.56</v>
      </c>
      <c r="L18">
        <f t="shared" si="0"/>
        <v>5.0073370217887054E-5</v>
      </c>
      <c r="M18">
        <f t="shared" si="1"/>
        <v>3.4533651426539393E-3</v>
      </c>
      <c r="O18" s="4">
        <v>2356542</v>
      </c>
    </row>
    <row r="19" spans="1:15" ht="36.6" thickBot="1" x14ac:dyDescent="0.4">
      <c r="A19" s="2" t="s">
        <v>18</v>
      </c>
      <c r="B19" s="2">
        <v>6765</v>
      </c>
      <c r="C19" s="6">
        <v>4.1769999999999996</v>
      </c>
      <c r="D19" s="4">
        <v>21957</v>
      </c>
      <c r="E19" s="13">
        <v>452.7</v>
      </c>
      <c r="F19" s="2">
        <v>3</v>
      </c>
      <c r="G19" s="6">
        <v>655</v>
      </c>
      <c r="H19" s="12">
        <v>9.9</v>
      </c>
      <c r="I19" s="2">
        <v>3.3</v>
      </c>
      <c r="J19" s="2">
        <v>0.71699999999999997</v>
      </c>
      <c r="L19">
        <f t="shared" si="0"/>
        <v>3.4493265189971657E-6</v>
      </c>
      <c r="M19">
        <f t="shared" si="1"/>
        <v>7.5310295664771456E-4</v>
      </c>
      <c r="O19" s="4">
        <v>869735</v>
      </c>
    </row>
    <row r="20" spans="1:15" ht="36.6" thickBot="1" x14ac:dyDescent="0.4">
      <c r="A20" s="2" t="s">
        <v>19</v>
      </c>
      <c r="B20" s="2">
        <v>7920</v>
      </c>
      <c r="C20" s="6">
        <v>4.742</v>
      </c>
      <c r="D20" s="4">
        <v>29518</v>
      </c>
      <c r="E20" s="13">
        <v>539.70000000000005</v>
      </c>
      <c r="F20" s="2">
        <v>17</v>
      </c>
      <c r="G20" s="10">
        <v>1884</v>
      </c>
      <c r="H20" s="12">
        <v>13.1</v>
      </c>
      <c r="I20" s="2">
        <v>20.8</v>
      </c>
      <c r="J20" s="2">
        <v>2.0489999999999999</v>
      </c>
      <c r="L20">
        <f t="shared" si="0"/>
        <v>1.6561581806420437E-5</v>
      </c>
      <c r="M20">
        <f t="shared" si="1"/>
        <v>1.8354129484291827E-3</v>
      </c>
      <c r="O20" s="4">
        <v>1026472</v>
      </c>
    </row>
    <row r="21" spans="1:15" ht="18.600000000000001" thickBot="1" x14ac:dyDescent="0.4">
      <c r="A21" s="2" t="s">
        <v>20</v>
      </c>
      <c r="B21" s="2">
        <v>8407</v>
      </c>
      <c r="C21" s="6">
        <v>4.3170000000000002</v>
      </c>
      <c r="D21" s="4">
        <v>32442</v>
      </c>
      <c r="E21" s="13">
        <v>542.1</v>
      </c>
      <c r="F21" s="2">
        <v>32</v>
      </c>
      <c r="G21" s="10">
        <v>2176</v>
      </c>
      <c r="H21" s="12">
        <v>17.2</v>
      </c>
      <c r="I21" s="2">
        <v>26.2</v>
      </c>
      <c r="J21" s="2">
        <v>4.0629999999999997</v>
      </c>
      <c r="L21">
        <f t="shared" si="0"/>
        <v>3.1382763801551092E-5</v>
      </c>
      <c r="M21">
        <f t="shared" si="1"/>
        <v>2.1340279385054744E-3</v>
      </c>
      <c r="O21" s="4">
        <v>1019668</v>
      </c>
    </row>
    <row r="22" spans="1:15" ht="18.600000000000001" thickBot="1" x14ac:dyDescent="0.4">
      <c r="A22" s="2" t="s">
        <v>21</v>
      </c>
      <c r="B22" s="2">
        <v>3486</v>
      </c>
      <c r="C22" s="6">
        <v>1.637</v>
      </c>
      <c r="D22" s="4">
        <v>55373</v>
      </c>
      <c r="E22" s="13">
        <v>181.2</v>
      </c>
      <c r="F22" s="2">
        <v>11</v>
      </c>
      <c r="G22" s="6">
        <v>999</v>
      </c>
      <c r="H22" s="12">
        <v>12.7</v>
      </c>
      <c r="I22" s="2">
        <v>38.9</v>
      </c>
      <c r="J22" s="2">
        <v>8.3379999999999992</v>
      </c>
      <c r="L22">
        <f t="shared" si="0"/>
        <v>3.5218369901740749E-5</v>
      </c>
      <c r="M22">
        <f t="shared" si="1"/>
        <v>3.1984683210762735E-3</v>
      </c>
      <c r="O22" s="4">
        <v>312337</v>
      </c>
    </row>
    <row r="23" spans="1:15" ht="36.6" thickBot="1" x14ac:dyDescent="0.4">
      <c r="A23" s="2" t="s">
        <v>22</v>
      </c>
      <c r="B23" s="2">
        <v>3885</v>
      </c>
      <c r="C23" s="6">
        <v>1.9670000000000001</v>
      </c>
      <c r="D23" s="4">
        <v>18949</v>
      </c>
      <c r="E23" s="13">
        <v>209.9</v>
      </c>
      <c r="F23" s="2">
        <v>4</v>
      </c>
      <c r="G23" s="6">
        <v>755</v>
      </c>
      <c r="H23" s="12">
        <v>10.6</v>
      </c>
      <c r="I23" s="2">
        <v>15.6</v>
      </c>
      <c r="J23" s="2">
        <v>1.5960000000000001</v>
      </c>
      <c r="L23">
        <f t="shared" si="0"/>
        <v>8.6223063376107159E-6</v>
      </c>
      <c r="M23">
        <f t="shared" si="1"/>
        <v>1.6274603212240227E-3</v>
      </c>
      <c r="O23" s="4">
        <v>463913</v>
      </c>
    </row>
    <row r="24" spans="1:15" ht="18.600000000000001" thickBot="1" x14ac:dyDescent="0.4">
      <c r="A24" s="2" t="s">
        <v>23</v>
      </c>
      <c r="B24" s="2">
        <v>24136</v>
      </c>
      <c r="C24" s="6">
        <v>11.643000000000001</v>
      </c>
      <c r="D24" s="4">
        <v>25433</v>
      </c>
      <c r="E24" s="13">
        <v>1257.9000000000001</v>
      </c>
      <c r="F24" s="2">
        <v>138</v>
      </c>
      <c r="G24" s="10">
        <v>9688</v>
      </c>
      <c r="H24" s="12">
        <v>16.2</v>
      </c>
      <c r="I24" s="2">
        <v>1611.8</v>
      </c>
      <c r="J24" s="2">
        <v>6.9729999999999999</v>
      </c>
      <c r="L24">
        <f t="shared" si="0"/>
        <v>5.3002759984298893E-5</v>
      </c>
      <c r="M24">
        <f t="shared" si="1"/>
        <v>3.7209473820861427E-3</v>
      </c>
      <c r="O24" s="4">
        <v>2603638</v>
      </c>
    </row>
    <row r="25" spans="1:15" ht="18.600000000000001" thickBot="1" x14ac:dyDescent="0.4">
      <c r="A25" s="2" t="s">
        <v>24</v>
      </c>
      <c r="B25" s="2">
        <v>11066</v>
      </c>
      <c r="C25" s="6">
        <v>6.2110000000000003</v>
      </c>
      <c r="D25" s="4">
        <v>24192</v>
      </c>
      <c r="E25" s="13">
        <v>629.9</v>
      </c>
      <c r="F25" s="2">
        <v>34</v>
      </c>
      <c r="G25" s="10">
        <v>3979</v>
      </c>
      <c r="H25" s="12">
        <v>16.7</v>
      </c>
      <c r="I25" s="2">
        <v>86.9</v>
      </c>
      <c r="J25" s="2">
        <v>3.819</v>
      </c>
      <c r="L25">
        <f t="shared" si="0"/>
        <v>2.7542674944590619E-5</v>
      </c>
      <c r="M25">
        <f t="shared" si="1"/>
        <v>3.2233030471919433E-3</v>
      </c>
      <c r="O25" s="4">
        <v>1234448</v>
      </c>
    </row>
    <row r="26" spans="1:15" ht="18.600000000000001" thickBot="1" x14ac:dyDescent="0.4">
      <c r="A26" s="2" t="s">
        <v>25</v>
      </c>
      <c r="B26" s="2">
        <v>6053</v>
      </c>
      <c r="C26" s="6">
        <v>2.3159999999999998</v>
      </c>
      <c r="D26" s="4">
        <v>25780</v>
      </c>
      <c r="E26" s="13">
        <v>308.2</v>
      </c>
      <c r="F26" s="2">
        <v>8</v>
      </c>
      <c r="G26" s="6">
        <v>1660</v>
      </c>
      <c r="H26" s="12">
        <v>16.600000000000001</v>
      </c>
      <c r="I26" s="2">
        <v>45.2</v>
      </c>
      <c r="J26" s="2">
        <v>3.2029999999999998</v>
      </c>
      <c r="L26">
        <f t="shared" si="0"/>
        <v>1.2889546255747932E-5</v>
      </c>
      <c r="M26">
        <f t="shared" si="1"/>
        <v>2.6745808480676957E-3</v>
      </c>
      <c r="O26" s="4">
        <v>620658</v>
      </c>
    </row>
    <row r="27" spans="1:15" ht="18.600000000000001" thickBot="1" x14ac:dyDescent="0.4">
      <c r="A27" s="2" t="s">
        <v>26</v>
      </c>
      <c r="B27" s="2">
        <v>41479</v>
      </c>
      <c r="C27" s="6">
        <v>25.712</v>
      </c>
      <c r="D27" s="4">
        <v>36838</v>
      </c>
      <c r="E27" s="13">
        <v>2815.7</v>
      </c>
      <c r="F27" s="2">
        <v>105</v>
      </c>
      <c r="G27" s="6">
        <v>5741</v>
      </c>
      <c r="H27" s="12">
        <v>14.3</v>
      </c>
      <c r="I27" s="2">
        <v>415</v>
      </c>
      <c r="J27" s="2">
        <v>2.3919999999999999</v>
      </c>
      <c r="L27">
        <f t="shared" si="0"/>
        <v>1.8479467200001688E-5</v>
      </c>
      <c r="M27">
        <f t="shared" si="1"/>
        <v>1.0103868685258067E-3</v>
      </c>
      <c r="O27" s="4">
        <v>5681982</v>
      </c>
    </row>
    <row r="28" spans="1:15" ht="18.600000000000001" thickBot="1" x14ac:dyDescent="0.4">
      <c r="A28" s="2" t="s">
        <v>27</v>
      </c>
      <c r="B28" s="2">
        <v>23327</v>
      </c>
      <c r="C28" s="6">
        <v>14.465</v>
      </c>
      <c r="D28" s="4">
        <v>32832</v>
      </c>
      <c r="E28" s="13">
        <v>1462.4</v>
      </c>
      <c r="F28" s="2">
        <v>120</v>
      </c>
      <c r="G28" s="6">
        <v>8337</v>
      </c>
      <c r="H28" s="12">
        <v>14.1</v>
      </c>
      <c r="I28" s="2">
        <v>2539.6</v>
      </c>
      <c r="J28" s="2">
        <v>15.663</v>
      </c>
      <c r="L28">
        <f t="shared" si="0"/>
        <v>4.215607231874206E-5</v>
      </c>
      <c r="M28">
        <f t="shared" si="1"/>
        <v>2.9287931243446048E-3</v>
      </c>
      <c r="O28" s="4">
        <v>2846565</v>
      </c>
    </row>
    <row r="29" spans="1:15" ht="18.600000000000001" thickBot="1" x14ac:dyDescent="0.4">
      <c r="A29" s="2" t="s">
        <v>28</v>
      </c>
      <c r="B29" s="2">
        <v>7157</v>
      </c>
      <c r="C29" s="6">
        <v>2.367</v>
      </c>
      <c r="D29" s="4">
        <v>21860</v>
      </c>
      <c r="E29" s="13">
        <v>365.2</v>
      </c>
      <c r="F29" s="2">
        <v>19</v>
      </c>
      <c r="G29" s="6">
        <v>3347</v>
      </c>
      <c r="H29" s="12">
        <v>17.3</v>
      </c>
      <c r="I29" s="2">
        <v>39.4</v>
      </c>
      <c r="J29" s="2">
        <v>2.5179999999999998</v>
      </c>
      <c r="L29">
        <f t="shared" si="0"/>
        <v>2.360925930298011E-5</v>
      </c>
      <c r="M29">
        <f t="shared" si="1"/>
        <v>4.1589574151091801E-3</v>
      </c>
      <c r="O29" s="4">
        <v>804769</v>
      </c>
    </row>
    <row r="30" spans="1:15" ht="18.600000000000001" thickBot="1" x14ac:dyDescent="0.4">
      <c r="A30" s="2" t="s">
        <v>29</v>
      </c>
      <c r="B30" s="2">
        <v>9505</v>
      </c>
      <c r="C30" s="6">
        <v>5.7779999999999996</v>
      </c>
      <c r="D30" s="4">
        <v>29786</v>
      </c>
      <c r="E30" s="13">
        <v>564.70000000000005</v>
      </c>
      <c r="F30" s="2">
        <v>26</v>
      </c>
      <c r="G30" s="6">
        <v>2396</v>
      </c>
      <c r="H30" s="12">
        <v>17.3</v>
      </c>
      <c r="I30" s="2">
        <v>53.3</v>
      </c>
      <c r="J30" s="2">
        <v>3.1150000000000002</v>
      </c>
      <c r="L30">
        <f t="shared" si="0"/>
        <v>2.4031684852182032E-5</v>
      </c>
      <c r="M30">
        <f t="shared" si="1"/>
        <v>2.2146121886856981E-3</v>
      </c>
      <c r="O30" s="4">
        <v>1081905</v>
      </c>
    </row>
    <row r="31" spans="1:15" ht="18.600000000000001" thickBot="1" x14ac:dyDescent="0.4">
      <c r="A31" s="2" t="s">
        <v>30</v>
      </c>
      <c r="B31" s="2">
        <v>11273</v>
      </c>
      <c r="C31" s="6">
        <v>7.0140000000000002</v>
      </c>
      <c r="D31" s="4">
        <v>33149</v>
      </c>
      <c r="E31" s="13">
        <v>996.6</v>
      </c>
      <c r="F31" s="2">
        <v>37</v>
      </c>
      <c r="G31" s="6">
        <v>2390</v>
      </c>
      <c r="H31" s="12">
        <v>15</v>
      </c>
      <c r="I31" s="2">
        <v>214.1</v>
      </c>
      <c r="J31" s="2">
        <v>9.4459999999999997</v>
      </c>
      <c r="L31">
        <f t="shared" si="0"/>
        <v>1.9396201489837963E-5</v>
      </c>
      <c r="M31">
        <f t="shared" si="1"/>
        <v>1.2528897719111549E-3</v>
      </c>
      <c r="O31" s="4">
        <v>1907590</v>
      </c>
    </row>
    <row r="32" spans="1:15" ht="18.600000000000001" thickBot="1" x14ac:dyDescent="0.4">
      <c r="A32" s="2" t="s">
        <v>31</v>
      </c>
      <c r="B32" s="2">
        <v>9384</v>
      </c>
      <c r="C32" s="6">
        <v>4.649</v>
      </c>
      <c r="D32" s="4">
        <v>32226</v>
      </c>
      <c r="E32" s="13">
        <v>598.20000000000005</v>
      </c>
      <c r="F32" s="2">
        <v>18</v>
      </c>
      <c r="G32" s="6">
        <v>2051</v>
      </c>
      <c r="H32" s="12">
        <v>17.7</v>
      </c>
      <c r="I32" s="2">
        <v>321.89999999999998</v>
      </c>
      <c r="J32" s="2">
        <v>5.6669999999999998</v>
      </c>
      <c r="L32">
        <f t="shared" si="0"/>
        <v>1.6164025345191742E-5</v>
      </c>
      <c r="M32">
        <f t="shared" si="1"/>
        <v>1.8418008879437923E-3</v>
      </c>
      <c r="O32" s="4">
        <v>1113584</v>
      </c>
    </row>
    <row r="33" spans="1:15" ht="18.600000000000001" thickBot="1" x14ac:dyDescent="0.4">
      <c r="A33" s="2" t="s">
        <v>32</v>
      </c>
      <c r="B33" s="2">
        <v>1535</v>
      </c>
      <c r="C33" s="6">
        <v>0.86799999999999999</v>
      </c>
      <c r="D33" s="4">
        <v>70864</v>
      </c>
      <c r="E33" s="13">
        <v>86.8</v>
      </c>
      <c r="F33" s="2">
        <v>6</v>
      </c>
      <c r="G33" s="6">
        <v>410</v>
      </c>
      <c r="H33" s="12">
        <v>12.5</v>
      </c>
      <c r="I33" s="2">
        <v>39.799999999999997</v>
      </c>
      <c r="J33" s="2">
        <v>19.222999999999999</v>
      </c>
      <c r="L33">
        <f t="shared" si="0"/>
        <v>4.3627162271230071E-5</v>
      </c>
      <c r="M33">
        <f t="shared" si="1"/>
        <v>2.9811894218673878E-3</v>
      </c>
      <c r="O33" s="4">
        <v>137529</v>
      </c>
    </row>
    <row r="34" spans="1:15" ht="18.600000000000001" thickBot="1" x14ac:dyDescent="0.4">
      <c r="A34" s="2" t="s">
        <v>33</v>
      </c>
      <c r="B34" s="2">
        <v>64773</v>
      </c>
      <c r="C34" s="6">
        <v>35.828000000000003</v>
      </c>
      <c r="D34" s="4">
        <v>47046</v>
      </c>
      <c r="E34" s="13">
        <v>4139.2</v>
      </c>
      <c r="F34" s="2">
        <v>204</v>
      </c>
      <c r="G34" s="6">
        <v>8629</v>
      </c>
      <c r="H34" s="12">
        <v>14.6</v>
      </c>
      <c r="I34" s="2">
        <v>203.3</v>
      </c>
      <c r="J34" s="2">
        <v>4.9320000000000004</v>
      </c>
      <c r="L34">
        <f t="shared" si="0"/>
        <v>2.6268626580914195E-5</v>
      </c>
      <c r="M34">
        <f t="shared" si="1"/>
        <v>1.1111371508171989E-3</v>
      </c>
      <c r="O34" s="4">
        <v>7765918</v>
      </c>
    </row>
    <row r="35" spans="1:15" ht="18.600000000000001" thickBot="1" x14ac:dyDescent="0.4">
      <c r="A35" s="2" t="s">
        <v>34</v>
      </c>
      <c r="B35" s="2">
        <v>7590</v>
      </c>
      <c r="C35" s="6">
        <v>3.7469999999999999</v>
      </c>
      <c r="D35" s="4">
        <v>46355</v>
      </c>
      <c r="E35" s="13">
        <v>415.1</v>
      </c>
      <c r="F35" s="2">
        <v>20</v>
      </c>
      <c r="G35" s="6">
        <v>1445</v>
      </c>
      <c r="H35" s="12">
        <v>13.4</v>
      </c>
      <c r="I35" s="2">
        <v>199</v>
      </c>
      <c r="J35" s="2">
        <v>19.048999999999999</v>
      </c>
      <c r="L35">
        <f t="shared" si="0"/>
        <v>2.7617481313321708E-5</v>
      </c>
      <c r="M35">
        <f t="shared" si="1"/>
        <v>1.9953630248874931E-3</v>
      </c>
      <c r="O35" s="4">
        <v>724179</v>
      </c>
    </row>
    <row r="36" spans="1:15" ht="36.6" thickBot="1" x14ac:dyDescent="0.4">
      <c r="A36" s="2" t="s">
        <v>35</v>
      </c>
      <c r="B36" s="2">
        <v>329</v>
      </c>
      <c r="C36" s="6">
        <v>0.22700000000000001</v>
      </c>
      <c r="D36" s="4">
        <v>84147</v>
      </c>
      <c r="E36" s="13">
        <v>44615</v>
      </c>
      <c r="F36" s="2">
        <v>1</v>
      </c>
      <c r="G36" s="6">
        <v>183</v>
      </c>
      <c r="H36" s="12">
        <v>10.1</v>
      </c>
      <c r="I36" s="2">
        <v>59.4</v>
      </c>
      <c r="J36" s="2">
        <v>12.026999999999999</v>
      </c>
      <c r="L36">
        <f t="shared" si="0"/>
        <v>2.2480498167839399E-5</v>
      </c>
      <c r="M36">
        <f t="shared" si="1"/>
        <v>4.1139311647146104E-3</v>
      </c>
      <c r="O36" s="4">
        <v>44483</v>
      </c>
    </row>
    <row r="37" spans="1:15" ht="36.6" thickBot="1" x14ac:dyDescent="0.4">
      <c r="A37" s="2" t="s">
        <v>36</v>
      </c>
      <c r="B37" s="2">
        <v>28381</v>
      </c>
      <c r="C37" s="6">
        <v>15.385999999999999</v>
      </c>
      <c r="D37" s="4">
        <v>33645</v>
      </c>
      <c r="E37" s="13">
        <v>1735.9</v>
      </c>
      <c r="F37" s="2">
        <v>86</v>
      </c>
      <c r="G37" s="6">
        <v>6312</v>
      </c>
      <c r="H37" s="12">
        <v>17.3</v>
      </c>
      <c r="I37" s="2">
        <v>122.1</v>
      </c>
      <c r="J37" s="2">
        <v>6.2119999999999997</v>
      </c>
      <c r="L37">
        <f t="shared" si="0"/>
        <v>2.7379684592400865E-5</v>
      </c>
      <c r="M37">
        <f t="shared" si="1"/>
        <v>2.0095415017120262E-3</v>
      </c>
      <c r="O37" s="4">
        <v>3141015</v>
      </c>
    </row>
    <row r="38" spans="1:15" ht="18.600000000000001" thickBot="1" x14ac:dyDescent="0.4">
      <c r="A38" s="2" t="s">
        <v>37</v>
      </c>
      <c r="B38" s="2">
        <v>4817</v>
      </c>
      <c r="C38" s="6">
        <v>2.5190000000000001</v>
      </c>
      <c r="D38" s="4">
        <v>26268</v>
      </c>
      <c r="E38" s="13">
        <v>298</v>
      </c>
      <c r="F38" s="2">
        <v>7</v>
      </c>
      <c r="G38" s="6">
        <v>1611</v>
      </c>
      <c r="H38" s="12">
        <v>18.2</v>
      </c>
      <c r="I38" s="2">
        <v>63.3</v>
      </c>
      <c r="J38" s="2">
        <v>3.19</v>
      </c>
      <c r="L38">
        <f t="shared" si="0"/>
        <v>1.1960761866357281E-5</v>
      </c>
      <c r="M38">
        <f t="shared" si="1"/>
        <v>2.7526839095287975E-3</v>
      </c>
      <c r="O38" s="4">
        <v>585247</v>
      </c>
    </row>
    <row r="39" spans="1:15" ht="18.600000000000001" thickBot="1" x14ac:dyDescent="0.4">
      <c r="A39" s="2" t="s">
        <v>38</v>
      </c>
      <c r="B39" s="2">
        <v>26588</v>
      </c>
      <c r="C39" s="6">
        <v>15.603999999999999</v>
      </c>
      <c r="D39" s="4">
        <v>31563</v>
      </c>
      <c r="E39" s="13">
        <v>1436.2</v>
      </c>
      <c r="F39" s="2">
        <v>87</v>
      </c>
      <c r="G39" s="6">
        <v>4749</v>
      </c>
      <c r="H39" s="12">
        <v>15.3</v>
      </c>
      <c r="I39" s="2">
        <v>164.4</v>
      </c>
      <c r="J39" s="2">
        <v>1.2210000000000001</v>
      </c>
      <c r="L39">
        <f t="shared" si="0"/>
        <v>3.1302001349224199E-5</v>
      </c>
      <c r="M39">
        <f t="shared" si="1"/>
        <v>1.7086575219248932E-3</v>
      </c>
      <c r="O39" s="4">
        <v>2779375</v>
      </c>
    </row>
    <row r="40" spans="1:15" ht="18.600000000000001" thickBot="1" x14ac:dyDescent="0.4">
      <c r="A40" s="2" t="s">
        <v>39</v>
      </c>
      <c r="B40" s="2">
        <v>15497</v>
      </c>
      <c r="C40" s="6">
        <v>9.7490000000000006</v>
      </c>
      <c r="D40" s="4">
        <v>27354</v>
      </c>
      <c r="E40" s="13">
        <v>1000.6</v>
      </c>
      <c r="F40" s="2">
        <v>55</v>
      </c>
      <c r="G40" s="6">
        <v>3938</v>
      </c>
      <c r="H40" s="12">
        <v>15.5</v>
      </c>
      <c r="I40" s="2">
        <v>147.4</v>
      </c>
      <c r="J40" s="2">
        <v>4.6689999999999996</v>
      </c>
      <c r="L40">
        <f t="shared" si="0"/>
        <v>2.9267119402397349E-5</v>
      </c>
      <c r="M40">
        <f t="shared" si="1"/>
        <v>2.0955257492116502E-3</v>
      </c>
      <c r="O40" s="4">
        <v>1879242</v>
      </c>
    </row>
    <row r="41" spans="1:15" ht="18.600000000000001" thickBot="1" x14ac:dyDescent="0.4">
      <c r="A41" s="2" t="s">
        <v>40</v>
      </c>
      <c r="B41" s="2">
        <v>15234</v>
      </c>
      <c r="C41" s="6">
        <v>9.0350000000000001</v>
      </c>
      <c r="D41" s="4">
        <v>24719</v>
      </c>
      <c r="E41" s="13">
        <v>941.8</v>
      </c>
      <c r="F41" s="2">
        <v>53</v>
      </c>
      <c r="G41" s="6">
        <v>5411</v>
      </c>
      <c r="H41" s="12">
        <v>16.2</v>
      </c>
      <c r="I41" s="2">
        <v>404.9</v>
      </c>
      <c r="J41" s="2">
        <v>3.9929999999999999</v>
      </c>
      <c r="L41">
        <f t="shared" si="0"/>
        <v>2.7576762259171614E-5</v>
      </c>
      <c r="M41">
        <f t="shared" si="1"/>
        <v>2.8154313317807094E-3</v>
      </c>
      <c r="O41" s="4">
        <v>1921908</v>
      </c>
    </row>
    <row r="42" spans="1:15" ht="18.600000000000001" thickBot="1" x14ac:dyDescent="0.4">
      <c r="A42" s="2" t="s">
        <v>41</v>
      </c>
      <c r="B42" s="2">
        <v>5652</v>
      </c>
      <c r="C42" s="6">
        <v>3.2770000000000001</v>
      </c>
      <c r="D42" s="4">
        <v>26843</v>
      </c>
      <c r="E42" s="13">
        <v>349.3</v>
      </c>
      <c r="F42" s="2">
        <v>7</v>
      </c>
      <c r="G42" s="6">
        <v>984</v>
      </c>
      <c r="H42" s="12">
        <v>18.100000000000001</v>
      </c>
      <c r="I42" s="2">
        <v>27.2</v>
      </c>
      <c r="J42" s="2">
        <v>1.25</v>
      </c>
      <c r="L42">
        <f t="shared" si="0"/>
        <v>9.8170797553583719E-6</v>
      </c>
      <c r="M42">
        <f t="shared" si="1"/>
        <v>1.3800009256103769E-3</v>
      </c>
      <c r="O42" s="4">
        <v>713043</v>
      </c>
    </row>
    <row r="43" spans="1:15" ht="18.600000000000001" thickBot="1" x14ac:dyDescent="0.4">
      <c r="A43" s="2" t="s">
        <v>42</v>
      </c>
      <c r="B43" s="2">
        <v>10396</v>
      </c>
      <c r="C43" s="6">
        <v>5.8079999999999998</v>
      </c>
      <c r="D43" s="4">
        <v>24118</v>
      </c>
      <c r="E43" s="13">
        <v>660</v>
      </c>
      <c r="F43" s="2">
        <v>24</v>
      </c>
      <c r="G43" s="6">
        <v>2813</v>
      </c>
      <c r="H43" s="12">
        <v>17.399999999999999</v>
      </c>
      <c r="I43" s="2">
        <v>32.6</v>
      </c>
      <c r="J43" s="2">
        <v>1.2749999999999999</v>
      </c>
      <c r="L43">
        <f t="shared" si="0"/>
        <v>1.8857591398423976E-5</v>
      </c>
      <c r="M43">
        <f t="shared" si="1"/>
        <v>2.2102668584902769E-3</v>
      </c>
      <c r="O43" s="4">
        <v>1272697</v>
      </c>
    </row>
    <row r="44" spans="1:15" ht="18.600000000000001" thickBot="1" x14ac:dyDescent="0.4">
      <c r="A44" s="2" t="s">
        <v>43</v>
      </c>
      <c r="B44" s="2">
        <v>19176</v>
      </c>
      <c r="C44" s="6">
        <v>13.005000000000001</v>
      </c>
      <c r="D44" s="4">
        <v>30215</v>
      </c>
      <c r="E44" s="13">
        <v>1246.5999999999999</v>
      </c>
      <c r="F44" s="2">
        <v>87</v>
      </c>
      <c r="G44" s="6">
        <v>6913</v>
      </c>
      <c r="H44" s="12">
        <v>15.5</v>
      </c>
      <c r="I44" s="2">
        <v>280.8</v>
      </c>
      <c r="J44" s="2">
        <v>6.1260000000000003</v>
      </c>
      <c r="L44">
        <f t="shared" si="0"/>
        <v>3.405032089492071E-5</v>
      </c>
      <c r="M44">
        <f t="shared" si="1"/>
        <v>2.7056306706504238E-3</v>
      </c>
      <c r="O44" s="4">
        <v>2555042</v>
      </c>
    </row>
    <row r="45" spans="1:15" ht="18.600000000000001" thickBot="1" x14ac:dyDescent="0.4">
      <c r="A45" s="2" t="s">
        <v>44</v>
      </c>
      <c r="B45" s="2">
        <v>18294</v>
      </c>
      <c r="C45" s="6">
        <v>9.593</v>
      </c>
      <c r="D45" s="4">
        <v>37304</v>
      </c>
      <c r="E45" s="13">
        <v>1002.5</v>
      </c>
      <c r="F45" s="2">
        <v>104</v>
      </c>
      <c r="G45" s="6">
        <v>4948</v>
      </c>
      <c r="H45" s="12">
        <v>15.3</v>
      </c>
      <c r="I45" s="2">
        <v>169.7</v>
      </c>
      <c r="J45" s="2">
        <v>4.6230000000000002</v>
      </c>
      <c r="L45">
        <f t="shared" si="0"/>
        <v>5.5901085179816053E-5</v>
      </c>
      <c r="M45">
        <f t="shared" si="1"/>
        <v>2.659601629516633E-3</v>
      </c>
      <c r="O45" s="4">
        <v>1860429</v>
      </c>
    </row>
    <row r="46" spans="1:15" ht="18.600000000000001" thickBot="1" x14ac:dyDescent="0.4">
      <c r="A46" s="2" t="s">
        <v>45</v>
      </c>
      <c r="B46" s="2">
        <v>5855</v>
      </c>
      <c r="C46" s="6">
        <v>2.0110000000000001</v>
      </c>
      <c r="D46" s="4">
        <v>26436</v>
      </c>
      <c r="E46" s="13">
        <v>314.8</v>
      </c>
      <c r="F46" s="2">
        <v>10</v>
      </c>
      <c r="G46" s="6">
        <v>1459</v>
      </c>
      <c r="H46" s="12">
        <v>18.899999999999999</v>
      </c>
      <c r="I46" s="2">
        <v>36.6</v>
      </c>
      <c r="J46" s="2">
        <v>1.9330000000000001</v>
      </c>
      <c r="L46">
        <f t="shared" si="0"/>
        <v>1.6327650222545872E-5</v>
      </c>
      <c r="M46">
        <f t="shared" si="1"/>
        <v>2.382204167469443E-3</v>
      </c>
      <c r="O46" s="4">
        <v>612458</v>
      </c>
    </row>
    <row r="47" spans="1:15" ht="18.600000000000001" thickBot="1" x14ac:dyDescent="0.4">
      <c r="A47" s="2" t="s">
        <v>46</v>
      </c>
      <c r="B47" s="2">
        <v>3146</v>
      </c>
      <c r="C47" s="6">
        <v>1.8240000000000001</v>
      </c>
      <c r="D47" s="4">
        <v>23927</v>
      </c>
      <c r="E47" s="13">
        <v>201.9</v>
      </c>
      <c r="F47" s="2">
        <v>5</v>
      </c>
      <c r="G47" s="6">
        <v>579</v>
      </c>
      <c r="H47" s="12">
        <v>13.1</v>
      </c>
      <c r="I47" s="2">
        <v>7.5</v>
      </c>
      <c r="J47" s="2">
        <v>1.405</v>
      </c>
      <c r="L47">
        <f t="shared" si="0"/>
        <v>1.0795242320804375E-5</v>
      </c>
      <c r="M47">
        <f t="shared" si="1"/>
        <v>1.2500890607491466E-3</v>
      </c>
      <c r="O47" s="4">
        <v>463167</v>
      </c>
    </row>
    <row r="48" spans="1:15" ht="18.600000000000001" thickBot="1" x14ac:dyDescent="0.4">
      <c r="A48" s="2" t="s">
        <v>47</v>
      </c>
      <c r="B48" s="2">
        <v>1611</v>
      </c>
      <c r="C48" s="6">
        <v>1.008</v>
      </c>
      <c r="D48" s="4">
        <v>30293</v>
      </c>
      <c r="E48" s="13">
        <v>97.4</v>
      </c>
      <c r="F48" s="2">
        <v>9</v>
      </c>
      <c r="G48" s="6">
        <v>1367</v>
      </c>
      <c r="H48" s="12">
        <v>11.3</v>
      </c>
      <c r="I48" s="2">
        <v>6.8</v>
      </c>
      <c r="J48" s="2">
        <v>3.3170000000000002</v>
      </c>
      <c r="L48">
        <f t="shared" si="0"/>
        <v>4.0650039295037986E-5</v>
      </c>
      <c r="M48">
        <f t="shared" si="1"/>
        <v>6.1742893018129916E-3</v>
      </c>
      <c r="O48" s="4">
        <v>221402</v>
      </c>
    </row>
    <row r="49" spans="1:15" ht="36.6" thickBot="1" x14ac:dyDescent="0.4">
      <c r="A49" s="2" t="s">
        <v>48</v>
      </c>
      <c r="B49" s="2">
        <v>31975</v>
      </c>
      <c r="C49" s="6">
        <v>17.984999999999999</v>
      </c>
      <c r="D49" s="4">
        <v>21677</v>
      </c>
      <c r="E49" s="13">
        <v>1913.4</v>
      </c>
      <c r="F49" s="2">
        <v>112</v>
      </c>
      <c r="G49" s="6">
        <v>10699</v>
      </c>
      <c r="H49" s="12">
        <v>14.9</v>
      </c>
      <c r="I49" s="2">
        <v>441.3</v>
      </c>
      <c r="J49" s="2">
        <v>5.9569999999999999</v>
      </c>
      <c r="L49">
        <f t="shared" si="0"/>
        <v>2.7992637936222774E-5</v>
      </c>
      <c r="M49">
        <f t="shared" si="1"/>
        <v>2.6740467257111381E-3</v>
      </c>
      <c r="O49" s="4">
        <v>4001052</v>
      </c>
    </row>
    <row r="50" spans="1:15" ht="18.600000000000001" thickBot="1" x14ac:dyDescent="0.4">
      <c r="A50" s="2" t="s">
        <v>49</v>
      </c>
      <c r="B50" s="2">
        <v>8346</v>
      </c>
      <c r="C50" s="6">
        <v>4.4080000000000004</v>
      </c>
      <c r="D50" s="4">
        <v>30249</v>
      </c>
      <c r="E50" s="13">
        <v>43109</v>
      </c>
      <c r="F50" s="2">
        <v>40</v>
      </c>
      <c r="G50" s="6">
        <v>4877</v>
      </c>
      <c r="H50" s="12">
        <v>11.8</v>
      </c>
      <c r="I50" s="2">
        <v>94</v>
      </c>
      <c r="J50" s="2">
        <v>3.9710000000000001</v>
      </c>
      <c r="L50">
        <f t="shared" si="0"/>
        <v>4.075448783325709E-5</v>
      </c>
      <c r="M50">
        <f t="shared" si="1"/>
        <v>4.9689909290698709E-3</v>
      </c>
      <c r="O50" s="4">
        <v>981487</v>
      </c>
    </row>
    <row r="51" spans="1:15" ht="18.600000000000001" thickBot="1" x14ac:dyDescent="0.4">
      <c r="A51" s="2" t="s">
        <v>50</v>
      </c>
      <c r="B51" s="2">
        <v>21942</v>
      </c>
      <c r="C51" s="6">
        <v>12.961</v>
      </c>
      <c r="D51" s="4">
        <v>26092</v>
      </c>
      <c r="E51" s="13">
        <v>1363.2</v>
      </c>
      <c r="F51" s="2">
        <v>11</v>
      </c>
      <c r="G51" s="6">
        <v>737</v>
      </c>
      <c r="H51" s="12">
        <v>6.2</v>
      </c>
      <c r="I51" s="2">
        <v>10</v>
      </c>
      <c r="J51" s="2">
        <v>0.25600000000000001</v>
      </c>
      <c r="L51">
        <f t="shared" si="0"/>
        <v>3.4868862961247695E-6</v>
      </c>
      <c r="M51">
        <f t="shared" si="1"/>
        <v>2.3362138184035956E-4</v>
      </c>
      <c r="O51" s="4">
        <v>3154677</v>
      </c>
    </row>
    <row r="52" spans="1:15" ht="18.600000000000001" thickBot="1" x14ac:dyDescent="0.4">
      <c r="A52" s="2" t="s">
        <v>51</v>
      </c>
      <c r="B52" s="2">
        <v>2511</v>
      </c>
      <c r="C52" s="6">
        <v>2.3069999999999999</v>
      </c>
      <c r="D52" s="4">
        <v>27661</v>
      </c>
      <c r="E52" s="13">
        <v>265.7</v>
      </c>
      <c r="F52" s="2">
        <v>0</v>
      </c>
      <c r="G52" s="6">
        <v>165</v>
      </c>
      <c r="H52" s="12">
        <v>3.7</v>
      </c>
      <c r="I52" s="2">
        <v>1.8</v>
      </c>
      <c r="J52" s="2">
        <v>0.122</v>
      </c>
      <c r="L52">
        <f t="shared" si="0"/>
        <v>0</v>
      </c>
      <c r="M52">
        <f t="shared" si="1"/>
        <v>3.1491254019906287E-4</v>
      </c>
      <c r="O52" s="4">
        <v>523955</v>
      </c>
    </row>
    <row r="53" spans="1:15" ht="18.600000000000001" thickBot="1" x14ac:dyDescent="0.4">
      <c r="A53" s="2" t="s">
        <v>52</v>
      </c>
      <c r="B53" s="2">
        <v>2088</v>
      </c>
      <c r="C53" s="6">
        <v>1.3460000000000001</v>
      </c>
      <c r="D53" s="4">
        <v>16877</v>
      </c>
      <c r="E53" s="13">
        <v>134.80000000000001</v>
      </c>
      <c r="F53" s="2">
        <v>5</v>
      </c>
      <c r="G53" s="6">
        <v>687</v>
      </c>
      <c r="H53" s="12">
        <v>11.1</v>
      </c>
      <c r="I53" s="2">
        <v>2.5</v>
      </c>
      <c r="J53" s="2">
        <v>1.1519999999999999</v>
      </c>
      <c r="L53">
        <f t="shared" si="0"/>
        <v>1.8690400983862707E-5</v>
      </c>
      <c r="M53">
        <f t="shared" si="1"/>
        <v>2.5680610951827362E-3</v>
      </c>
      <c r="O53" s="4">
        <v>267517</v>
      </c>
    </row>
    <row r="54" spans="1:15" ht="18.600000000000001" thickBot="1" x14ac:dyDescent="0.4">
      <c r="A54" s="2" t="s">
        <v>53</v>
      </c>
      <c r="B54" s="2">
        <v>4773</v>
      </c>
      <c r="C54" s="6">
        <v>3.222</v>
      </c>
      <c r="D54" s="4">
        <v>19811</v>
      </c>
      <c r="E54" s="13">
        <v>294.5</v>
      </c>
      <c r="F54" s="2">
        <v>13</v>
      </c>
      <c r="G54" s="6">
        <v>2177</v>
      </c>
      <c r="H54" s="12">
        <v>16.5</v>
      </c>
      <c r="I54" s="2">
        <v>128.9</v>
      </c>
      <c r="J54" s="2">
        <v>5.27</v>
      </c>
      <c r="L54">
        <f t="shared" si="0"/>
        <v>2.1578267696669311E-5</v>
      </c>
      <c r="M54">
        <f t="shared" si="1"/>
        <v>3.6135299058191609E-3</v>
      </c>
      <c r="O54" s="4">
        <v>602458</v>
      </c>
    </row>
    <row r="55" spans="1:15" ht="18.600000000000001" thickBot="1" x14ac:dyDescent="0.4">
      <c r="A55" s="2" t="s">
        <v>54</v>
      </c>
      <c r="B55" s="2">
        <v>7841</v>
      </c>
      <c r="C55" s="6">
        <v>4.1500000000000004</v>
      </c>
      <c r="D55" s="4">
        <v>32583</v>
      </c>
      <c r="E55" s="13">
        <v>409.7</v>
      </c>
      <c r="F55" s="2">
        <v>28</v>
      </c>
      <c r="G55" s="6">
        <v>3817</v>
      </c>
      <c r="H55" s="12">
        <v>13.4</v>
      </c>
      <c r="I55" s="2">
        <v>350.4</v>
      </c>
      <c r="J55" s="2">
        <v>13.461</v>
      </c>
      <c r="L55">
        <f t="shared" si="0"/>
        <v>3.4860210555671756E-5</v>
      </c>
      <c r="M55">
        <f t="shared" si="1"/>
        <v>4.7521937032499679E-3</v>
      </c>
      <c r="O55" s="4">
        <v>803208</v>
      </c>
    </row>
    <row r="56" spans="1:15" ht="18.600000000000001" thickBot="1" x14ac:dyDescent="0.4">
      <c r="A56" s="2" t="s">
        <v>55</v>
      </c>
      <c r="B56" s="2">
        <v>15803</v>
      </c>
      <c r="C56" s="6">
        <v>8.6470000000000002</v>
      </c>
      <c r="D56" s="4">
        <v>36677</v>
      </c>
      <c r="E56" s="13">
        <v>927.8</v>
      </c>
      <c r="F56" s="2">
        <v>35</v>
      </c>
      <c r="G56" s="6">
        <v>2512</v>
      </c>
      <c r="H56" s="12">
        <v>16.100000000000001</v>
      </c>
      <c r="I56" s="2">
        <v>36.5</v>
      </c>
      <c r="J56" s="2">
        <v>2.1890000000000001</v>
      </c>
      <c r="L56">
        <f t="shared" si="0"/>
        <v>1.8483536713848975E-5</v>
      </c>
      <c r="M56">
        <f t="shared" si="1"/>
        <v>1.3265898350053892E-3</v>
      </c>
      <c r="O56" s="4">
        <v>1893577</v>
      </c>
    </row>
    <row r="57" spans="1:15" ht="18.600000000000001" thickBot="1" x14ac:dyDescent="0.4">
      <c r="A57" s="2" t="s">
        <v>56</v>
      </c>
      <c r="B57" s="2">
        <v>5469</v>
      </c>
      <c r="C57" s="6">
        <v>2.4569999999999999</v>
      </c>
      <c r="D57" s="4">
        <v>22950</v>
      </c>
      <c r="E57" s="13">
        <v>330.5</v>
      </c>
      <c r="F57" s="2">
        <v>20</v>
      </c>
      <c r="G57" s="6">
        <v>1415</v>
      </c>
      <c r="H57" s="12">
        <v>14.3</v>
      </c>
      <c r="I57" s="2">
        <v>55</v>
      </c>
      <c r="J57" s="2">
        <v>4.2530000000000001</v>
      </c>
      <c r="L57">
        <f t="shared" si="0"/>
        <v>2.9818257719201467E-5</v>
      </c>
      <c r="M57">
        <f t="shared" si="1"/>
        <v>2.109641733633504E-3</v>
      </c>
      <c r="O57" s="4">
        <v>670730</v>
      </c>
    </row>
    <row r="58" spans="1:15" ht="18.600000000000001" thickBot="1" x14ac:dyDescent="0.4">
      <c r="A58" s="2" t="s">
        <v>57</v>
      </c>
      <c r="B58" s="2">
        <v>6274</v>
      </c>
      <c r="C58" s="6">
        <v>4.2510000000000003</v>
      </c>
      <c r="D58" s="4">
        <v>21264</v>
      </c>
      <c r="E58" s="13">
        <v>420.6</v>
      </c>
      <c r="F58" s="2">
        <v>11</v>
      </c>
      <c r="G58" s="6">
        <v>1658</v>
      </c>
      <c r="H58" s="12">
        <v>16.399999999999999</v>
      </c>
      <c r="I58" s="2">
        <v>59.3</v>
      </c>
      <c r="J58" s="2">
        <v>3.0129999999999999</v>
      </c>
      <c r="L58">
        <f t="shared" si="0"/>
        <v>1.4301650410457367E-5</v>
      </c>
      <c r="M58">
        <f t="shared" si="1"/>
        <v>2.1556487618671193E-3</v>
      </c>
      <c r="O58" s="4">
        <v>769142</v>
      </c>
    </row>
    <row r="59" spans="1:15" ht="36.6" thickBot="1" x14ac:dyDescent="0.4">
      <c r="A59" s="2" t="s">
        <v>58</v>
      </c>
      <c r="B59" s="2">
        <v>8498</v>
      </c>
      <c r="C59" s="6">
        <v>5.92</v>
      </c>
      <c r="D59" s="4">
        <v>20631</v>
      </c>
      <c r="E59" s="13">
        <v>500.6</v>
      </c>
      <c r="F59" s="2">
        <v>78</v>
      </c>
      <c r="G59" s="6">
        <v>3938</v>
      </c>
      <c r="H59" s="12">
        <v>9.1999999999999993</v>
      </c>
      <c r="I59" s="2">
        <v>286.3</v>
      </c>
      <c r="J59" s="2">
        <v>17.878</v>
      </c>
      <c r="L59">
        <f t="shared" si="0"/>
        <v>7.8745086003767644E-5</v>
      </c>
      <c r="M59">
        <f t="shared" si="1"/>
        <v>3.9756172908056026E-3</v>
      </c>
      <c r="O59" s="4">
        <v>990538</v>
      </c>
    </row>
    <row r="60" spans="1:15" ht="36.6" thickBot="1" x14ac:dyDescent="0.4">
      <c r="A60" s="2" t="s">
        <v>59</v>
      </c>
      <c r="B60" s="2">
        <v>6678</v>
      </c>
      <c r="C60" s="6">
        <v>4.8470000000000004</v>
      </c>
      <c r="D60" s="4">
        <v>46338</v>
      </c>
      <c r="E60" s="13">
        <v>313.60000000000002</v>
      </c>
      <c r="F60" s="2">
        <v>2</v>
      </c>
      <c r="G60" s="6">
        <v>282</v>
      </c>
      <c r="H60" s="12">
        <v>12</v>
      </c>
      <c r="I60" s="2">
        <v>10.1</v>
      </c>
      <c r="J60" s="2">
        <v>1.5109999999999999</v>
      </c>
      <c r="L60">
        <f t="shared" si="0"/>
        <v>2.9083548309227918E-6</v>
      </c>
      <c r="M60">
        <f t="shared" si="1"/>
        <v>4.1007803116011363E-4</v>
      </c>
      <c r="O60" s="4">
        <v>687674</v>
      </c>
    </row>
    <row r="61" spans="1:15" ht="18.600000000000001" thickBot="1" x14ac:dyDescent="0.4">
      <c r="A61" s="2" t="s">
        <v>60</v>
      </c>
      <c r="B61" s="2">
        <v>24894</v>
      </c>
      <c r="C61" s="6">
        <v>17.260999999999999</v>
      </c>
      <c r="D61" s="4">
        <v>35635</v>
      </c>
      <c r="E61" s="13">
        <v>2030.5</v>
      </c>
      <c r="F61" s="2">
        <v>63</v>
      </c>
      <c r="G61" s="6">
        <v>7771</v>
      </c>
      <c r="H61" s="12">
        <v>13.9</v>
      </c>
      <c r="I61" s="2">
        <v>324.7</v>
      </c>
      <c r="J61" s="2">
        <v>7.8490000000000002</v>
      </c>
      <c r="L61">
        <f t="shared" si="0"/>
        <v>1.6209373649218862E-5</v>
      </c>
      <c r="M61">
        <f t="shared" si="1"/>
        <v>1.9994133750488854E-3</v>
      </c>
      <c r="O61" s="4">
        <v>3886640</v>
      </c>
    </row>
    <row r="62" spans="1:15" ht="18.600000000000001" thickBot="1" x14ac:dyDescent="0.4">
      <c r="A62" s="2" t="s">
        <v>61</v>
      </c>
      <c r="B62" s="2">
        <v>3526</v>
      </c>
      <c r="C62" s="6">
        <v>1.671</v>
      </c>
      <c r="D62" s="4">
        <v>18972</v>
      </c>
      <c r="E62" s="13">
        <v>127.5</v>
      </c>
      <c r="F62" s="2">
        <v>34</v>
      </c>
      <c r="G62" s="6">
        <v>2165</v>
      </c>
      <c r="H62" s="12">
        <v>9.1999999999999993</v>
      </c>
      <c r="I62" s="2">
        <v>5.3</v>
      </c>
      <c r="J62" s="2">
        <v>2.6360000000000001</v>
      </c>
      <c r="L62">
        <f t="shared" si="0"/>
        <v>1.0225010375378175E-4</v>
      </c>
      <c r="M62">
        <f t="shared" si="1"/>
        <v>6.510925724321691E-3</v>
      </c>
      <c r="O62" s="4">
        <v>332518</v>
      </c>
    </row>
    <row r="63" spans="1:15" ht="18.600000000000001" thickBot="1" x14ac:dyDescent="0.4">
      <c r="A63" s="2" t="s">
        <v>62</v>
      </c>
      <c r="B63" s="2">
        <v>3984</v>
      </c>
      <c r="C63" s="6">
        <v>2.1309999999999998</v>
      </c>
      <c r="D63" s="4">
        <v>23837</v>
      </c>
      <c r="E63" s="13">
        <v>251.5</v>
      </c>
      <c r="F63" s="2">
        <v>26</v>
      </c>
      <c r="G63" s="6">
        <v>2380</v>
      </c>
      <c r="H63" s="12">
        <v>14</v>
      </c>
      <c r="I63" s="2">
        <v>110.2</v>
      </c>
      <c r="J63" s="2">
        <v>6.3440000000000003</v>
      </c>
      <c r="L63">
        <f t="shared" si="0"/>
        <v>4.9212971024916903E-5</v>
      </c>
      <c r="M63">
        <f t="shared" si="1"/>
        <v>4.5048796553577783E-3</v>
      </c>
      <c r="O63" s="4">
        <v>528316</v>
      </c>
    </row>
    <row r="64" spans="1:15" ht="18.600000000000001" thickBot="1" x14ac:dyDescent="0.4">
      <c r="A64" s="2" t="s">
        <v>63</v>
      </c>
      <c r="B64" s="2">
        <v>32725</v>
      </c>
      <c r="C64" s="6">
        <v>16.193999999999999</v>
      </c>
      <c r="D64" s="4">
        <v>31427</v>
      </c>
      <c r="E64" s="13">
        <v>2131.6999999999998</v>
      </c>
      <c r="F64" s="2">
        <v>77</v>
      </c>
      <c r="G64" s="6">
        <v>5156</v>
      </c>
      <c r="H64" s="12">
        <v>15.4</v>
      </c>
      <c r="I64" s="2">
        <v>175</v>
      </c>
      <c r="J64" s="2">
        <v>1.726</v>
      </c>
      <c r="L64">
        <f t="shared" si="0"/>
        <v>1.8554954594580268E-5</v>
      </c>
      <c r="M64">
        <f t="shared" si="1"/>
        <v>1.2424590375279981E-3</v>
      </c>
      <c r="O64" s="4">
        <v>4149835</v>
      </c>
    </row>
    <row r="65" spans="1:15" ht="18.600000000000001" thickBot="1" x14ac:dyDescent="0.4">
      <c r="A65" s="2" t="s">
        <v>64</v>
      </c>
      <c r="B65" s="2">
        <v>8463</v>
      </c>
      <c r="C65" s="6">
        <v>5.9329999999999998</v>
      </c>
      <c r="D65" s="4">
        <v>27312</v>
      </c>
      <c r="E65" s="13">
        <v>519.70000000000005</v>
      </c>
      <c r="F65" s="2">
        <v>24</v>
      </c>
      <c r="G65" s="6">
        <v>1568</v>
      </c>
      <c r="H65" s="12">
        <v>17.899999999999999</v>
      </c>
      <c r="I65" s="2">
        <v>76.599999999999994</v>
      </c>
      <c r="J65" s="2">
        <v>2.5870000000000002</v>
      </c>
      <c r="L65">
        <f t="shared" si="0"/>
        <v>2.2143612398208581E-5</v>
      </c>
      <c r="M65">
        <f t="shared" si="1"/>
        <v>1.446716010016294E-3</v>
      </c>
      <c r="O65" s="4">
        <v>1083834</v>
      </c>
    </row>
    <row r="66" spans="1:15" ht="18.600000000000001" thickBot="1" x14ac:dyDescent="0.4">
      <c r="A66" s="2" t="s">
        <v>65</v>
      </c>
      <c r="B66" s="2">
        <v>23519</v>
      </c>
      <c r="C66" s="6">
        <v>15.589</v>
      </c>
      <c r="D66" s="4">
        <v>29893</v>
      </c>
      <c r="E66" s="13">
        <v>1687.1</v>
      </c>
      <c r="F66" s="2">
        <v>59</v>
      </c>
      <c r="G66" s="6">
        <v>5109</v>
      </c>
      <c r="H66" s="12">
        <v>16.600000000000001</v>
      </c>
      <c r="I66" s="2">
        <v>255.3</v>
      </c>
      <c r="J66" s="2">
        <v>6.2729999999999997</v>
      </c>
      <c r="L66">
        <f t="shared" si="0"/>
        <v>1.8853394090259826E-5</v>
      </c>
      <c r="M66">
        <f t="shared" si="1"/>
        <v>1.63257610859555E-3</v>
      </c>
      <c r="O66" s="4">
        <v>3129410</v>
      </c>
    </row>
    <row r="67" spans="1:15" ht="18.600000000000001" thickBot="1" x14ac:dyDescent="0.4">
      <c r="A67" s="2" t="s">
        <v>66</v>
      </c>
      <c r="B67" s="2">
        <v>23242</v>
      </c>
      <c r="C67" s="6">
        <v>12.316000000000001</v>
      </c>
      <c r="D67" s="4">
        <v>24046</v>
      </c>
      <c r="E67" s="13">
        <v>1168.5</v>
      </c>
      <c r="F67" s="2">
        <v>75</v>
      </c>
      <c r="G67" s="6">
        <v>4893</v>
      </c>
      <c r="H67" s="12">
        <v>16.399999999999999</v>
      </c>
      <c r="I67" s="2">
        <v>126.7</v>
      </c>
      <c r="J67" s="2">
        <v>2.6110000000000002</v>
      </c>
      <c r="L67">
        <f t="shared" ref="L67:L86" si="2">F67/O67</f>
        <v>3.1813685483966751E-5</v>
      </c>
      <c r="M67">
        <f t="shared" ref="M67:M86" si="3">G67/O67</f>
        <v>2.075524840973991E-3</v>
      </c>
      <c r="O67" s="4">
        <v>2357476</v>
      </c>
    </row>
    <row r="68" spans="1:15" ht="18.600000000000001" thickBot="1" x14ac:dyDescent="0.4">
      <c r="A68" s="2" t="s">
        <v>67</v>
      </c>
      <c r="B68" s="2">
        <v>5595</v>
      </c>
      <c r="C68" s="6">
        <v>3.1349999999999998</v>
      </c>
      <c r="D68" s="4">
        <v>60770</v>
      </c>
      <c r="E68" s="13">
        <v>275.10000000000002</v>
      </c>
      <c r="F68" s="2">
        <v>26</v>
      </c>
      <c r="G68" s="6">
        <v>1905</v>
      </c>
      <c r="H68" s="12">
        <v>13.6</v>
      </c>
      <c r="I68" s="2">
        <v>63.6</v>
      </c>
      <c r="J68" s="2">
        <v>15.49</v>
      </c>
      <c r="L68">
        <f t="shared" si="2"/>
        <v>5.3696043221184331E-5</v>
      </c>
      <c r="M68">
        <f t="shared" si="3"/>
        <v>3.9342677821675442E-3</v>
      </c>
      <c r="O68" s="4">
        <v>484207</v>
      </c>
    </row>
    <row r="69" spans="1:15" ht="18.600000000000001" thickBot="1" x14ac:dyDescent="0.4">
      <c r="A69" s="2" t="s">
        <v>68</v>
      </c>
      <c r="B69" s="2">
        <v>37443</v>
      </c>
      <c r="C69" s="6">
        <v>19.463999999999999</v>
      </c>
      <c r="D69" s="4">
        <v>37374</v>
      </c>
      <c r="E69" s="13">
        <v>2119.4</v>
      </c>
      <c r="F69" s="2">
        <v>136</v>
      </c>
      <c r="G69" s="6">
        <v>10977</v>
      </c>
      <c r="H69" s="12">
        <v>15.7</v>
      </c>
      <c r="I69" s="2">
        <v>783.9</v>
      </c>
      <c r="J69" s="2">
        <v>6.2770000000000001</v>
      </c>
      <c r="L69">
        <f t="shared" si="2"/>
        <v>3.1916761087084879E-5</v>
      </c>
      <c r="M69">
        <f t="shared" si="3"/>
        <v>2.5761050474480203E-3</v>
      </c>
      <c r="O69" s="4">
        <v>4261084</v>
      </c>
    </row>
    <row r="70" spans="1:15" ht="18.600000000000001" thickBot="1" x14ac:dyDescent="0.4">
      <c r="A70" s="2" t="s">
        <v>69</v>
      </c>
      <c r="B70" s="2">
        <v>8694</v>
      </c>
      <c r="C70" s="6">
        <v>4.6980000000000004</v>
      </c>
      <c r="D70" s="4">
        <v>28152</v>
      </c>
      <c r="E70" s="13">
        <v>481.4</v>
      </c>
      <c r="F70" s="2">
        <v>31</v>
      </c>
      <c r="G70" s="6">
        <v>2198</v>
      </c>
      <c r="H70" s="12">
        <v>17</v>
      </c>
      <c r="I70" s="2">
        <v>58.1</v>
      </c>
      <c r="J70" s="2">
        <v>2.375</v>
      </c>
      <c r="L70">
        <f t="shared" si="2"/>
        <v>3.411620861071095E-5</v>
      </c>
      <c r="M70">
        <f t="shared" si="3"/>
        <v>2.4189492427852473E-3</v>
      </c>
      <c r="O70" s="4">
        <v>908659</v>
      </c>
    </row>
    <row r="71" spans="1:15" ht="18.600000000000001" thickBot="1" x14ac:dyDescent="0.4">
      <c r="A71" s="2" t="s">
        <v>70</v>
      </c>
      <c r="B71" s="2">
        <v>24977</v>
      </c>
      <c r="C71" s="6">
        <v>12.872</v>
      </c>
      <c r="D71" s="4">
        <v>23911</v>
      </c>
      <c r="E71" s="13">
        <v>1373.5</v>
      </c>
      <c r="F71" s="2">
        <v>40</v>
      </c>
      <c r="G71" s="6">
        <v>2689</v>
      </c>
      <c r="H71" s="12">
        <v>12.9</v>
      </c>
      <c r="I71" s="2">
        <v>109.8</v>
      </c>
      <c r="J71" s="2">
        <v>2.077</v>
      </c>
      <c r="L71">
        <f t="shared" si="2"/>
        <v>1.4401279409662755E-5</v>
      </c>
      <c r="M71">
        <f t="shared" si="3"/>
        <v>9.6812600831457866E-4</v>
      </c>
      <c r="O71" s="4">
        <v>2777531</v>
      </c>
    </row>
    <row r="72" spans="1:15" ht="18.600000000000001" thickBot="1" x14ac:dyDescent="0.4">
      <c r="A72" s="2" t="s">
        <v>71</v>
      </c>
      <c r="B72" s="2">
        <v>7352</v>
      </c>
      <c r="C72" s="6">
        <v>4.2210000000000001</v>
      </c>
      <c r="D72" s="4">
        <v>27889</v>
      </c>
      <c r="E72" s="13">
        <v>503.7</v>
      </c>
      <c r="F72" s="2">
        <v>26</v>
      </c>
      <c r="G72" s="6">
        <v>2415</v>
      </c>
      <c r="H72" s="12">
        <v>17.8</v>
      </c>
      <c r="I72" s="2">
        <v>69</v>
      </c>
      <c r="J72" s="2">
        <v>3.2469999999999999</v>
      </c>
      <c r="L72">
        <f t="shared" si="2"/>
        <v>2.6544046782861529E-5</v>
      </c>
      <c r="M72">
        <f t="shared" si="3"/>
        <v>2.4655335761773305E-3</v>
      </c>
      <c r="O72" s="4">
        <v>979504</v>
      </c>
    </row>
    <row r="73" spans="1:15" ht="18.600000000000001" thickBot="1" x14ac:dyDescent="0.4">
      <c r="A73" s="2" t="s">
        <v>72</v>
      </c>
      <c r="B73" s="2">
        <v>11458</v>
      </c>
      <c r="C73" s="6">
        <v>5.7169999999999996</v>
      </c>
      <c r="D73" s="4">
        <v>27681</v>
      </c>
      <c r="E73" s="13">
        <v>647.70000000000005</v>
      </c>
      <c r="F73" s="2">
        <v>28</v>
      </c>
      <c r="G73" s="6">
        <v>2388</v>
      </c>
      <c r="H73" s="12">
        <v>18.399999999999999</v>
      </c>
      <c r="I73" s="2">
        <v>96.6</v>
      </c>
      <c r="J73" s="2">
        <v>3.3980000000000001</v>
      </c>
      <c r="L73">
        <f t="shared" si="2"/>
        <v>2.2788349944412704E-5</v>
      </c>
      <c r="M73">
        <f t="shared" si="3"/>
        <v>1.9435207024020549E-3</v>
      </c>
      <c r="O73" s="4">
        <v>1228698</v>
      </c>
    </row>
    <row r="74" spans="1:15" ht="18.600000000000001" thickBot="1" x14ac:dyDescent="0.4">
      <c r="A74" s="2" t="s">
        <v>73</v>
      </c>
      <c r="B74" s="2">
        <v>9670</v>
      </c>
      <c r="C74" s="6">
        <v>5.6870000000000003</v>
      </c>
      <c r="D74" s="4">
        <v>28857</v>
      </c>
      <c r="E74" s="13">
        <v>547.4</v>
      </c>
      <c r="F74" s="2">
        <v>33</v>
      </c>
      <c r="G74" s="6">
        <v>2931</v>
      </c>
      <c r="H74" s="12">
        <v>13.3</v>
      </c>
      <c r="I74" s="2">
        <v>176.6</v>
      </c>
      <c r="J74" s="2">
        <v>5.5529999999999999</v>
      </c>
      <c r="L74">
        <f t="shared" si="2"/>
        <v>3.0884995507637016E-5</v>
      </c>
      <c r="M74">
        <f t="shared" si="3"/>
        <v>2.7431491464510334E-3</v>
      </c>
      <c r="O74" s="4">
        <v>1068480</v>
      </c>
    </row>
    <row r="75" spans="1:15" ht="18.600000000000001" thickBot="1" x14ac:dyDescent="0.4">
      <c r="A75" s="2" t="s">
        <v>74</v>
      </c>
      <c r="B75" s="2">
        <v>12480</v>
      </c>
      <c r="C75" s="6">
        <v>5.782</v>
      </c>
      <c r="D75" s="4">
        <v>29385</v>
      </c>
      <c r="E75" s="13">
        <v>793.7</v>
      </c>
      <c r="F75" s="2">
        <v>34</v>
      </c>
      <c r="G75" s="6">
        <v>1890</v>
      </c>
      <c r="H75" s="12">
        <v>18.7</v>
      </c>
      <c r="I75" s="2">
        <v>119.2</v>
      </c>
      <c r="J75" s="2">
        <v>3.1930000000000001</v>
      </c>
      <c r="L75">
        <f t="shared" si="2"/>
        <v>2.3760571707308891E-5</v>
      </c>
      <c r="M75">
        <f t="shared" si="3"/>
        <v>1.3208082507886413E-3</v>
      </c>
      <c r="O75" s="4">
        <v>1430942</v>
      </c>
    </row>
    <row r="76" spans="1:15" ht="18.600000000000001" thickBot="1" x14ac:dyDescent="0.4">
      <c r="A76" s="2" t="s">
        <v>75</v>
      </c>
      <c r="B76" s="2">
        <v>27308</v>
      </c>
      <c r="C76" s="6">
        <v>8.5440000000000005</v>
      </c>
      <c r="D76" s="4">
        <v>50059</v>
      </c>
      <c r="E76" s="13">
        <v>730.9</v>
      </c>
      <c r="F76" s="2">
        <v>51</v>
      </c>
      <c r="G76" s="6">
        <v>4413</v>
      </c>
      <c r="H76" s="12">
        <v>9.3000000000000007</v>
      </c>
      <c r="I76" s="2">
        <v>2183</v>
      </c>
      <c r="J76" s="2">
        <v>14.253</v>
      </c>
      <c r="L76">
        <f t="shared" si="2"/>
        <v>1.3394060075773612E-5</v>
      </c>
      <c r="M76">
        <f t="shared" si="3"/>
        <v>1.1589801394978226E-3</v>
      </c>
      <c r="O76" s="4">
        <v>3807658</v>
      </c>
    </row>
    <row r="77" spans="1:15" ht="36.6" thickBot="1" x14ac:dyDescent="0.4">
      <c r="A77" s="2" t="s">
        <v>76</v>
      </c>
      <c r="B77" s="2">
        <v>11454</v>
      </c>
      <c r="C77" s="6">
        <v>7.649</v>
      </c>
      <c r="D77" s="4">
        <v>25449</v>
      </c>
      <c r="E77" s="13">
        <v>757.2</v>
      </c>
      <c r="F77" s="2">
        <v>45</v>
      </c>
      <c r="G77" s="6">
        <v>5570</v>
      </c>
      <c r="H77" s="12">
        <v>14.1</v>
      </c>
      <c r="I77" s="2">
        <v>130.9</v>
      </c>
      <c r="J77" s="2">
        <v>2.915</v>
      </c>
      <c r="L77">
        <f t="shared" si="2"/>
        <v>3.0332872947728372E-5</v>
      </c>
      <c r="M77">
        <f t="shared" si="3"/>
        <v>3.7545356070854893E-3</v>
      </c>
      <c r="O77" s="4">
        <v>1483539</v>
      </c>
    </row>
    <row r="78" spans="1:15" ht="18.600000000000001" thickBot="1" x14ac:dyDescent="0.4">
      <c r="A78" s="2" t="s">
        <v>77</v>
      </c>
      <c r="B78" s="2">
        <v>9896</v>
      </c>
      <c r="C78" s="6">
        <v>5.234</v>
      </c>
      <c r="D78" s="4">
        <v>24590</v>
      </c>
      <c r="E78" s="13">
        <v>608.9</v>
      </c>
      <c r="F78" s="2">
        <v>33</v>
      </c>
      <c r="G78" s="6">
        <v>2555</v>
      </c>
      <c r="H78" s="12">
        <v>16.8</v>
      </c>
      <c r="I78" s="2">
        <v>30.7</v>
      </c>
      <c r="J78" s="2">
        <v>2.9889999999999999</v>
      </c>
      <c r="L78">
        <f t="shared" si="2"/>
        <v>2.7435731798262569E-5</v>
      </c>
      <c r="M78">
        <f t="shared" si="3"/>
        <v>2.1241907498351776E-3</v>
      </c>
      <c r="O78" s="4">
        <v>1202811</v>
      </c>
    </row>
    <row r="79" spans="1:15" ht="18.600000000000001" thickBot="1" x14ac:dyDescent="0.4">
      <c r="A79" s="2" t="s">
        <v>78</v>
      </c>
      <c r="B79" s="2">
        <v>10779</v>
      </c>
      <c r="C79" s="6">
        <v>7.4779999999999998</v>
      </c>
      <c r="D79" s="4">
        <v>41740</v>
      </c>
      <c r="E79" s="13">
        <v>709.3</v>
      </c>
      <c r="F79" s="2">
        <v>53</v>
      </c>
      <c r="G79" s="6">
        <v>3408</v>
      </c>
      <c r="H79" s="12">
        <v>15.4</v>
      </c>
      <c r="I79" s="2">
        <v>121.3</v>
      </c>
      <c r="J79" s="2">
        <v>6.0140000000000002</v>
      </c>
      <c r="L79">
        <f t="shared" si="2"/>
        <v>4.0824720986140393E-5</v>
      </c>
      <c r="M79">
        <f t="shared" si="3"/>
        <v>2.6251065871842729E-3</v>
      </c>
      <c r="O79" s="4">
        <v>1298233</v>
      </c>
    </row>
    <row r="80" spans="1:15" ht="54.6" thickBot="1" x14ac:dyDescent="0.4">
      <c r="A80" s="2" t="s">
        <v>79</v>
      </c>
      <c r="B80" s="2">
        <v>12276</v>
      </c>
      <c r="C80" s="6">
        <v>9.7059999999999995</v>
      </c>
      <c r="D80" s="4">
        <v>54443</v>
      </c>
      <c r="E80" s="13">
        <v>918.7</v>
      </c>
      <c r="F80" s="2">
        <v>33</v>
      </c>
      <c r="G80" s="6">
        <v>3443</v>
      </c>
      <c r="H80" s="12">
        <v>7.6</v>
      </c>
      <c r="I80" s="2">
        <v>1142.2</v>
      </c>
      <c r="J80" s="2">
        <v>17.713999999999999</v>
      </c>
      <c r="L80">
        <f t="shared" si="2"/>
        <v>1.9383806415687489E-5</v>
      </c>
      <c r="M80">
        <f t="shared" si="3"/>
        <v>2.022377136036728E-3</v>
      </c>
      <c r="O80" s="4">
        <v>1702452</v>
      </c>
    </row>
    <row r="81" spans="1:15" ht="18.600000000000001" thickBot="1" x14ac:dyDescent="0.4">
      <c r="A81" s="2" t="s">
        <v>80</v>
      </c>
      <c r="B81" s="2">
        <v>27511</v>
      </c>
      <c r="C81" s="6">
        <v>14.606999999999999</v>
      </c>
      <c r="D81" s="4">
        <v>26628</v>
      </c>
      <c r="E81" s="13">
        <v>1853.1</v>
      </c>
      <c r="F81" s="2">
        <v>118</v>
      </c>
      <c r="G81" s="6">
        <v>10420</v>
      </c>
      <c r="H81" s="12">
        <v>15.9</v>
      </c>
      <c r="I81" s="2">
        <v>457.1</v>
      </c>
      <c r="J81" s="2">
        <v>6.8230000000000004</v>
      </c>
      <c r="L81">
        <f t="shared" si="2"/>
        <v>3.4537127851471616E-5</v>
      </c>
      <c r="M81">
        <f t="shared" si="3"/>
        <v>3.0498040017994427E-3</v>
      </c>
      <c r="O81" s="4">
        <v>3416613</v>
      </c>
    </row>
    <row r="82" spans="1:15" ht="18.600000000000001" thickBot="1" x14ac:dyDescent="0.4">
      <c r="A82" s="2" t="s">
        <v>81</v>
      </c>
      <c r="B82" s="2">
        <v>9428</v>
      </c>
      <c r="C82" s="6">
        <v>4.8179999999999996</v>
      </c>
      <c r="D82" s="4">
        <v>24596</v>
      </c>
      <c r="E82" s="13">
        <v>654.5</v>
      </c>
      <c r="F82" s="2">
        <v>1</v>
      </c>
      <c r="G82" s="6">
        <v>151</v>
      </c>
      <c r="H82" s="12">
        <v>6.2</v>
      </c>
      <c r="I82" s="2">
        <v>16.399999999999999</v>
      </c>
      <c r="J82" s="2">
        <v>0.754</v>
      </c>
      <c r="L82">
        <f t="shared" si="2"/>
        <v>6.5924706074697962E-7</v>
      </c>
      <c r="M82">
        <f t="shared" si="3"/>
        <v>9.9546306172793931E-5</v>
      </c>
      <c r="O82" s="4">
        <v>1516882</v>
      </c>
    </row>
    <row r="83" spans="1:15" ht="18.600000000000001" thickBot="1" x14ac:dyDescent="0.4">
      <c r="A83" s="2" t="s">
        <v>82</v>
      </c>
      <c r="B83" s="2">
        <v>10323</v>
      </c>
      <c r="C83" s="6">
        <v>6.11</v>
      </c>
      <c r="D83" s="4">
        <v>21155</v>
      </c>
      <c r="E83" s="13">
        <v>609.6</v>
      </c>
      <c r="F83" s="2">
        <v>28</v>
      </c>
      <c r="G83" s="6">
        <v>2122</v>
      </c>
      <c r="H83" s="12">
        <v>15.4</v>
      </c>
      <c r="I83" s="2">
        <v>24.9</v>
      </c>
      <c r="J83" s="2">
        <v>2.585</v>
      </c>
      <c r="L83">
        <f t="shared" si="2"/>
        <v>2.3374901700190172E-5</v>
      </c>
      <c r="M83">
        <f t="shared" si="3"/>
        <v>1.7714836217072693E-3</v>
      </c>
      <c r="O83" s="4">
        <v>1197866</v>
      </c>
    </row>
    <row r="84" spans="1:15" ht="36.6" thickBot="1" x14ac:dyDescent="0.4">
      <c r="A84" s="2" t="s">
        <v>83</v>
      </c>
      <c r="B84" s="2">
        <v>638</v>
      </c>
      <c r="C84" s="6">
        <v>0.36499999999999999</v>
      </c>
      <c r="D84" s="4">
        <v>89541</v>
      </c>
      <c r="E84" s="13">
        <v>31.2</v>
      </c>
      <c r="F84" s="2">
        <v>4</v>
      </c>
      <c r="G84" s="6">
        <v>246</v>
      </c>
      <c r="H84" s="12">
        <v>10.4</v>
      </c>
      <c r="I84" s="2">
        <v>17.3</v>
      </c>
      <c r="J84" s="2">
        <v>22.788</v>
      </c>
      <c r="L84">
        <f t="shared" si="2"/>
        <v>7.953234978327435E-5</v>
      </c>
      <c r="M84">
        <f t="shared" si="3"/>
        <v>4.8912395116713723E-3</v>
      </c>
      <c r="O84" s="4">
        <v>50294</v>
      </c>
    </row>
    <row r="85" spans="1:15" ht="54.6" thickBot="1" x14ac:dyDescent="0.4">
      <c r="A85" s="2" t="s">
        <v>84</v>
      </c>
      <c r="B85" s="2">
        <v>4150</v>
      </c>
      <c r="C85" s="6">
        <v>3.3359999999999999</v>
      </c>
      <c r="D85" s="4">
        <v>89928</v>
      </c>
      <c r="E85" s="13">
        <v>318.60000000000002</v>
      </c>
      <c r="F85" s="2">
        <v>24</v>
      </c>
      <c r="G85" s="6">
        <v>1431</v>
      </c>
      <c r="H85" s="12">
        <v>6</v>
      </c>
      <c r="I85" s="2">
        <v>877.9</v>
      </c>
      <c r="J85" s="2">
        <v>27.597999999999999</v>
      </c>
      <c r="L85">
        <f t="shared" si="2"/>
        <v>4.3416282553166857E-5</v>
      </c>
      <c r="M85">
        <f t="shared" si="3"/>
        <v>2.5886958472325738E-3</v>
      </c>
      <c r="O85" s="4">
        <v>552788</v>
      </c>
    </row>
    <row r="86" spans="1:15" ht="18.600000000000001" thickBot="1" x14ac:dyDescent="0.4">
      <c r="A86" s="2" t="s">
        <v>85</v>
      </c>
      <c r="B86" s="2">
        <v>11364</v>
      </c>
      <c r="C86" s="6">
        <v>6.8529999999999998</v>
      </c>
      <c r="D86" s="4">
        <v>29514</v>
      </c>
      <c r="E86" s="13">
        <v>659.68</v>
      </c>
      <c r="F86" s="2">
        <v>78</v>
      </c>
      <c r="G86" s="6">
        <v>2223</v>
      </c>
      <c r="H86" s="12">
        <v>17.2</v>
      </c>
      <c r="I86" s="2">
        <v>84.1</v>
      </c>
      <c r="J86" s="2">
        <v>5.9450000000000003</v>
      </c>
      <c r="L86">
        <f t="shared" si="2"/>
        <v>6.3618316202606389E-5</v>
      </c>
      <c r="M86">
        <f t="shared" si="3"/>
        <v>1.8131220117742822E-3</v>
      </c>
      <c r="O86" s="4">
        <v>1226062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zoomScale="55" zoomScaleNormal="55" workbookViewId="0">
      <selection activeCell="O7" sqref="O7"/>
    </sheetView>
  </sheetViews>
  <sheetFormatPr defaultRowHeight="14.4" x14ac:dyDescent="0.3"/>
  <cols>
    <col min="1" max="1" width="36.21875" customWidth="1"/>
    <col min="2" max="2" width="21.33203125" customWidth="1"/>
    <col min="3" max="3" width="21.109375" customWidth="1"/>
    <col min="4" max="4" width="19.5546875" customWidth="1"/>
    <col min="5" max="6" width="22.109375" customWidth="1"/>
    <col min="7" max="7" width="29.5546875" customWidth="1"/>
    <col min="8" max="8" width="23.21875" customWidth="1"/>
    <col min="9" max="9" width="19.6640625" customWidth="1"/>
    <col min="10" max="10" width="25.88671875" customWidth="1"/>
    <col min="11" max="11" width="20.21875" customWidth="1"/>
  </cols>
  <sheetData>
    <row r="1" spans="1:11" ht="156.6" thickBot="1" x14ac:dyDescent="0.35">
      <c r="A1" s="1" t="s">
        <v>0</v>
      </c>
      <c r="B1" s="14" t="s">
        <v>102</v>
      </c>
      <c r="C1" s="1" t="s">
        <v>90</v>
      </c>
      <c r="D1" s="5" t="s">
        <v>105</v>
      </c>
      <c r="E1" s="3" t="s">
        <v>103</v>
      </c>
      <c r="F1" s="1" t="s">
        <v>99</v>
      </c>
      <c r="G1" s="7" t="s">
        <v>98</v>
      </c>
      <c r="H1" s="8" t="s">
        <v>97</v>
      </c>
      <c r="I1" s="3" t="s">
        <v>100</v>
      </c>
      <c r="J1" s="1" t="s">
        <v>104</v>
      </c>
      <c r="K1" s="1" t="s">
        <v>101</v>
      </c>
    </row>
    <row r="2" spans="1:11" ht="18.600000000000001" thickBot="1" x14ac:dyDescent="0.35">
      <c r="A2" s="2" t="s">
        <v>1</v>
      </c>
      <c r="B2" s="15">
        <v>65.180000000000007</v>
      </c>
      <c r="C2" s="16">
        <f t="shared" ref="C2:C33" si="0">x_1/числ_нас*1000</f>
        <v>9.2127942387720871</v>
      </c>
      <c r="D2" s="17">
        <f t="shared" ref="D2:D33" si="1">x_2/числ_нас*1000^2</f>
        <v>4.3939774274850345</v>
      </c>
      <c r="E2" s="4">
        <v>23864</v>
      </c>
      <c r="F2" s="16">
        <f t="shared" ref="F2:F33" si="2">x_4/числ_нас*10000</f>
        <v>4.8889616316655777</v>
      </c>
      <c r="G2" s="18">
        <f t="shared" ref="G2:G33" si="3">x_6/числ_нас*100000</f>
        <v>4.8969025547272977</v>
      </c>
      <c r="H2" s="19">
        <f t="shared" ref="H2:H33" si="4">x_7/числ_нас*1000</f>
        <v>3.7357631381469147</v>
      </c>
      <c r="I2" s="2">
        <v>16.399999999999999</v>
      </c>
      <c r="J2" s="16">
        <f t="shared" ref="J2:J33" si="5">x_8/числ_нас*100000</f>
        <v>7.7026953698683442</v>
      </c>
      <c r="K2" s="2">
        <v>1.1839999999999999</v>
      </c>
    </row>
    <row r="3" spans="1:11" ht="18.600000000000001" thickBot="1" x14ac:dyDescent="0.35">
      <c r="A3" s="2" t="s">
        <v>2</v>
      </c>
      <c r="B3" s="15">
        <v>62.27</v>
      </c>
      <c r="C3" s="16">
        <f t="shared" si="0"/>
        <v>9.6205542506759407</v>
      </c>
      <c r="D3" s="17">
        <f t="shared" si="1"/>
        <v>5.6083193308882491</v>
      </c>
      <c r="E3" s="4">
        <v>35499</v>
      </c>
      <c r="F3" s="16">
        <f t="shared" si="2"/>
        <v>5.2080027050521513</v>
      </c>
      <c r="G3" s="18">
        <f t="shared" si="3"/>
        <v>6.866272223078707</v>
      </c>
      <c r="H3" s="19">
        <f t="shared" si="4"/>
        <v>3.8852736598137816</v>
      </c>
      <c r="I3" s="2">
        <v>16.100000000000001</v>
      </c>
      <c r="J3" s="16">
        <f t="shared" si="5"/>
        <v>17.567292706593825</v>
      </c>
      <c r="K3" s="2">
        <v>6.0979999999999999</v>
      </c>
    </row>
    <row r="4" spans="1:11" ht="18.600000000000001" thickBot="1" x14ac:dyDescent="0.4">
      <c r="A4" s="2" t="s">
        <v>3</v>
      </c>
      <c r="B4" s="15">
        <v>65.709999999999994</v>
      </c>
      <c r="C4" s="16">
        <f t="shared" si="0"/>
        <v>8.1569952073161414</v>
      </c>
      <c r="D4" s="17">
        <f t="shared" si="1"/>
        <v>5.349659301714496</v>
      </c>
      <c r="E4" s="4">
        <v>36779</v>
      </c>
      <c r="F4" s="16">
        <f t="shared" si="2"/>
        <v>4.754054915982052</v>
      </c>
      <c r="G4" s="18">
        <f t="shared" si="3"/>
        <v>2.2458687244813165</v>
      </c>
      <c r="H4" s="19">
        <f t="shared" si="4"/>
        <v>2.9681401062745079</v>
      </c>
      <c r="I4" s="12">
        <v>14.6</v>
      </c>
      <c r="J4" s="16">
        <f t="shared" si="5"/>
        <v>17.113519680547633</v>
      </c>
      <c r="K4" s="2">
        <v>12.356</v>
      </c>
    </row>
    <row r="5" spans="1:11" ht="18.600000000000001" thickBot="1" x14ac:dyDescent="0.4">
      <c r="A5" s="2" t="s">
        <v>4</v>
      </c>
      <c r="B5" s="15">
        <v>67.510000000000005</v>
      </c>
      <c r="C5" s="16">
        <f t="shared" si="0"/>
        <v>8.7421475824914463</v>
      </c>
      <c r="D5" s="17">
        <f t="shared" si="1"/>
        <v>6.2677832303190488</v>
      </c>
      <c r="E5" s="4">
        <v>25199</v>
      </c>
      <c r="F5" s="16">
        <f t="shared" si="2"/>
        <v>5.0942795485902295</v>
      </c>
      <c r="G5" s="18">
        <f t="shared" si="3"/>
        <v>1.617231602727057</v>
      </c>
      <c r="H5" s="19">
        <f t="shared" si="4"/>
        <v>2.3500396727127542</v>
      </c>
      <c r="I5" s="12">
        <v>13.6</v>
      </c>
      <c r="J5" s="16">
        <f t="shared" si="5"/>
        <v>11.270082731504177</v>
      </c>
      <c r="K5" s="2">
        <v>3.4940000000000002</v>
      </c>
    </row>
    <row r="6" spans="1:11" ht="18.600000000000001" thickBot="1" x14ac:dyDescent="0.4">
      <c r="A6" s="2" t="s">
        <v>5</v>
      </c>
      <c r="B6" s="15">
        <v>67.489999999999995</v>
      </c>
      <c r="C6" s="16">
        <f t="shared" si="0"/>
        <v>6.9989844610781962</v>
      </c>
      <c r="D6" s="17">
        <f t="shared" si="1"/>
        <v>4.07195818645922</v>
      </c>
      <c r="E6" s="4">
        <v>32841</v>
      </c>
      <c r="F6" s="16">
        <f t="shared" si="2"/>
        <v>5.4227425824488211</v>
      </c>
      <c r="G6" s="18">
        <f t="shared" si="3"/>
        <v>2.2218998289137133</v>
      </c>
      <c r="H6" s="19">
        <f t="shared" si="4"/>
        <v>1.3390213968953524</v>
      </c>
      <c r="I6" s="12">
        <v>15.5</v>
      </c>
      <c r="J6" s="16">
        <f t="shared" si="5"/>
        <v>10.946124157148439</v>
      </c>
      <c r="K6" s="2">
        <v>7.3739999999999997</v>
      </c>
    </row>
    <row r="7" spans="1:11" ht="18.600000000000001" thickBot="1" x14ac:dyDescent="0.4">
      <c r="A7" s="2" t="s">
        <v>6</v>
      </c>
      <c r="B7" s="15">
        <v>65.069999999999993</v>
      </c>
      <c r="C7" s="16">
        <f t="shared" si="0"/>
        <v>7.647674356870918</v>
      </c>
      <c r="D7" s="17">
        <f t="shared" si="1"/>
        <v>4.1042775940524372</v>
      </c>
      <c r="E7" s="4">
        <v>28596</v>
      </c>
      <c r="F7" s="16">
        <f t="shared" si="2"/>
        <v>5.0367954951421723</v>
      </c>
      <c r="G7" s="18">
        <f t="shared" si="3"/>
        <v>3.3395957890266024</v>
      </c>
      <c r="H7" s="19">
        <f t="shared" si="4"/>
        <v>2.4379049259894194</v>
      </c>
      <c r="I7" s="12">
        <v>16.899999999999999</v>
      </c>
      <c r="J7" s="16">
        <f t="shared" si="5"/>
        <v>4.0588933435861776</v>
      </c>
      <c r="K7" s="2">
        <v>1.675</v>
      </c>
    </row>
    <row r="8" spans="1:11" ht="18.600000000000001" thickBot="1" x14ac:dyDescent="0.4">
      <c r="A8" s="2" t="s">
        <v>7</v>
      </c>
      <c r="B8" s="15">
        <v>64.59</v>
      </c>
      <c r="C8" s="16">
        <f t="shared" si="0"/>
        <v>8.5707846064715021</v>
      </c>
      <c r="D8" s="17">
        <f t="shared" si="1"/>
        <v>3.7030145987720147</v>
      </c>
      <c r="E8" s="4">
        <v>25922</v>
      </c>
      <c r="F8" s="16">
        <f t="shared" si="2"/>
        <v>5.343504522125059</v>
      </c>
      <c r="G8" s="18">
        <f t="shared" si="3"/>
        <v>3.479139533159981</v>
      </c>
      <c r="H8" s="19">
        <f t="shared" si="4"/>
        <v>2.0209262679572761</v>
      </c>
      <c r="I8" s="12">
        <v>18.2</v>
      </c>
      <c r="J8" s="16">
        <f t="shared" si="5"/>
        <v>4.5077546994855409</v>
      </c>
      <c r="K8" s="2">
        <v>2.1789999999999998</v>
      </c>
    </row>
    <row r="9" spans="1:11" ht="18.600000000000001" thickBot="1" x14ac:dyDescent="0.4">
      <c r="A9" s="2" t="s">
        <v>8</v>
      </c>
      <c r="B9" s="15">
        <v>67.099999999999994</v>
      </c>
      <c r="C9" s="16">
        <f t="shared" si="0"/>
        <v>8.8327588299997419</v>
      </c>
      <c r="D9" s="17">
        <f t="shared" si="1"/>
        <v>4.6176906151375396</v>
      </c>
      <c r="E9" s="4">
        <v>24864</v>
      </c>
      <c r="F9" s="16">
        <f t="shared" si="2"/>
        <v>5.0914361602330871</v>
      </c>
      <c r="G9" s="18">
        <f t="shared" si="3"/>
        <v>2.4525222351797149</v>
      </c>
      <c r="H9" s="19">
        <f t="shared" si="4"/>
        <v>2.322947310421053</v>
      </c>
      <c r="I9" s="12">
        <v>15.8</v>
      </c>
      <c r="J9" s="16">
        <f t="shared" si="5"/>
        <v>7.136839704372969</v>
      </c>
      <c r="K9" s="2">
        <v>4.9359999999999999</v>
      </c>
    </row>
    <row r="10" spans="1:11" ht="18.600000000000001" thickBot="1" x14ac:dyDescent="0.4">
      <c r="A10" s="2" t="s">
        <v>9</v>
      </c>
      <c r="B10" s="15">
        <v>64.89</v>
      </c>
      <c r="C10" s="16">
        <f t="shared" si="0"/>
        <v>7.7966512513458399</v>
      </c>
      <c r="D10" s="17">
        <f t="shared" si="1"/>
        <v>3.6541862870973234</v>
      </c>
      <c r="E10" s="4">
        <v>29522</v>
      </c>
      <c r="F10" s="16">
        <f t="shared" si="2"/>
        <v>4.8906905630485449</v>
      </c>
      <c r="G10" s="18">
        <f t="shared" si="3"/>
        <v>2.7224170848357856</v>
      </c>
      <c r="H10" s="19">
        <f t="shared" si="4"/>
        <v>2.8172625832752258</v>
      </c>
      <c r="I10" s="12">
        <v>15.5</v>
      </c>
      <c r="J10" s="16">
        <f t="shared" si="5"/>
        <v>33.116886538437896</v>
      </c>
      <c r="K10" s="2">
        <v>6.5549999999999997</v>
      </c>
    </row>
    <row r="11" spans="1:11" ht="18.600000000000001" thickBot="1" x14ac:dyDescent="0.4">
      <c r="A11" s="2" t="s">
        <v>10</v>
      </c>
      <c r="B11" s="15">
        <v>66.41</v>
      </c>
      <c r="C11" s="16">
        <f t="shared" si="0"/>
        <v>7.976842694859184</v>
      </c>
      <c r="D11" s="17">
        <f t="shared" si="1"/>
        <v>5.2773450490976881</v>
      </c>
      <c r="E11" s="4">
        <v>32078</v>
      </c>
      <c r="F11" s="16">
        <f t="shared" si="2"/>
        <v>5.1666345766746602</v>
      </c>
      <c r="G11" s="18">
        <f t="shared" si="3"/>
        <v>2.1441949204459925</v>
      </c>
      <c r="H11" s="19">
        <f t="shared" si="4"/>
        <v>1.6514676795435053</v>
      </c>
      <c r="I11" s="12">
        <v>16.5</v>
      </c>
      <c r="J11" s="16">
        <f t="shared" si="5"/>
        <v>5.0935569130594605</v>
      </c>
      <c r="K11" s="2">
        <v>2.9319999999999999</v>
      </c>
    </row>
    <row r="12" spans="1:11" ht="18.600000000000001" thickBot="1" x14ac:dyDescent="0.4">
      <c r="A12" s="2" t="s">
        <v>11</v>
      </c>
      <c r="B12" s="15">
        <v>72.39</v>
      </c>
      <c r="C12" s="16">
        <f t="shared" si="0"/>
        <v>7.1740077446827435</v>
      </c>
      <c r="D12" s="17">
        <f t="shared" si="1"/>
        <v>7.0061062779078798</v>
      </c>
      <c r="E12" s="4">
        <v>77283</v>
      </c>
      <c r="F12" s="16">
        <f t="shared" si="2"/>
        <v>5.8200300512752561</v>
      </c>
      <c r="G12" s="18">
        <f t="shared" si="3"/>
        <v>0.37205888441389129</v>
      </c>
      <c r="H12" s="19">
        <f t="shared" si="4"/>
        <v>0.47773943988039019</v>
      </c>
      <c r="I12" s="12">
        <v>11.8</v>
      </c>
      <c r="J12" s="16">
        <f t="shared" si="5"/>
        <v>0.47259394467041088</v>
      </c>
      <c r="K12" s="2">
        <v>4.3979999999999997</v>
      </c>
    </row>
    <row r="13" spans="1:11" ht="18.600000000000001" thickBot="1" x14ac:dyDescent="0.4">
      <c r="A13" s="2" t="s">
        <v>12</v>
      </c>
      <c r="B13" s="15">
        <v>69.3</v>
      </c>
      <c r="C13" s="16">
        <f t="shared" si="0"/>
        <v>8.2870965534070162</v>
      </c>
      <c r="D13" s="17">
        <f t="shared" si="1"/>
        <v>8.9436365097219994</v>
      </c>
      <c r="E13" s="4">
        <v>49207</v>
      </c>
      <c r="F13" s="16">
        <f t="shared" si="2"/>
        <v>5.7807134227269206</v>
      </c>
      <c r="G13" s="18">
        <f t="shared" si="3"/>
        <v>0.98573987775337613</v>
      </c>
      <c r="H13" s="19">
        <f t="shared" si="4"/>
        <v>0.51816439611715204</v>
      </c>
      <c r="I13" s="12">
        <v>13.5</v>
      </c>
      <c r="J13" s="16">
        <f t="shared" si="5"/>
        <v>1.2461239964052113</v>
      </c>
      <c r="K13" s="2">
        <v>2.69</v>
      </c>
    </row>
    <row r="14" spans="1:11" ht="18.600000000000001" thickBot="1" x14ac:dyDescent="0.4">
      <c r="A14" s="2" t="s">
        <v>13</v>
      </c>
      <c r="B14" s="15">
        <v>68.7</v>
      </c>
      <c r="C14" s="16">
        <f t="shared" si="0"/>
        <v>7.7469932041601632</v>
      </c>
      <c r="D14" s="17">
        <f t="shared" si="1"/>
        <v>4.297175036753397</v>
      </c>
      <c r="E14" s="4">
        <v>29957</v>
      </c>
      <c r="F14" s="16">
        <f t="shared" si="2"/>
        <v>4.3519040995842477</v>
      </c>
      <c r="G14" s="18">
        <f t="shared" si="3"/>
        <v>1.6984881568195243</v>
      </c>
      <c r="H14" s="19">
        <f t="shared" si="4"/>
        <v>1.7645404740291724</v>
      </c>
      <c r="I14" s="12">
        <v>13.9</v>
      </c>
      <c r="J14" s="16">
        <f t="shared" si="5"/>
        <v>1.3021742535616354</v>
      </c>
      <c r="K14" s="2">
        <v>2.1019999999999999</v>
      </c>
    </row>
    <row r="15" spans="1:11" ht="18.600000000000001" thickBot="1" x14ac:dyDescent="0.4">
      <c r="A15" s="2" t="s">
        <v>14</v>
      </c>
      <c r="B15" s="15">
        <v>62.41</v>
      </c>
      <c r="C15" s="16">
        <f t="shared" si="0"/>
        <v>11.827313417299886</v>
      </c>
      <c r="D15" s="17">
        <f t="shared" si="1"/>
        <v>3.831841365670865</v>
      </c>
      <c r="E15" s="4">
        <v>28048</v>
      </c>
      <c r="F15" s="16">
        <f t="shared" si="2"/>
        <v>5.0158738419902154</v>
      </c>
      <c r="G15" s="18">
        <f t="shared" si="3"/>
        <v>5.204538357447694</v>
      </c>
      <c r="H15" s="19">
        <f t="shared" si="4"/>
        <v>3.7797959820963882</v>
      </c>
      <c r="I15" s="12">
        <v>15.8</v>
      </c>
      <c r="J15" s="16">
        <f t="shared" si="5"/>
        <v>10.73436036223587</v>
      </c>
      <c r="K15" s="2">
        <v>4.556</v>
      </c>
    </row>
    <row r="16" spans="1:11" ht="18.600000000000001" thickBot="1" x14ac:dyDescent="0.4">
      <c r="A16" s="2" t="s">
        <v>15</v>
      </c>
      <c r="B16" s="15">
        <v>62.87</v>
      </c>
      <c r="C16" s="16">
        <f t="shared" si="0"/>
        <v>9.8495387792631401</v>
      </c>
      <c r="D16" s="17">
        <f t="shared" si="1"/>
        <v>5.2847909813392802</v>
      </c>
      <c r="E16" s="4">
        <v>27046</v>
      </c>
      <c r="F16" s="16">
        <f t="shared" si="2"/>
        <v>5.0153740245620053</v>
      </c>
      <c r="G16" s="18">
        <f t="shared" si="3"/>
        <v>5.8485531542397693</v>
      </c>
      <c r="H16" s="19">
        <f t="shared" si="4"/>
        <v>5.4822994976955748</v>
      </c>
      <c r="I16" s="12">
        <v>13.5</v>
      </c>
      <c r="J16" s="16">
        <f t="shared" si="5"/>
        <v>13.154450701011417</v>
      </c>
      <c r="K16" s="2">
        <v>4.0810000000000004</v>
      </c>
    </row>
    <row r="17" spans="1:11" ht="18.600000000000001" thickBot="1" x14ac:dyDescent="0.4">
      <c r="A17" s="2" t="s">
        <v>16</v>
      </c>
      <c r="B17" s="15">
        <v>65.14</v>
      </c>
      <c r="C17" s="16">
        <f t="shared" si="0"/>
        <v>8.307175990427643</v>
      </c>
      <c r="D17" s="17">
        <f t="shared" si="1"/>
        <v>4.5925601140815289</v>
      </c>
      <c r="E17" s="4">
        <v>26277</v>
      </c>
      <c r="F17" s="16">
        <f t="shared" si="2"/>
        <v>5.3783048402694691</v>
      </c>
      <c r="G17" s="18">
        <f t="shared" si="3"/>
        <v>3.0733170515825532</v>
      </c>
      <c r="H17" s="19">
        <f t="shared" si="4"/>
        <v>2.1656640823485058</v>
      </c>
      <c r="I17" s="12">
        <v>17.600000000000001</v>
      </c>
      <c r="J17" s="16">
        <f t="shared" si="5"/>
        <v>2.5098755921257521</v>
      </c>
      <c r="K17" s="2">
        <v>0.89900000000000002</v>
      </c>
    </row>
    <row r="18" spans="1:11" ht="18.600000000000001" thickBot="1" x14ac:dyDescent="0.4">
      <c r="A18" s="2" t="s">
        <v>17</v>
      </c>
      <c r="B18" s="15">
        <v>62.63</v>
      </c>
      <c r="C18" s="16">
        <f t="shared" si="0"/>
        <v>9.4405276884519775</v>
      </c>
      <c r="D18" s="17">
        <f t="shared" si="1"/>
        <v>4.956414950380684</v>
      </c>
      <c r="E18" s="4">
        <v>27571</v>
      </c>
      <c r="F18" s="16">
        <f t="shared" si="2"/>
        <v>4.8825779468390547</v>
      </c>
      <c r="G18" s="18">
        <f t="shared" si="3"/>
        <v>5.0073370217887057</v>
      </c>
      <c r="H18" s="19">
        <f t="shared" si="4"/>
        <v>3.4533651426539396</v>
      </c>
      <c r="I18" s="12">
        <v>14.9</v>
      </c>
      <c r="J18" s="16">
        <f t="shared" si="5"/>
        <v>27.807694494729986</v>
      </c>
      <c r="K18" s="2">
        <v>10.56</v>
      </c>
    </row>
    <row r="19" spans="1:11" ht="36.6" thickBot="1" x14ac:dyDescent="0.4">
      <c r="A19" s="2" t="s">
        <v>18</v>
      </c>
      <c r="B19" s="15">
        <v>70.16</v>
      </c>
      <c r="C19" s="16">
        <f t="shared" si="0"/>
        <v>7.778231300338609</v>
      </c>
      <c r="D19" s="17">
        <f t="shared" si="1"/>
        <v>4.8026122899503862</v>
      </c>
      <c r="E19" s="4">
        <v>21957</v>
      </c>
      <c r="F19" s="16">
        <f t="shared" si="2"/>
        <v>5.2050337171667227</v>
      </c>
      <c r="G19" s="18">
        <f t="shared" si="3"/>
        <v>0.34493265189971656</v>
      </c>
      <c r="H19" s="19">
        <f t="shared" si="4"/>
        <v>0.75310295664771454</v>
      </c>
      <c r="I19" s="12">
        <v>9.9</v>
      </c>
      <c r="J19" s="16">
        <f t="shared" si="5"/>
        <v>0.3794259170896882</v>
      </c>
      <c r="K19" s="2">
        <v>0.71699999999999997</v>
      </c>
    </row>
    <row r="20" spans="1:11" ht="18.600000000000001" thickBot="1" x14ac:dyDescent="0.4">
      <c r="A20" s="2" t="s">
        <v>19</v>
      </c>
      <c r="B20" s="15">
        <v>68.39</v>
      </c>
      <c r="C20" s="16">
        <f t="shared" si="0"/>
        <v>7.7157487004029335</v>
      </c>
      <c r="D20" s="17">
        <f t="shared" si="1"/>
        <v>4.6197071132968066</v>
      </c>
      <c r="E20" s="4">
        <v>29518</v>
      </c>
      <c r="F20" s="16">
        <f t="shared" si="2"/>
        <v>5.2578151181912425</v>
      </c>
      <c r="G20" s="18">
        <f t="shared" si="3"/>
        <v>1.6561581806420438</v>
      </c>
      <c r="H20" s="19">
        <f t="shared" si="4"/>
        <v>1.8354129484291826</v>
      </c>
      <c r="I20" s="12">
        <v>13.1</v>
      </c>
      <c r="J20" s="16">
        <f t="shared" si="5"/>
        <v>2.0263582445502655</v>
      </c>
      <c r="K20" s="2">
        <v>2.0489999999999999</v>
      </c>
    </row>
    <row r="21" spans="1:11" ht="18.600000000000001" thickBot="1" x14ac:dyDescent="0.4">
      <c r="A21" s="2" t="s">
        <v>20</v>
      </c>
      <c r="B21" s="15">
        <v>65.02</v>
      </c>
      <c r="C21" s="16">
        <f t="shared" si="0"/>
        <v>8.2448404774887507</v>
      </c>
      <c r="D21" s="17">
        <f t="shared" si="1"/>
        <v>4.2337309791030018</v>
      </c>
      <c r="E21" s="4">
        <v>32442</v>
      </c>
      <c r="F21" s="16">
        <f t="shared" si="2"/>
        <v>5.316436330256515</v>
      </c>
      <c r="G21" s="18">
        <f t="shared" si="3"/>
        <v>3.138276380155109</v>
      </c>
      <c r="H21" s="19">
        <f t="shared" si="4"/>
        <v>2.1340279385054743</v>
      </c>
      <c r="I21" s="12">
        <v>17.2</v>
      </c>
      <c r="J21" s="16">
        <f t="shared" si="5"/>
        <v>2.5694637862519958</v>
      </c>
      <c r="K21" s="2">
        <v>4.0629999999999997</v>
      </c>
    </row>
    <row r="22" spans="1:11" ht="18.600000000000001" thickBot="1" x14ac:dyDescent="0.4">
      <c r="A22" s="2" t="s">
        <v>21</v>
      </c>
      <c r="B22" s="15">
        <v>63.98</v>
      </c>
      <c r="C22" s="16">
        <f t="shared" si="0"/>
        <v>11.16102158886075</v>
      </c>
      <c r="D22" s="17">
        <f t="shared" si="1"/>
        <v>5.2411337753772367</v>
      </c>
      <c r="E22" s="4">
        <v>55373</v>
      </c>
      <c r="F22" s="16">
        <f t="shared" si="2"/>
        <v>5.8014260238140212</v>
      </c>
      <c r="G22" s="18">
        <f t="shared" si="3"/>
        <v>3.5218369901740747</v>
      </c>
      <c r="H22" s="19">
        <f t="shared" si="4"/>
        <v>3.1984683210762737</v>
      </c>
      <c r="I22" s="12">
        <v>12.7</v>
      </c>
      <c r="J22" s="16">
        <f t="shared" si="5"/>
        <v>12.454496265251954</v>
      </c>
      <c r="K22" s="2">
        <v>8.3379999999999992</v>
      </c>
    </row>
    <row r="23" spans="1:11" ht="36.6" thickBot="1" x14ac:dyDescent="0.4">
      <c r="A23" s="2" t="s">
        <v>22</v>
      </c>
      <c r="B23" s="15">
        <v>70.510000000000005</v>
      </c>
      <c r="C23" s="16">
        <f t="shared" si="0"/>
        <v>8.3744150304044069</v>
      </c>
      <c r="D23" s="17">
        <f t="shared" si="1"/>
        <v>4.2400191415200696</v>
      </c>
      <c r="E23" s="4">
        <v>18949</v>
      </c>
      <c r="F23" s="16">
        <f t="shared" si="2"/>
        <v>4.5245552506612228</v>
      </c>
      <c r="G23" s="18">
        <f t="shared" si="3"/>
        <v>0.86223063376107156</v>
      </c>
      <c r="H23" s="19">
        <f t="shared" si="4"/>
        <v>1.6274603212240226</v>
      </c>
      <c r="I23" s="12">
        <v>10.6</v>
      </c>
      <c r="J23" s="16">
        <f t="shared" si="5"/>
        <v>3.3626994716681793</v>
      </c>
      <c r="K23" s="2">
        <v>1.5960000000000001</v>
      </c>
    </row>
    <row r="24" spans="1:11" ht="18.600000000000001" thickBot="1" x14ac:dyDescent="0.4">
      <c r="A24" s="2" t="s">
        <v>23</v>
      </c>
      <c r="B24" s="15">
        <v>63.22</v>
      </c>
      <c r="C24" s="16">
        <f t="shared" si="0"/>
        <v>9.2701059056596957</v>
      </c>
      <c r="D24" s="17">
        <f t="shared" si="1"/>
        <v>4.4718198151970441</v>
      </c>
      <c r="E24" s="4">
        <v>25433</v>
      </c>
      <c r="F24" s="16">
        <f t="shared" si="2"/>
        <v>4.8313167959601149</v>
      </c>
      <c r="G24" s="18">
        <f t="shared" si="3"/>
        <v>5.3002759984298891</v>
      </c>
      <c r="H24" s="19">
        <f t="shared" si="4"/>
        <v>3.720947382086143</v>
      </c>
      <c r="I24" s="12">
        <v>16.2</v>
      </c>
      <c r="J24" s="16">
        <f t="shared" si="5"/>
        <v>61.905687349777494</v>
      </c>
      <c r="K24" s="2">
        <v>6.9729999999999999</v>
      </c>
    </row>
    <row r="25" spans="1:11" ht="18.600000000000001" thickBot="1" x14ac:dyDescent="0.4">
      <c r="A25" s="2" t="s">
        <v>24</v>
      </c>
      <c r="B25" s="15">
        <v>65.989999999999995</v>
      </c>
      <c r="C25" s="16">
        <f t="shared" si="0"/>
        <v>8.9643306157894056</v>
      </c>
      <c r="D25" s="17">
        <f t="shared" si="1"/>
        <v>5.0313986494368335</v>
      </c>
      <c r="E25" s="4">
        <v>24192</v>
      </c>
      <c r="F25" s="16">
        <f t="shared" si="2"/>
        <v>5.1026855728228329</v>
      </c>
      <c r="G25" s="18">
        <f t="shared" si="3"/>
        <v>2.7542674944590622</v>
      </c>
      <c r="H25" s="19">
        <f t="shared" si="4"/>
        <v>3.2233030471919433</v>
      </c>
      <c r="I25" s="12">
        <v>16.7</v>
      </c>
      <c r="J25" s="16">
        <f t="shared" si="5"/>
        <v>7.0395836843674262</v>
      </c>
      <c r="K25" s="2">
        <v>3.819</v>
      </c>
    </row>
    <row r="26" spans="1:11" ht="18.600000000000001" thickBot="1" x14ac:dyDescent="0.4">
      <c r="A26" s="2" t="s">
        <v>25</v>
      </c>
      <c r="B26" s="15">
        <v>65.73</v>
      </c>
      <c r="C26" s="16">
        <f t="shared" si="0"/>
        <v>9.7525529357552774</v>
      </c>
      <c r="D26" s="17">
        <f t="shared" si="1"/>
        <v>3.731523641039026</v>
      </c>
      <c r="E26" s="4">
        <v>25780</v>
      </c>
      <c r="F26" s="16">
        <f t="shared" si="2"/>
        <v>4.9656976950268907</v>
      </c>
      <c r="G26" s="18">
        <f t="shared" si="3"/>
        <v>1.2889546255747932</v>
      </c>
      <c r="H26" s="19">
        <f t="shared" si="4"/>
        <v>2.6745808480676958</v>
      </c>
      <c r="I26" s="12">
        <v>16.600000000000001</v>
      </c>
      <c r="J26" s="16">
        <f t="shared" si="5"/>
        <v>7.2825936344975819</v>
      </c>
      <c r="K26" s="2">
        <v>3.2029999999999998</v>
      </c>
    </row>
    <row r="27" spans="1:11" ht="18.600000000000001" thickBot="1" x14ac:dyDescent="0.4">
      <c r="A27" s="2" t="s">
        <v>26</v>
      </c>
      <c r="B27" s="15">
        <v>67.33</v>
      </c>
      <c r="C27" s="16">
        <f t="shared" si="0"/>
        <v>7.3000935237035245</v>
      </c>
      <c r="D27" s="17">
        <f t="shared" si="1"/>
        <v>4.5251815299661278</v>
      </c>
      <c r="E27" s="4">
        <v>36838</v>
      </c>
      <c r="F27" s="16">
        <f t="shared" si="2"/>
        <v>4.9554891233375962</v>
      </c>
      <c r="G27" s="18">
        <f t="shared" si="3"/>
        <v>1.8479467200001689</v>
      </c>
      <c r="H27" s="19">
        <f t="shared" si="4"/>
        <v>1.0103868685258066</v>
      </c>
      <c r="I27" s="12">
        <v>14.3</v>
      </c>
      <c r="J27" s="16">
        <f t="shared" si="5"/>
        <v>7.3037894171435243</v>
      </c>
      <c r="K27" s="2">
        <v>2.3919999999999999</v>
      </c>
    </row>
    <row r="28" spans="1:11" ht="18.600000000000001" thickBot="1" x14ac:dyDescent="0.4">
      <c r="A28" s="2" t="s">
        <v>27</v>
      </c>
      <c r="B28" s="15">
        <v>64.459999999999994</v>
      </c>
      <c r="C28" s="16">
        <f t="shared" si="0"/>
        <v>8.1947891581608019</v>
      </c>
      <c r="D28" s="17">
        <f t="shared" si="1"/>
        <v>5.0815632174216994</v>
      </c>
      <c r="E28" s="4">
        <v>32832</v>
      </c>
      <c r="F28" s="16">
        <f t="shared" si="2"/>
        <v>5.1374200132440331</v>
      </c>
      <c r="G28" s="18">
        <f t="shared" si="3"/>
        <v>4.2156072318742064</v>
      </c>
      <c r="H28" s="19">
        <f t="shared" si="4"/>
        <v>2.9287931243446046</v>
      </c>
      <c r="I28" s="12">
        <v>14.1</v>
      </c>
      <c r="J28" s="16">
        <f t="shared" si="5"/>
        <v>89.216301050564454</v>
      </c>
      <c r="K28" s="2">
        <v>15.663</v>
      </c>
    </row>
    <row r="29" spans="1:11" ht="18.600000000000001" thickBot="1" x14ac:dyDescent="0.4">
      <c r="A29" s="2" t="s">
        <v>28</v>
      </c>
      <c r="B29" s="15">
        <v>64.48</v>
      </c>
      <c r="C29" s="16">
        <f t="shared" si="0"/>
        <v>8.8932352016541394</v>
      </c>
      <c r="D29" s="17">
        <f t="shared" si="1"/>
        <v>2.9412166721133643</v>
      </c>
      <c r="E29" s="4">
        <v>21860</v>
      </c>
      <c r="F29" s="16">
        <f t="shared" si="2"/>
        <v>4.5379481565517557</v>
      </c>
      <c r="G29" s="18">
        <f t="shared" si="3"/>
        <v>2.360925930298011</v>
      </c>
      <c r="H29" s="19">
        <f t="shared" si="4"/>
        <v>4.1589574151091799</v>
      </c>
      <c r="I29" s="12">
        <v>17.3</v>
      </c>
      <c r="J29" s="16">
        <f t="shared" si="5"/>
        <v>4.8958148238811381</v>
      </c>
      <c r="K29" s="2">
        <v>2.5179999999999998</v>
      </c>
    </row>
    <row r="30" spans="1:11" ht="18.600000000000001" thickBot="1" x14ac:dyDescent="0.4">
      <c r="A30" s="2" t="s">
        <v>29</v>
      </c>
      <c r="B30" s="15">
        <v>65.11</v>
      </c>
      <c r="C30" s="16">
        <f t="shared" si="0"/>
        <v>8.785429404615007</v>
      </c>
      <c r="D30" s="17">
        <f t="shared" si="1"/>
        <v>5.3405798106118372</v>
      </c>
      <c r="E30" s="4">
        <v>29786</v>
      </c>
      <c r="F30" s="16">
        <f t="shared" si="2"/>
        <v>5.21949709077969</v>
      </c>
      <c r="G30" s="18">
        <f t="shared" si="3"/>
        <v>2.4031684852182034</v>
      </c>
      <c r="H30" s="19">
        <f t="shared" si="4"/>
        <v>2.214612188685698</v>
      </c>
      <c r="I30" s="12">
        <v>17.3</v>
      </c>
      <c r="J30" s="16">
        <f t="shared" si="5"/>
        <v>4.9264953946973158</v>
      </c>
      <c r="K30" s="2">
        <v>3.1150000000000002</v>
      </c>
    </row>
    <row r="31" spans="1:11" ht="18.600000000000001" thickBot="1" x14ac:dyDescent="0.4">
      <c r="A31" s="2" t="s">
        <v>30</v>
      </c>
      <c r="B31" s="15">
        <v>66.319999999999993</v>
      </c>
      <c r="C31" s="16">
        <f t="shared" si="0"/>
        <v>5.9095507944579291</v>
      </c>
      <c r="D31" s="17">
        <f t="shared" si="1"/>
        <v>3.6768907364790131</v>
      </c>
      <c r="E31" s="4">
        <v>33149</v>
      </c>
      <c r="F31" s="16">
        <f t="shared" si="2"/>
        <v>5.2243930823709501</v>
      </c>
      <c r="G31" s="18">
        <f t="shared" si="3"/>
        <v>1.9396201489837963</v>
      </c>
      <c r="H31" s="19">
        <f t="shared" si="4"/>
        <v>1.2528897719111549</v>
      </c>
      <c r="I31" s="12">
        <v>15</v>
      </c>
      <c r="J31" s="16">
        <f t="shared" si="5"/>
        <v>11.223585781011643</v>
      </c>
      <c r="K31" s="2">
        <v>9.4459999999999997</v>
      </c>
    </row>
    <row r="32" spans="1:11" ht="18.600000000000001" thickBot="1" x14ac:dyDescent="0.4">
      <c r="A32" s="2" t="s">
        <v>31</v>
      </c>
      <c r="B32" s="15">
        <v>65.16</v>
      </c>
      <c r="C32" s="16">
        <f t="shared" si="0"/>
        <v>8.4268452132932943</v>
      </c>
      <c r="D32" s="17">
        <f t="shared" si="1"/>
        <v>4.1748085460998006</v>
      </c>
      <c r="E32" s="4">
        <v>32226</v>
      </c>
      <c r="F32" s="16">
        <f t="shared" si="2"/>
        <v>5.3718444230520559</v>
      </c>
      <c r="G32" s="18">
        <f t="shared" si="3"/>
        <v>1.6164025345191742</v>
      </c>
      <c r="H32" s="19">
        <f t="shared" si="4"/>
        <v>1.8418008879437924</v>
      </c>
      <c r="I32" s="12">
        <v>17.7</v>
      </c>
      <c r="J32" s="16">
        <f t="shared" si="5"/>
        <v>28.906665325651229</v>
      </c>
      <c r="K32" s="2">
        <v>5.6669999999999998</v>
      </c>
    </row>
    <row r="33" spans="1:11" ht="18.600000000000001" thickBot="1" x14ac:dyDescent="0.4">
      <c r="A33" s="2" t="s">
        <v>32</v>
      </c>
      <c r="B33" s="15">
        <v>63.56</v>
      </c>
      <c r="C33" s="16">
        <f t="shared" si="0"/>
        <v>11.161282347723025</v>
      </c>
      <c r="D33" s="17">
        <f t="shared" si="1"/>
        <v>6.3113961419046163</v>
      </c>
      <c r="E33" s="4">
        <v>70864</v>
      </c>
      <c r="F33" s="16">
        <f t="shared" si="2"/>
        <v>6.3113961419046154</v>
      </c>
      <c r="G33" s="18">
        <f t="shared" si="3"/>
        <v>4.3627162271230073</v>
      </c>
      <c r="H33" s="19">
        <f t="shared" si="4"/>
        <v>2.9811894218673878</v>
      </c>
      <c r="I33" s="12">
        <v>12.5</v>
      </c>
      <c r="J33" s="16">
        <f t="shared" si="5"/>
        <v>28.939350973249276</v>
      </c>
      <c r="K33" s="2">
        <v>19.222999999999999</v>
      </c>
    </row>
    <row r="34" spans="1:11" ht="18.600000000000001" thickBot="1" x14ac:dyDescent="0.4">
      <c r="A34" s="2" t="s">
        <v>33</v>
      </c>
      <c r="B34" s="15">
        <v>66.739999999999995</v>
      </c>
      <c r="C34" s="16">
        <f t="shared" ref="C34:C65" si="6">x_1/числ_нас*1000</f>
        <v>8.3406752427723294</v>
      </c>
      <c r="D34" s="17">
        <f t="shared" ref="D34:D65" si="7">x_2/числ_нас*1000^2</f>
        <v>4.6134919271617338</v>
      </c>
      <c r="E34" s="4">
        <v>47046</v>
      </c>
      <c r="F34" s="16">
        <f t="shared" ref="F34:F65" si="8">x_4/числ_нас*10000</f>
        <v>5.3299558403784326</v>
      </c>
      <c r="G34" s="18">
        <f t="shared" ref="G34:G65" si="9">x_6/числ_нас*100000</f>
        <v>2.6268626580914196</v>
      </c>
      <c r="H34" s="19">
        <f t="shared" ref="H34:H65" si="10">x_7/числ_нас*1000</f>
        <v>1.111137150817199</v>
      </c>
      <c r="I34" s="12">
        <v>14.6</v>
      </c>
      <c r="J34" s="16">
        <f t="shared" ref="J34:J65" si="11">x_8/числ_нас*100000</f>
        <v>2.6178489136763998</v>
      </c>
      <c r="K34" s="2">
        <v>4.9320000000000004</v>
      </c>
    </row>
    <row r="35" spans="1:11" ht="18.600000000000001" thickBot="1" x14ac:dyDescent="0.4">
      <c r="A35" s="2" t="s">
        <v>34</v>
      </c>
      <c r="B35" s="15">
        <v>64.33</v>
      </c>
      <c r="C35" s="16">
        <f t="shared" si="6"/>
        <v>10.480834158405587</v>
      </c>
      <c r="D35" s="17">
        <f t="shared" si="7"/>
        <v>5.1741351240508209</v>
      </c>
      <c r="E35" s="4">
        <v>46355</v>
      </c>
      <c r="F35" s="16">
        <f t="shared" si="8"/>
        <v>5.7320082465799205</v>
      </c>
      <c r="G35" s="18">
        <f t="shared" si="9"/>
        <v>2.7617481313321708</v>
      </c>
      <c r="H35" s="19">
        <f t="shared" si="10"/>
        <v>1.9953630248874932</v>
      </c>
      <c r="I35" s="12">
        <v>13.4</v>
      </c>
      <c r="J35" s="16">
        <f t="shared" si="11"/>
        <v>27.479393906755099</v>
      </c>
      <c r="K35" s="2">
        <v>19.048999999999999</v>
      </c>
    </row>
    <row r="36" spans="1:11" ht="18.600000000000001" thickBot="1" x14ac:dyDescent="0.4">
      <c r="A36" s="2" t="s">
        <v>35</v>
      </c>
      <c r="B36" s="15">
        <v>63.44</v>
      </c>
      <c r="C36" s="16">
        <f t="shared" si="6"/>
        <v>7.396083897219162</v>
      </c>
      <c r="D36" s="17">
        <f t="shared" si="7"/>
        <v>5.1030730840995435</v>
      </c>
      <c r="E36" s="4">
        <v>84147</v>
      </c>
      <c r="F36" s="16">
        <f t="shared" si="8"/>
        <v>10029.67425758155</v>
      </c>
      <c r="G36" s="18">
        <f t="shared" si="9"/>
        <v>2.24804981678394</v>
      </c>
      <c r="H36" s="19">
        <f t="shared" si="10"/>
        <v>4.11393116471461</v>
      </c>
      <c r="I36" s="12">
        <v>10.1</v>
      </c>
      <c r="J36" s="16">
        <f t="shared" si="11"/>
        <v>133.53415911696601</v>
      </c>
      <c r="K36" s="2">
        <v>12.026999999999999</v>
      </c>
    </row>
    <row r="37" spans="1:11" ht="18.600000000000001" thickBot="1" x14ac:dyDescent="0.4">
      <c r="A37" s="2" t="s">
        <v>36</v>
      </c>
      <c r="B37" s="15">
        <v>64.680000000000007</v>
      </c>
      <c r="C37" s="16">
        <f t="shared" si="6"/>
        <v>9.0356142839177789</v>
      </c>
      <c r="D37" s="17">
        <f t="shared" si="7"/>
        <v>4.89841659463581</v>
      </c>
      <c r="E37" s="4">
        <v>33645</v>
      </c>
      <c r="F37" s="16">
        <f t="shared" si="8"/>
        <v>5.5265574981335659</v>
      </c>
      <c r="G37" s="18">
        <f t="shared" si="9"/>
        <v>2.7379684592400864</v>
      </c>
      <c r="H37" s="19">
        <f t="shared" si="10"/>
        <v>2.0095415017120262</v>
      </c>
      <c r="I37" s="12">
        <v>17.3</v>
      </c>
      <c r="J37" s="16">
        <f t="shared" si="11"/>
        <v>3.8872784752699365</v>
      </c>
      <c r="K37" s="2">
        <v>6.2119999999999997</v>
      </c>
    </row>
    <row r="38" spans="1:11" ht="18.600000000000001" thickBot="1" x14ac:dyDescent="0.4">
      <c r="A38" s="2" t="s">
        <v>37</v>
      </c>
      <c r="B38" s="15">
        <v>63.77</v>
      </c>
      <c r="C38" s="16">
        <f t="shared" si="6"/>
        <v>8.2307128443204327</v>
      </c>
      <c r="D38" s="17">
        <f t="shared" si="7"/>
        <v>4.3041655916219987</v>
      </c>
      <c r="E38" s="4">
        <v>26268</v>
      </c>
      <c r="F38" s="16">
        <f t="shared" si="8"/>
        <v>5.0918671945349567</v>
      </c>
      <c r="G38" s="18">
        <f t="shared" si="9"/>
        <v>1.1960761866357281</v>
      </c>
      <c r="H38" s="19">
        <f t="shared" si="10"/>
        <v>2.7526839095287974</v>
      </c>
      <c r="I38" s="12">
        <v>18.2</v>
      </c>
      <c r="J38" s="16">
        <f t="shared" si="11"/>
        <v>10.815946087720226</v>
      </c>
      <c r="K38" s="2">
        <v>3.19</v>
      </c>
    </row>
    <row r="39" spans="1:11" ht="18.600000000000001" thickBot="1" x14ac:dyDescent="0.4">
      <c r="A39" s="2" t="s">
        <v>38</v>
      </c>
      <c r="B39" s="15">
        <v>65.16</v>
      </c>
      <c r="C39" s="16">
        <f t="shared" si="6"/>
        <v>9.5661794468180794</v>
      </c>
      <c r="D39" s="17">
        <f t="shared" si="7"/>
        <v>5.6142118281987852</v>
      </c>
      <c r="E39" s="4">
        <v>31563</v>
      </c>
      <c r="F39" s="16">
        <f t="shared" si="8"/>
        <v>5.1673487744546884</v>
      </c>
      <c r="G39" s="18">
        <f t="shared" si="9"/>
        <v>3.1302001349224198</v>
      </c>
      <c r="H39" s="19">
        <f t="shared" si="10"/>
        <v>1.7086575219248932</v>
      </c>
      <c r="I39" s="12">
        <v>15.3</v>
      </c>
      <c r="J39" s="16">
        <f t="shared" si="11"/>
        <v>5.9149988756465035</v>
      </c>
      <c r="K39" s="2">
        <v>1.2210000000000001</v>
      </c>
    </row>
    <row r="40" spans="1:11" ht="18.600000000000001" thickBot="1" x14ac:dyDescent="0.4">
      <c r="A40" s="2" t="s">
        <v>39</v>
      </c>
      <c r="B40" s="15">
        <v>65.22</v>
      </c>
      <c r="C40" s="16">
        <f t="shared" si="6"/>
        <v>8.2464099887082138</v>
      </c>
      <c r="D40" s="17">
        <f t="shared" si="7"/>
        <v>5.1877299464358506</v>
      </c>
      <c r="E40" s="4">
        <v>27354</v>
      </c>
      <c r="F40" s="16">
        <f t="shared" si="8"/>
        <v>5.3244872134615981</v>
      </c>
      <c r="G40" s="18">
        <f t="shared" si="9"/>
        <v>2.926711940239735</v>
      </c>
      <c r="H40" s="19">
        <f t="shared" si="10"/>
        <v>2.0955257492116504</v>
      </c>
      <c r="I40" s="12">
        <v>15.5</v>
      </c>
      <c r="J40" s="16">
        <f t="shared" si="11"/>
        <v>7.84358799984249</v>
      </c>
      <c r="K40" s="2">
        <v>4.6689999999999996</v>
      </c>
    </row>
    <row r="41" spans="1:11" ht="18.600000000000001" thickBot="1" x14ac:dyDescent="0.4">
      <c r="A41" s="2" t="s">
        <v>40</v>
      </c>
      <c r="B41" s="15">
        <v>64.760000000000005</v>
      </c>
      <c r="C41" s="16">
        <f t="shared" si="6"/>
        <v>7.9264980425701959</v>
      </c>
      <c r="D41" s="17">
        <f t="shared" si="7"/>
        <v>4.7010574907851987</v>
      </c>
      <c r="E41" s="4">
        <v>24719</v>
      </c>
      <c r="F41" s="16">
        <f t="shared" si="8"/>
        <v>4.9003386218278919</v>
      </c>
      <c r="G41" s="18">
        <f t="shared" si="9"/>
        <v>2.7576762259171614</v>
      </c>
      <c r="H41" s="19">
        <f t="shared" si="10"/>
        <v>2.8154313317807094</v>
      </c>
      <c r="I41" s="12">
        <v>16.2</v>
      </c>
      <c r="J41" s="16">
        <f t="shared" si="11"/>
        <v>21.06760573346903</v>
      </c>
      <c r="K41" s="2">
        <v>3.9929999999999999</v>
      </c>
    </row>
    <row r="42" spans="1:11" ht="18.600000000000001" thickBot="1" x14ac:dyDescent="0.4">
      <c r="A42" s="2" t="s">
        <v>41</v>
      </c>
      <c r="B42" s="15">
        <v>64.72</v>
      </c>
      <c r="C42" s="16">
        <f t="shared" si="6"/>
        <v>7.9265906824693593</v>
      </c>
      <c r="D42" s="17">
        <f t="shared" si="7"/>
        <v>4.5957957654727695</v>
      </c>
      <c r="E42" s="4">
        <v>26843</v>
      </c>
      <c r="F42" s="16">
        <f t="shared" si="8"/>
        <v>4.8987227979238277</v>
      </c>
      <c r="G42" s="18">
        <f t="shared" si="9"/>
        <v>0.98170797553583722</v>
      </c>
      <c r="H42" s="19">
        <f t="shared" si="10"/>
        <v>1.3800009256103769</v>
      </c>
      <c r="I42" s="12">
        <v>18.100000000000001</v>
      </c>
      <c r="J42" s="16">
        <f t="shared" si="11"/>
        <v>3.8146367049392533</v>
      </c>
      <c r="K42" s="2">
        <v>1.25</v>
      </c>
    </row>
    <row r="43" spans="1:11" ht="18.600000000000001" thickBot="1" x14ac:dyDescent="0.4">
      <c r="A43" s="2" t="s">
        <v>42</v>
      </c>
      <c r="B43" s="15">
        <v>66.099999999999994</v>
      </c>
      <c r="C43" s="16">
        <f t="shared" si="6"/>
        <v>8.1684800074173189</v>
      </c>
      <c r="D43" s="17">
        <f t="shared" si="7"/>
        <v>4.5635371184186022</v>
      </c>
      <c r="E43" s="4">
        <v>24118</v>
      </c>
      <c r="F43" s="16">
        <f t="shared" si="8"/>
        <v>5.1858376345665942</v>
      </c>
      <c r="G43" s="18">
        <f t="shared" si="9"/>
        <v>1.8857591398423976</v>
      </c>
      <c r="H43" s="19">
        <f t="shared" si="10"/>
        <v>2.2102668584902769</v>
      </c>
      <c r="I43" s="12">
        <v>17.399999999999999</v>
      </c>
      <c r="J43" s="16">
        <f t="shared" si="11"/>
        <v>2.5614894982859235</v>
      </c>
      <c r="K43" s="2">
        <v>1.2749999999999999</v>
      </c>
    </row>
    <row r="44" spans="1:11" ht="18.600000000000001" thickBot="1" x14ac:dyDescent="0.4">
      <c r="A44" s="2" t="s">
        <v>43</v>
      </c>
      <c r="B44" s="15">
        <v>64.09</v>
      </c>
      <c r="C44" s="16">
        <f t="shared" si="6"/>
        <v>7.5051603848390753</v>
      </c>
      <c r="D44" s="17">
        <f t="shared" si="7"/>
        <v>5.0899358992924588</v>
      </c>
      <c r="E44" s="4">
        <v>30215</v>
      </c>
      <c r="F44" s="16">
        <f t="shared" si="8"/>
        <v>4.8789804629434661</v>
      </c>
      <c r="G44" s="18">
        <f t="shared" si="9"/>
        <v>3.4050320894920709</v>
      </c>
      <c r="H44" s="19">
        <f t="shared" si="10"/>
        <v>2.7056306706504238</v>
      </c>
      <c r="I44" s="12">
        <v>15.5</v>
      </c>
      <c r="J44" s="16">
        <f t="shared" si="11"/>
        <v>10.990034606084754</v>
      </c>
      <c r="K44" s="2">
        <v>6.1260000000000003</v>
      </c>
    </row>
    <row r="45" spans="1:11" ht="18.600000000000001" thickBot="1" x14ac:dyDescent="0.4">
      <c r="A45" s="2" t="s">
        <v>44</v>
      </c>
      <c r="B45" s="15">
        <v>64.59</v>
      </c>
      <c r="C45" s="16">
        <f t="shared" si="6"/>
        <v>9.8332158873034121</v>
      </c>
      <c r="D45" s="17">
        <f t="shared" si="7"/>
        <v>5.1563375974036099</v>
      </c>
      <c r="E45" s="4">
        <v>37304</v>
      </c>
      <c r="F45" s="16">
        <f t="shared" si="8"/>
        <v>5.3885421050736149</v>
      </c>
      <c r="G45" s="18">
        <f t="shared" si="9"/>
        <v>5.590108517981605</v>
      </c>
      <c r="H45" s="19">
        <f t="shared" si="10"/>
        <v>2.6596016295166329</v>
      </c>
      <c r="I45" s="12">
        <v>15.3</v>
      </c>
      <c r="J45" s="16">
        <f t="shared" si="11"/>
        <v>9.1215520721295995</v>
      </c>
      <c r="K45" s="2">
        <v>4.6230000000000002</v>
      </c>
    </row>
    <row r="46" spans="1:11" ht="18.600000000000001" thickBot="1" x14ac:dyDescent="0.4">
      <c r="A46" s="2" t="s">
        <v>45</v>
      </c>
      <c r="B46" s="15">
        <v>63.88</v>
      </c>
      <c r="C46" s="16">
        <f t="shared" si="6"/>
        <v>9.5598392053006087</v>
      </c>
      <c r="D46" s="17">
        <f t="shared" si="7"/>
        <v>3.2834904597539754</v>
      </c>
      <c r="E46" s="4">
        <v>26436</v>
      </c>
      <c r="F46" s="16">
        <f t="shared" si="8"/>
        <v>5.1399442900574401</v>
      </c>
      <c r="G46" s="18">
        <f t="shared" si="9"/>
        <v>1.6327650222545871</v>
      </c>
      <c r="H46" s="19">
        <f t="shared" si="10"/>
        <v>2.382204167469443</v>
      </c>
      <c r="I46" s="12">
        <v>18.899999999999999</v>
      </c>
      <c r="J46" s="16">
        <f t="shared" si="11"/>
        <v>5.9759199814517894</v>
      </c>
      <c r="K46" s="2">
        <v>1.9330000000000001</v>
      </c>
    </row>
    <row r="47" spans="1:11" ht="18.600000000000001" thickBot="1" x14ac:dyDescent="0.4">
      <c r="A47" s="2" t="s">
        <v>46</v>
      </c>
      <c r="B47" s="15">
        <v>68.7</v>
      </c>
      <c r="C47" s="16">
        <f t="shared" si="6"/>
        <v>6.7923664682501128</v>
      </c>
      <c r="D47" s="17">
        <f t="shared" si="7"/>
        <v>3.9381043986294357</v>
      </c>
      <c r="E47" s="4">
        <v>23927</v>
      </c>
      <c r="F47" s="16">
        <f t="shared" si="8"/>
        <v>4.3591188491408071</v>
      </c>
      <c r="G47" s="18">
        <f t="shared" si="9"/>
        <v>1.0795242320804375</v>
      </c>
      <c r="H47" s="19">
        <f t="shared" si="10"/>
        <v>1.2500890607491466</v>
      </c>
      <c r="I47" s="12">
        <v>13.1</v>
      </c>
      <c r="J47" s="16">
        <f t="shared" si="11"/>
        <v>1.6192863481206563</v>
      </c>
      <c r="K47" s="2">
        <v>1.405</v>
      </c>
    </row>
    <row r="48" spans="1:11" ht="18.600000000000001" thickBot="1" x14ac:dyDescent="0.4">
      <c r="A48" s="2" t="s">
        <v>47</v>
      </c>
      <c r="B48" s="15">
        <v>63.56</v>
      </c>
      <c r="C48" s="16">
        <f t="shared" si="6"/>
        <v>7.2763570338117995</v>
      </c>
      <c r="D48" s="17">
        <f t="shared" si="7"/>
        <v>4.5528044010442539</v>
      </c>
      <c r="E48" s="4">
        <v>30293</v>
      </c>
      <c r="F48" s="16">
        <f t="shared" si="8"/>
        <v>4.3992375859296668</v>
      </c>
      <c r="G48" s="18">
        <f t="shared" si="9"/>
        <v>4.0650039295037983</v>
      </c>
      <c r="H48" s="19">
        <f t="shared" si="10"/>
        <v>6.1742893018129914</v>
      </c>
      <c r="I48" s="12">
        <v>11.3</v>
      </c>
      <c r="J48" s="16">
        <f t="shared" si="11"/>
        <v>3.0713363022917588</v>
      </c>
      <c r="K48" s="2">
        <v>3.3170000000000002</v>
      </c>
    </row>
    <row r="49" spans="1:11" ht="18.600000000000001" thickBot="1" x14ac:dyDescent="0.4">
      <c r="A49" s="2" t="s">
        <v>48</v>
      </c>
      <c r="B49" s="15">
        <v>65.239999999999995</v>
      </c>
      <c r="C49" s="16">
        <f t="shared" si="6"/>
        <v>7.9916481965243147</v>
      </c>
      <c r="D49" s="17">
        <f t="shared" si="7"/>
        <v>4.4950677971693445</v>
      </c>
      <c r="E49" s="4">
        <v>21677</v>
      </c>
      <c r="F49" s="16">
        <f t="shared" si="8"/>
        <v>4.7822422702829162</v>
      </c>
      <c r="G49" s="18">
        <f t="shared" si="9"/>
        <v>2.7992637936222775</v>
      </c>
      <c r="H49" s="19">
        <f t="shared" si="10"/>
        <v>2.674046725711138</v>
      </c>
      <c r="I49" s="12">
        <v>14.9</v>
      </c>
      <c r="J49" s="16">
        <f t="shared" si="11"/>
        <v>11.029599215406348</v>
      </c>
      <c r="K49" s="2">
        <v>5.9569999999999999</v>
      </c>
    </row>
    <row r="50" spans="1:11" ht="18.600000000000001" thickBot="1" x14ac:dyDescent="0.4">
      <c r="A50" s="2" t="s">
        <v>49</v>
      </c>
      <c r="B50" s="15">
        <v>65.319999999999993</v>
      </c>
      <c r="C50" s="16">
        <f t="shared" si="6"/>
        <v>8.5034238864090916</v>
      </c>
      <c r="D50" s="17">
        <f t="shared" si="7"/>
        <v>4.4911445592249315</v>
      </c>
      <c r="E50" s="4">
        <v>30249</v>
      </c>
      <c r="F50" s="16">
        <f t="shared" si="8"/>
        <v>439.22130400096995</v>
      </c>
      <c r="G50" s="18">
        <f t="shared" si="9"/>
        <v>4.0754487833257089</v>
      </c>
      <c r="H50" s="19">
        <f t="shared" si="10"/>
        <v>4.9689909290698706</v>
      </c>
      <c r="I50" s="12">
        <v>11.8</v>
      </c>
      <c r="J50" s="16">
        <f t="shared" si="11"/>
        <v>9.5773046408154148</v>
      </c>
      <c r="K50" s="2">
        <v>3.9710000000000001</v>
      </c>
    </row>
    <row r="51" spans="1:11" ht="18.600000000000001" thickBot="1" x14ac:dyDescent="0.4">
      <c r="A51" s="2" t="s">
        <v>50</v>
      </c>
      <c r="B51" s="15">
        <v>73.33</v>
      </c>
      <c r="C51" s="16">
        <f t="shared" si="6"/>
        <v>6.9553871917790637</v>
      </c>
      <c r="D51" s="17">
        <f t="shared" si="7"/>
        <v>4.108503025824831</v>
      </c>
      <c r="E51" s="4">
        <v>26092</v>
      </c>
      <c r="F51" s="16">
        <f t="shared" si="8"/>
        <v>4.3212030898884422</v>
      </c>
      <c r="G51" s="18">
        <f t="shared" si="9"/>
        <v>0.34868862961247693</v>
      </c>
      <c r="H51" s="19">
        <f t="shared" si="10"/>
        <v>0.23362138184035955</v>
      </c>
      <c r="I51" s="12">
        <v>6.2</v>
      </c>
      <c r="J51" s="16">
        <f t="shared" si="11"/>
        <v>0.31698966328406997</v>
      </c>
      <c r="K51" s="2">
        <v>0.25600000000000001</v>
      </c>
    </row>
    <row r="52" spans="1:11" ht="18.600000000000001" thickBot="1" x14ac:dyDescent="0.4">
      <c r="A52" s="2" t="s">
        <v>51</v>
      </c>
      <c r="B52" s="15">
        <v>77.430000000000007</v>
      </c>
      <c r="C52" s="16">
        <f t="shared" si="6"/>
        <v>4.7923962935748303</v>
      </c>
      <c r="D52" s="17">
        <f t="shared" si="7"/>
        <v>4.4030498802378064</v>
      </c>
      <c r="E52" s="4">
        <v>27661</v>
      </c>
      <c r="F52" s="16">
        <f t="shared" si="8"/>
        <v>5.0710461776297588</v>
      </c>
      <c r="G52" s="18">
        <f t="shared" si="9"/>
        <v>0</v>
      </c>
      <c r="H52" s="19">
        <f t="shared" si="10"/>
        <v>0.3149125401990629</v>
      </c>
      <c r="I52" s="12">
        <v>3.7</v>
      </c>
      <c r="J52" s="16">
        <f t="shared" si="11"/>
        <v>0.34354095294443227</v>
      </c>
      <c r="K52" s="2">
        <v>0.122</v>
      </c>
    </row>
    <row r="53" spans="1:11" ht="18.600000000000001" thickBot="1" x14ac:dyDescent="0.4">
      <c r="A53" s="2" t="s">
        <v>52</v>
      </c>
      <c r="B53" s="15">
        <v>67.92</v>
      </c>
      <c r="C53" s="16">
        <f t="shared" si="6"/>
        <v>7.8051114508610659</v>
      </c>
      <c r="D53" s="17">
        <f t="shared" si="7"/>
        <v>5.0314559448558418</v>
      </c>
      <c r="E53" s="4">
        <v>16877</v>
      </c>
      <c r="F53" s="16">
        <f t="shared" si="8"/>
        <v>5.038932105249387</v>
      </c>
      <c r="G53" s="18">
        <f t="shared" si="9"/>
        <v>1.8690400983862707</v>
      </c>
      <c r="H53" s="19">
        <f t="shared" si="10"/>
        <v>2.5680610951827361</v>
      </c>
      <c r="I53" s="12">
        <v>11.1</v>
      </c>
      <c r="J53" s="16">
        <f t="shared" si="11"/>
        <v>0.93452004919313536</v>
      </c>
      <c r="K53" s="2">
        <v>1.1519999999999999</v>
      </c>
    </row>
    <row r="54" spans="1:11" ht="18.600000000000001" thickBot="1" x14ac:dyDescent="0.4">
      <c r="A54" s="2" t="s">
        <v>53</v>
      </c>
      <c r="B54" s="15">
        <v>63.71</v>
      </c>
      <c r="C54" s="16">
        <f t="shared" si="6"/>
        <v>7.9225439781694336</v>
      </c>
      <c r="D54" s="17">
        <f t="shared" si="7"/>
        <v>5.3480906552821939</v>
      </c>
      <c r="E54" s="4">
        <v>19811</v>
      </c>
      <c r="F54" s="16">
        <f t="shared" si="8"/>
        <v>4.8883075666685478</v>
      </c>
      <c r="G54" s="18">
        <f t="shared" si="9"/>
        <v>2.1578267696669311</v>
      </c>
      <c r="H54" s="19">
        <f t="shared" si="10"/>
        <v>3.6135299058191608</v>
      </c>
      <c r="I54" s="12">
        <v>16.5</v>
      </c>
      <c r="J54" s="16">
        <f t="shared" si="11"/>
        <v>21.395682354620572</v>
      </c>
      <c r="K54" s="2">
        <v>5.27</v>
      </c>
    </row>
    <row r="55" spans="1:11" ht="18.600000000000001" thickBot="1" x14ac:dyDescent="0.4">
      <c r="A55" s="2" t="s">
        <v>54</v>
      </c>
      <c r="B55" s="15">
        <v>64.75</v>
      </c>
      <c r="C55" s="16">
        <f t="shared" si="6"/>
        <v>9.7621039631079363</v>
      </c>
      <c r="D55" s="17">
        <f t="shared" si="7"/>
        <v>5.1667812073584924</v>
      </c>
      <c r="E55" s="4">
        <v>32583</v>
      </c>
      <c r="F55" s="16">
        <f t="shared" si="8"/>
        <v>5.1007958088066854</v>
      </c>
      <c r="G55" s="18">
        <f t="shared" si="9"/>
        <v>3.4860210555671758</v>
      </c>
      <c r="H55" s="19">
        <f t="shared" si="10"/>
        <v>4.7521937032499677</v>
      </c>
      <c r="I55" s="12">
        <v>13.4</v>
      </c>
      <c r="J55" s="16">
        <f t="shared" si="11"/>
        <v>43.625063495383507</v>
      </c>
      <c r="K55" s="2">
        <v>13.461</v>
      </c>
    </row>
    <row r="56" spans="1:11" ht="18.600000000000001" thickBot="1" x14ac:dyDescent="0.4">
      <c r="A56" s="2" t="s">
        <v>55</v>
      </c>
      <c r="B56" s="15">
        <v>66.22</v>
      </c>
      <c r="C56" s="16">
        <f t="shared" si="6"/>
        <v>8.3455808768272952</v>
      </c>
      <c r="D56" s="17">
        <f t="shared" si="7"/>
        <v>4.5664897704186309</v>
      </c>
      <c r="E56" s="4">
        <v>36677</v>
      </c>
      <c r="F56" s="16">
        <f t="shared" si="8"/>
        <v>4.8997215323168799</v>
      </c>
      <c r="G56" s="18">
        <f t="shared" si="9"/>
        <v>1.8483536713848976</v>
      </c>
      <c r="H56" s="19">
        <f t="shared" si="10"/>
        <v>1.3265898350053893</v>
      </c>
      <c r="I56" s="12">
        <v>16.100000000000001</v>
      </c>
      <c r="J56" s="16">
        <f t="shared" si="11"/>
        <v>1.9275688287299646</v>
      </c>
      <c r="K56" s="2">
        <v>2.1890000000000001</v>
      </c>
    </row>
    <row r="57" spans="1:11" ht="18.600000000000001" thickBot="1" x14ac:dyDescent="0.4">
      <c r="A57" s="2" t="s">
        <v>56</v>
      </c>
      <c r="B57" s="15">
        <v>65.239999999999995</v>
      </c>
      <c r="C57" s="16">
        <f t="shared" si="6"/>
        <v>8.153802573315641</v>
      </c>
      <c r="D57" s="17">
        <f t="shared" si="7"/>
        <v>3.6631729608038999</v>
      </c>
      <c r="E57" s="4">
        <v>22950</v>
      </c>
      <c r="F57" s="16">
        <f t="shared" si="8"/>
        <v>4.9274670880980418</v>
      </c>
      <c r="G57" s="18">
        <f t="shared" si="9"/>
        <v>2.9818257719201466</v>
      </c>
      <c r="H57" s="19">
        <f t="shared" si="10"/>
        <v>2.109641733633504</v>
      </c>
      <c r="I57" s="12">
        <v>14.3</v>
      </c>
      <c r="J57" s="16">
        <f t="shared" si="11"/>
        <v>8.2000208727804029</v>
      </c>
      <c r="K57" s="2">
        <v>4.2530000000000001</v>
      </c>
    </row>
    <row r="58" spans="1:11" ht="18.600000000000001" thickBot="1" x14ac:dyDescent="0.4">
      <c r="A58" s="2" t="s">
        <v>57</v>
      </c>
      <c r="B58" s="15">
        <v>66.8</v>
      </c>
      <c r="C58" s="16">
        <f t="shared" si="6"/>
        <v>8.1571413341099568</v>
      </c>
      <c r="D58" s="17">
        <f t="shared" si="7"/>
        <v>5.5269378086231162</v>
      </c>
      <c r="E58" s="4">
        <v>21264</v>
      </c>
      <c r="F58" s="16">
        <f t="shared" si="8"/>
        <v>5.4684310569439711</v>
      </c>
      <c r="G58" s="18">
        <f t="shared" si="9"/>
        <v>1.4301650410457367</v>
      </c>
      <c r="H58" s="19">
        <f t="shared" si="10"/>
        <v>2.1556487618671194</v>
      </c>
      <c r="I58" s="12">
        <v>16.399999999999999</v>
      </c>
      <c r="J58" s="16">
        <f t="shared" si="11"/>
        <v>7.7098897212738349</v>
      </c>
      <c r="K58" s="2">
        <v>3.0129999999999999</v>
      </c>
    </row>
    <row r="59" spans="1:11" ht="18.600000000000001" thickBot="1" x14ac:dyDescent="0.4">
      <c r="A59" s="2" t="s">
        <v>58</v>
      </c>
      <c r="B59" s="15">
        <v>66.06</v>
      </c>
      <c r="C59" s="16">
        <f t="shared" si="6"/>
        <v>8.5791761648720204</v>
      </c>
      <c r="D59" s="17">
        <f t="shared" si="7"/>
        <v>5.9765501172090314</v>
      </c>
      <c r="E59" s="4">
        <v>20631</v>
      </c>
      <c r="F59" s="16">
        <f t="shared" si="8"/>
        <v>5.0538192376264215</v>
      </c>
      <c r="G59" s="18">
        <f t="shared" si="9"/>
        <v>7.8745086003767648</v>
      </c>
      <c r="H59" s="19">
        <f t="shared" si="10"/>
        <v>3.9756172908056024</v>
      </c>
      <c r="I59" s="12">
        <v>9.1999999999999993</v>
      </c>
      <c r="J59" s="16">
        <f t="shared" si="11"/>
        <v>28.903484772921384</v>
      </c>
      <c r="K59" s="2">
        <v>17.878</v>
      </c>
    </row>
    <row r="60" spans="1:11" ht="36.6" thickBot="1" x14ac:dyDescent="0.4">
      <c r="A60" s="2" t="s">
        <v>59</v>
      </c>
      <c r="B60" s="15">
        <v>68.84</v>
      </c>
      <c r="C60" s="16">
        <f t="shared" si="6"/>
        <v>9.7109967804512021</v>
      </c>
      <c r="D60" s="17">
        <f t="shared" si="7"/>
        <v>7.0483979327413868</v>
      </c>
      <c r="E60" s="4">
        <v>46338</v>
      </c>
      <c r="F60" s="16">
        <f t="shared" si="8"/>
        <v>4.5603003748869382</v>
      </c>
      <c r="G60" s="18">
        <f t="shared" si="9"/>
        <v>0.29083548309227919</v>
      </c>
      <c r="H60" s="19">
        <f t="shared" si="10"/>
        <v>0.41007803116011365</v>
      </c>
      <c r="I60" s="12">
        <v>12</v>
      </c>
      <c r="J60" s="16">
        <f t="shared" si="11"/>
        <v>1.4687191896160099</v>
      </c>
      <c r="K60" s="2">
        <v>1.5109999999999999</v>
      </c>
    </row>
    <row r="61" spans="1:11" ht="18.600000000000001" thickBot="1" x14ac:dyDescent="0.4">
      <c r="A61" s="2" t="s">
        <v>60</v>
      </c>
      <c r="B61" s="15">
        <v>67.349999999999994</v>
      </c>
      <c r="C61" s="16">
        <f t="shared" si="6"/>
        <v>6.4050182162484823</v>
      </c>
      <c r="D61" s="17">
        <f t="shared" si="7"/>
        <v>4.4411110882407421</v>
      </c>
      <c r="E61" s="4">
        <v>35635</v>
      </c>
      <c r="F61" s="16">
        <f t="shared" si="8"/>
        <v>5.2243068563077619</v>
      </c>
      <c r="G61" s="18">
        <f t="shared" si="9"/>
        <v>1.6209373649218861</v>
      </c>
      <c r="H61" s="19">
        <f t="shared" si="10"/>
        <v>1.9994133750488854</v>
      </c>
      <c r="I61" s="12">
        <v>13.9</v>
      </c>
      <c r="J61" s="16">
        <f t="shared" si="11"/>
        <v>8.3542597204783551</v>
      </c>
      <c r="K61" s="2">
        <v>7.8490000000000002</v>
      </c>
    </row>
    <row r="62" spans="1:11" ht="18.600000000000001" thickBot="1" x14ac:dyDescent="0.4">
      <c r="A62" s="2" t="s">
        <v>61</v>
      </c>
      <c r="B62" s="15">
        <v>61.95</v>
      </c>
      <c r="C62" s="16">
        <f t="shared" si="6"/>
        <v>10.603937230465718</v>
      </c>
      <c r="D62" s="17">
        <f t="shared" si="7"/>
        <v>5.0252918638990973</v>
      </c>
      <c r="E62" s="4">
        <v>18972</v>
      </c>
      <c r="F62" s="16">
        <f t="shared" si="8"/>
        <v>3.8343788907668155</v>
      </c>
      <c r="G62" s="18">
        <f t="shared" si="9"/>
        <v>10.225010375378174</v>
      </c>
      <c r="H62" s="19">
        <f t="shared" si="10"/>
        <v>6.5109257243216909</v>
      </c>
      <c r="I62" s="12">
        <v>9.1999999999999993</v>
      </c>
      <c r="J62" s="16">
        <f t="shared" si="11"/>
        <v>1.5938986761618921</v>
      </c>
      <c r="K62" s="2">
        <v>2.6360000000000001</v>
      </c>
    </row>
    <row r="63" spans="1:11" ht="18.600000000000001" thickBot="1" x14ac:dyDescent="0.4">
      <c r="A63" s="2" t="s">
        <v>62</v>
      </c>
      <c r="B63" s="15">
        <v>64.7</v>
      </c>
      <c r="C63" s="16">
        <f t="shared" si="6"/>
        <v>7.5409414062795745</v>
      </c>
      <c r="D63" s="17">
        <f t="shared" si="7"/>
        <v>4.0335708174653044</v>
      </c>
      <c r="E63" s="4">
        <v>23837</v>
      </c>
      <c r="F63" s="16">
        <f t="shared" si="8"/>
        <v>4.7604085433717698</v>
      </c>
      <c r="G63" s="18">
        <f t="shared" si="9"/>
        <v>4.9212971024916898</v>
      </c>
      <c r="H63" s="19">
        <f t="shared" si="10"/>
        <v>4.5048796553577786</v>
      </c>
      <c r="I63" s="12">
        <v>14</v>
      </c>
      <c r="J63" s="16">
        <f t="shared" si="11"/>
        <v>20.858728488253242</v>
      </c>
      <c r="K63" s="2">
        <v>6.3440000000000003</v>
      </c>
    </row>
    <row r="64" spans="1:11" ht="18.600000000000001" thickBot="1" x14ac:dyDescent="0.4">
      <c r="A64" s="2" t="s">
        <v>63</v>
      </c>
      <c r="B64" s="15">
        <v>67.41</v>
      </c>
      <c r="C64" s="16">
        <f t="shared" si="6"/>
        <v>7.8858557026966132</v>
      </c>
      <c r="D64" s="17">
        <f t="shared" si="7"/>
        <v>3.9023238273328942</v>
      </c>
      <c r="E64" s="4">
        <v>31427</v>
      </c>
      <c r="F64" s="16">
        <f t="shared" si="8"/>
        <v>5.1368307414632151</v>
      </c>
      <c r="G64" s="18">
        <f t="shared" si="9"/>
        <v>1.8554954594580269</v>
      </c>
      <c r="H64" s="19">
        <f t="shared" si="10"/>
        <v>1.242459037527998</v>
      </c>
      <c r="I64" s="12">
        <v>15.4</v>
      </c>
      <c r="J64" s="16">
        <f t="shared" si="11"/>
        <v>4.2170351351318782</v>
      </c>
      <c r="K64" s="2">
        <v>1.726</v>
      </c>
    </row>
    <row r="65" spans="1:11" ht="18.600000000000001" thickBot="1" x14ac:dyDescent="0.4">
      <c r="A65" s="2" t="s">
        <v>64</v>
      </c>
      <c r="B65" s="15">
        <v>65.739999999999995</v>
      </c>
      <c r="C65" s="16">
        <f t="shared" si="6"/>
        <v>7.8083913219183012</v>
      </c>
      <c r="D65" s="17">
        <f t="shared" si="7"/>
        <v>5.4740855149404801</v>
      </c>
      <c r="E65" s="4">
        <v>27312</v>
      </c>
      <c r="F65" s="16">
        <f t="shared" si="8"/>
        <v>4.7950147347287499</v>
      </c>
      <c r="G65" s="18">
        <f t="shared" si="9"/>
        <v>2.2143612398208581</v>
      </c>
      <c r="H65" s="19">
        <f t="shared" si="10"/>
        <v>1.4467160100162939</v>
      </c>
      <c r="I65" s="12">
        <v>17.899999999999999</v>
      </c>
      <c r="J65" s="16">
        <f t="shared" si="11"/>
        <v>7.0675029570949048</v>
      </c>
      <c r="K65" s="2">
        <v>2.5870000000000002</v>
      </c>
    </row>
    <row r="66" spans="1:11" ht="18.600000000000001" thickBot="1" x14ac:dyDescent="0.4">
      <c r="A66" s="2" t="s">
        <v>65</v>
      </c>
      <c r="B66" s="15">
        <v>65.38</v>
      </c>
      <c r="C66" s="16">
        <f t="shared" ref="C66:C86" si="12">x_1/числ_нас*1000</f>
        <v>7.5154741628613699</v>
      </c>
      <c r="D66" s="17">
        <f t="shared" ref="D66:D86" si="13">x_2/числ_нас*1000^2</f>
        <v>4.9814501775094984</v>
      </c>
      <c r="E66" s="4">
        <v>29893</v>
      </c>
      <c r="F66" s="16">
        <f t="shared" ref="F66:F86" si="14">x_4/числ_нас*10000</f>
        <v>5.3911120626571787</v>
      </c>
      <c r="G66" s="18">
        <f t="shared" ref="G66:G86" si="15">x_6/числ_нас*100000</f>
        <v>1.8853394090259825</v>
      </c>
      <c r="H66" s="19">
        <f t="shared" ref="H66:H86" si="16">x_7/числ_нас*1000</f>
        <v>1.6325761085955501</v>
      </c>
      <c r="I66" s="12">
        <v>16.600000000000001</v>
      </c>
      <c r="J66" s="16">
        <f t="shared" ref="J66:J86" si="17">x_8/числ_нас*100000</f>
        <v>8.1580873071920905</v>
      </c>
      <c r="K66" s="2">
        <v>6.2729999999999997</v>
      </c>
    </row>
    <row r="67" spans="1:11" ht="18.600000000000001" thickBot="1" x14ac:dyDescent="0.4">
      <c r="A67" s="2" t="s">
        <v>66</v>
      </c>
      <c r="B67" s="15">
        <v>66.31</v>
      </c>
      <c r="C67" s="16">
        <f t="shared" si="12"/>
        <v>9.8588490402447366</v>
      </c>
      <c r="D67" s="17">
        <f t="shared" si="13"/>
        <v>5.2242313389404602</v>
      </c>
      <c r="E67" s="4">
        <v>24046</v>
      </c>
      <c r="F67" s="16">
        <f t="shared" si="14"/>
        <v>4.9565721984020197</v>
      </c>
      <c r="G67" s="18">
        <f t="shared" si="15"/>
        <v>3.1813685483966752</v>
      </c>
      <c r="H67" s="19">
        <f t="shared" si="16"/>
        <v>2.075524840973991</v>
      </c>
      <c r="I67" s="12">
        <v>16.399999999999999</v>
      </c>
      <c r="J67" s="16">
        <f t="shared" si="17"/>
        <v>5.374391934424783</v>
      </c>
      <c r="K67" s="2">
        <v>2.6110000000000002</v>
      </c>
    </row>
    <row r="68" spans="1:11" ht="18.600000000000001" thickBot="1" x14ac:dyDescent="0.4">
      <c r="A68" s="2" t="s">
        <v>67</v>
      </c>
      <c r="B68" s="15">
        <v>64.62</v>
      </c>
      <c r="C68" s="16">
        <f t="shared" si="12"/>
        <v>11.554975454712551</v>
      </c>
      <c r="D68" s="17">
        <f t="shared" si="13"/>
        <v>6.4745036730158789</v>
      </c>
      <c r="E68" s="4">
        <v>60770</v>
      </c>
      <c r="F68" s="16">
        <f t="shared" si="14"/>
        <v>5.6814544192876193</v>
      </c>
      <c r="G68" s="18">
        <f t="shared" si="15"/>
        <v>5.3696043221184331</v>
      </c>
      <c r="H68" s="19">
        <f t="shared" si="16"/>
        <v>3.9342677821675442</v>
      </c>
      <c r="I68" s="12">
        <v>13.6</v>
      </c>
      <c r="J68" s="16">
        <f t="shared" si="17"/>
        <v>13.13487826487432</v>
      </c>
      <c r="K68" s="2">
        <v>15.49</v>
      </c>
    </row>
    <row r="69" spans="1:11" ht="18.600000000000001" thickBot="1" x14ac:dyDescent="0.4">
      <c r="A69" s="2" t="s">
        <v>68</v>
      </c>
      <c r="B69" s="15">
        <v>64.709999999999994</v>
      </c>
      <c r="C69" s="16">
        <f t="shared" si="12"/>
        <v>8.7872006278214645</v>
      </c>
      <c r="D69" s="17">
        <f t="shared" si="13"/>
        <v>4.567851748522207</v>
      </c>
      <c r="E69" s="4">
        <v>37374</v>
      </c>
      <c r="F69" s="16">
        <f t="shared" si="14"/>
        <v>4.9738517241152724</v>
      </c>
      <c r="G69" s="18">
        <f t="shared" si="15"/>
        <v>3.1916761087084877</v>
      </c>
      <c r="H69" s="19">
        <f t="shared" si="16"/>
        <v>2.5761050474480203</v>
      </c>
      <c r="I69" s="12">
        <v>15.7</v>
      </c>
      <c r="J69" s="16">
        <f t="shared" si="17"/>
        <v>18.396727217768998</v>
      </c>
      <c r="K69" s="2">
        <v>6.2770000000000001</v>
      </c>
    </row>
    <row r="70" spans="1:11" ht="18.600000000000001" thickBot="1" x14ac:dyDescent="0.4">
      <c r="A70" s="2" t="s">
        <v>69</v>
      </c>
      <c r="B70" s="15">
        <v>64.64</v>
      </c>
      <c r="C70" s="16">
        <f t="shared" si="12"/>
        <v>9.5679457310168061</v>
      </c>
      <c r="D70" s="17">
        <f t="shared" si="13"/>
        <v>5.1702563888103246</v>
      </c>
      <c r="E70" s="4">
        <v>28152</v>
      </c>
      <c r="F70" s="16">
        <f t="shared" si="14"/>
        <v>5.2979170403858866</v>
      </c>
      <c r="G70" s="18">
        <f t="shared" si="15"/>
        <v>3.411620861071095</v>
      </c>
      <c r="H70" s="19">
        <f t="shared" si="16"/>
        <v>2.4189492427852475</v>
      </c>
      <c r="I70" s="12">
        <v>17</v>
      </c>
      <c r="J70" s="16">
        <f t="shared" si="17"/>
        <v>6.3940378073622783</v>
      </c>
      <c r="K70" s="2">
        <v>2.375</v>
      </c>
    </row>
    <row r="71" spans="1:11" ht="18.600000000000001" thickBot="1" x14ac:dyDescent="0.4">
      <c r="A71" s="2" t="s">
        <v>70</v>
      </c>
      <c r="B71" s="15">
        <v>68.510000000000005</v>
      </c>
      <c r="C71" s="16">
        <f t="shared" si="12"/>
        <v>8.9925188953786659</v>
      </c>
      <c r="D71" s="17">
        <f t="shared" si="13"/>
        <v>4.6343317140294742</v>
      </c>
      <c r="E71" s="4">
        <v>23911</v>
      </c>
      <c r="F71" s="16">
        <f t="shared" si="14"/>
        <v>4.9450393172929479</v>
      </c>
      <c r="G71" s="18">
        <f t="shared" si="15"/>
        <v>1.4401279409662755</v>
      </c>
      <c r="H71" s="19">
        <f t="shared" si="16"/>
        <v>0.96812600831457862</v>
      </c>
      <c r="I71" s="12">
        <v>12.9</v>
      </c>
      <c r="J71" s="16">
        <f t="shared" si="17"/>
        <v>3.9531511979524256</v>
      </c>
      <c r="K71" s="2">
        <v>2.077</v>
      </c>
    </row>
    <row r="72" spans="1:11" ht="18.600000000000001" thickBot="1" x14ac:dyDescent="0.4">
      <c r="A72" s="2" t="s">
        <v>71</v>
      </c>
      <c r="B72" s="15">
        <v>66.599999999999994</v>
      </c>
      <c r="C72" s="16">
        <f t="shared" si="12"/>
        <v>7.5058396902922295</v>
      </c>
      <c r="D72" s="17">
        <f t="shared" si="13"/>
        <v>4.3093239027099433</v>
      </c>
      <c r="E72" s="4">
        <v>27889</v>
      </c>
      <c r="F72" s="16">
        <f t="shared" si="14"/>
        <v>5.1423986017412897</v>
      </c>
      <c r="G72" s="18">
        <f t="shared" si="15"/>
        <v>2.654404678286153</v>
      </c>
      <c r="H72" s="19">
        <f t="shared" si="16"/>
        <v>2.4655335761773305</v>
      </c>
      <c r="I72" s="12">
        <v>17.8</v>
      </c>
      <c r="J72" s="16">
        <f t="shared" si="17"/>
        <v>7.0443816462209448</v>
      </c>
      <c r="K72" s="2">
        <v>3.2469999999999999</v>
      </c>
    </row>
    <row r="73" spans="1:11" ht="18.600000000000001" thickBot="1" x14ac:dyDescent="0.4">
      <c r="A73" s="2" t="s">
        <v>72</v>
      </c>
      <c r="B73" s="15">
        <v>64.290000000000006</v>
      </c>
      <c r="C73" s="16">
        <f t="shared" si="12"/>
        <v>9.325318345110027</v>
      </c>
      <c r="D73" s="17">
        <f t="shared" si="13"/>
        <v>4.6528927368645503</v>
      </c>
      <c r="E73" s="4">
        <v>27681</v>
      </c>
      <c r="F73" s="16">
        <f t="shared" si="14"/>
        <v>5.2714336639271817</v>
      </c>
      <c r="G73" s="18">
        <f t="shared" si="15"/>
        <v>2.2788349944412705</v>
      </c>
      <c r="H73" s="19">
        <f t="shared" si="16"/>
        <v>1.9435207024020549</v>
      </c>
      <c r="I73" s="12">
        <v>18.399999999999999</v>
      </c>
      <c r="J73" s="16">
        <f t="shared" si="17"/>
        <v>7.8619807308223821</v>
      </c>
      <c r="K73" s="2">
        <v>3.3980000000000001</v>
      </c>
    </row>
    <row r="74" spans="1:11" ht="18.600000000000001" thickBot="1" x14ac:dyDescent="0.4">
      <c r="A74" s="2" t="s">
        <v>73</v>
      </c>
      <c r="B74" s="15">
        <v>65.959999999999994</v>
      </c>
      <c r="C74" s="16">
        <f t="shared" si="12"/>
        <v>9.0502395926924226</v>
      </c>
      <c r="D74" s="17">
        <f t="shared" si="13"/>
        <v>5.3225142258161124</v>
      </c>
      <c r="E74" s="4">
        <v>28857</v>
      </c>
      <c r="F74" s="16">
        <f t="shared" si="14"/>
        <v>5.1231656184486365</v>
      </c>
      <c r="G74" s="18">
        <f t="shared" si="15"/>
        <v>3.0884995507637014</v>
      </c>
      <c r="H74" s="19">
        <f t="shared" si="16"/>
        <v>2.7431491464510334</v>
      </c>
      <c r="I74" s="12">
        <v>13.3</v>
      </c>
      <c r="J74" s="16">
        <f t="shared" si="17"/>
        <v>16.528152141359687</v>
      </c>
      <c r="K74" s="2">
        <v>5.5529999999999999</v>
      </c>
    </row>
    <row r="75" spans="1:11" ht="18.600000000000001" thickBot="1" x14ac:dyDescent="0.4">
      <c r="A75" s="2" t="s">
        <v>74</v>
      </c>
      <c r="B75" s="15">
        <v>64.900000000000006</v>
      </c>
      <c r="C75" s="16">
        <f t="shared" si="12"/>
        <v>8.7215274972710279</v>
      </c>
      <c r="D75" s="17">
        <f t="shared" si="13"/>
        <v>4.0406948709311763</v>
      </c>
      <c r="E75" s="4">
        <v>29385</v>
      </c>
      <c r="F75" s="16">
        <f t="shared" si="14"/>
        <v>5.5466958129679611</v>
      </c>
      <c r="G75" s="18">
        <f t="shared" si="15"/>
        <v>2.3760571707308893</v>
      </c>
      <c r="H75" s="19">
        <f t="shared" si="16"/>
        <v>1.3208082507886414</v>
      </c>
      <c r="I75" s="12">
        <v>18.7</v>
      </c>
      <c r="J75" s="16">
        <f t="shared" si="17"/>
        <v>8.330176904444766</v>
      </c>
      <c r="K75" s="2">
        <v>3.1930000000000001</v>
      </c>
    </row>
    <row r="76" spans="1:11" ht="18.600000000000001" thickBot="1" x14ac:dyDescent="0.4">
      <c r="A76" s="2" t="s">
        <v>75</v>
      </c>
      <c r="B76" s="15">
        <v>67.540000000000006</v>
      </c>
      <c r="C76" s="16">
        <f t="shared" si="12"/>
        <v>7.1718625990044274</v>
      </c>
      <c r="D76" s="17">
        <f t="shared" si="13"/>
        <v>2.2438990056354853</v>
      </c>
      <c r="E76" s="4">
        <v>50059</v>
      </c>
      <c r="F76" s="16">
        <f t="shared" si="14"/>
        <v>1.9195526488986143</v>
      </c>
      <c r="G76" s="18">
        <f t="shared" si="15"/>
        <v>1.3394060075773613</v>
      </c>
      <c r="H76" s="19">
        <f t="shared" si="16"/>
        <v>1.1589801394978225</v>
      </c>
      <c r="I76" s="12">
        <v>9.3000000000000007</v>
      </c>
      <c r="J76" s="16">
        <f t="shared" si="17"/>
        <v>57.331829696889791</v>
      </c>
      <c r="K76" s="2">
        <v>14.253</v>
      </c>
    </row>
    <row r="77" spans="1:11" ht="18.600000000000001" thickBot="1" x14ac:dyDescent="0.4">
      <c r="A77" s="2" t="s">
        <v>76</v>
      </c>
      <c r="B77" s="15">
        <v>65.3</v>
      </c>
      <c r="C77" s="16">
        <f t="shared" si="12"/>
        <v>7.7207272609617945</v>
      </c>
      <c r="D77" s="17">
        <f t="shared" si="13"/>
        <v>5.1559143372705405</v>
      </c>
      <c r="E77" s="4">
        <v>25449</v>
      </c>
      <c r="F77" s="16">
        <f t="shared" si="14"/>
        <v>5.104011421337761</v>
      </c>
      <c r="G77" s="18">
        <f t="shared" si="15"/>
        <v>3.0332872947728373</v>
      </c>
      <c r="H77" s="19">
        <f t="shared" si="16"/>
        <v>3.7545356070854892</v>
      </c>
      <c r="I77" s="12">
        <v>14.1</v>
      </c>
      <c r="J77" s="16">
        <f t="shared" si="17"/>
        <v>8.8234957085725423</v>
      </c>
      <c r="K77" s="2">
        <v>2.915</v>
      </c>
    </row>
    <row r="78" spans="1:11" ht="18.600000000000001" thickBot="1" x14ac:dyDescent="0.4">
      <c r="A78" s="2" t="s">
        <v>77</v>
      </c>
      <c r="B78" s="15">
        <v>65.91</v>
      </c>
      <c r="C78" s="16">
        <f t="shared" si="12"/>
        <v>8.2273939962304965</v>
      </c>
      <c r="D78" s="17">
        <f t="shared" si="13"/>
        <v>4.3514733403668577</v>
      </c>
      <c r="E78" s="4">
        <v>24590</v>
      </c>
      <c r="F78" s="16">
        <f t="shared" si="14"/>
        <v>5.0623082096854777</v>
      </c>
      <c r="G78" s="18">
        <f t="shared" si="15"/>
        <v>2.743573179826257</v>
      </c>
      <c r="H78" s="19">
        <f t="shared" si="16"/>
        <v>2.1241907498351775</v>
      </c>
      <c r="I78" s="12">
        <v>16.8</v>
      </c>
      <c r="J78" s="16">
        <f t="shared" si="17"/>
        <v>2.5523544430504876</v>
      </c>
      <c r="K78" s="2">
        <v>2.9889999999999999</v>
      </c>
    </row>
    <row r="79" spans="1:11" ht="18.600000000000001" thickBot="1" x14ac:dyDescent="0.4">
      <c r="A79" s="2" t="s">
        <v>78</v>
      </c>
      <c r="B79" s="15">
        <v>63.23</v>
      </c>
      <c r="C79" s="16">
        <f t="shared" si="12"/>
        <v>8.30282391527561</v>
      </c>
      <c r="D79" s="17">
        <f t="shared" si="13"/>
        <v>5.7601370478180725</v>
      </c>
      <c r="E79" s="4">
        <v>41740</v>
      </c>
      <c r="F79" s="16">
        <f t="shared" si="14"/>
        <v>5.4635801123527132</v>
      </c>
      <c r="G79" s="18">
        <f t="shared" si="15"/>
        <v>4.0824720986140397</v>
      </c>
      <c r="H79" s="19">
        <f t="shared" si="16"/>
        <v>2.6251065871842729</v>
      </c>
      <c r="I79" s="12">
        <v>15.4</v>
      </c>
      <c r="J79" s="16">
        <f t="shared" si="17"/>
        <v>9.3434691615449612</v>
      </c>
      <c r="K79" s="2">
        <v>6.0140000000000002</v>
      </c>
    </row>
    <row r="80" spans="1:11" ht="36.6" thickBot="1" x14ac:dyDescent="0.4">
      <c r="A80" s="2" t="s">
        <v>79</v>
      </c>
      <c r="B80" s="15">
        <v>68.760000000000005</v>
      </c>
      <c r="C80" s="16">
        <f t="shared" si="12"/>
        <v>7.2107759866357464</v>
      </c>
      <c r="D80" s="17">
        <f t="shared" si="13"/>
        <v>5.7011886385049326</v>
      </c>
      <c r="E80" s="4">
        <v>54443</v>
      </c>
      <c r="F80" s="16">
        <f t="shared" si="14"/>
        <v>5.3963342285127567</v>
      </c>
      <c r="G80" s="18">
        <f t="shared" si="15"/>
        <v>1.938380641568749</v>
      </c>
      <c r="H80" s="19">
        <f t="shared" si="16"/>
        <v>2.0223771360367282</v>
      </c>
      <c r="I80" s="12">
        <v>7.6</v>
      </c>
      <c r="J80" s="16">
        <f t="shared" si="17"/>
        <v>67.091465721206831</v>
      </c>
      <c r="K80" s="2">
        <v>17.713999999999999</v>
      </c>
    </row>
    <row r="81" spans="1:11" ht="18.600000000000001" thickBot="1" x14ac:dyDescent="0.4">
      <c r="A81" s="2" t="s">
        <v>80</v>
      </c>
      <c r="B81" s="15">
        <v>64.97</v>
      </c>
      <c r="C81" s="16">
        <f t="shared" si="12"/>
        <v>8.0521264773036929</v>
      </c>
      <c r="D81" s="17">
        <f t="shared" si="13"/>
        <v>4.2752866654783546</v>
      </c>
      <c r="E81" s="4">
        <v>26628</v>
      </c>
      <c r="F81" s="16">
        <f t="shared" si="14"/>
        <v>5.4237925103018689</v>
      </c>
      <c r="G81" s="18">
        <f t="shared" si="15"/>
        <v>3.4537127851471614</v>
      </c>
      <c r="H81" s="19">
        <f t="shared" si="16"/>
        <v>3.0498040017994428</v>
      </c>
      <c r="I81" s="12">
        <v>15.9</v>
      </c>
      <c r="J81" s="16">
        <f t="shared" si="17"/>
        <v>13.378746729582778</v>
      </c>
      <c r="K81" s="2">
        <v>6.8230000000000004</v>
      </c>
    </row>
    <row r="82" spans="1:11" ht="18.600000000000001" thickBot="1" x14ac:dyDescent="0.4">
      <c r="A82" s="2" t="s">
        <v>81</v>
      </c>
      <c r="B82" s="15">
        <v>69.489999999999995</v>
      </c>
      <c r="C82" s="16">
        <f t="shared" si="12"/>
        <v>6.2153812887225239</v>
      </c>
      <c r="D82" s="17">
        <f t="shared" si="13"/>
        <v>3.1762523386789479</v>
      </c>
      <c r="E82" s="4">
        <v>24596</v>
      </c>
      <c r="F82" s="16">
        <f t="shared" si="14"/>
        <v>4.3147720125889819</v>
      </c>
      <c r="G82" s="18">
        <f t="shared" si="15"/>
        <v>6.5924706074697956E-2</v>
      </c>
      <c r="H82" s="19">
        <f t="shared" si="16"/>
        <v>9.9546306172793933E-2</v>
      </c>
      <c r="I82" s="12">
        <v>6.2</v>
      </c>
      <c r="J82" s="16">
        <f t="shared" si="17"/>
        <v>1.0811651796250465</v>
      </c>
      <c r="K82" s="2">
        <v>0.754</v>
      </c>
    </row>
    <row r="83" spans="1:11" ht="18.600000000000001" thickBot="1" x14ac:dyDescent="0.4">
      <c r="A83" s="2" t="s">
        <v>82</v>
      </c>
      <c r="B83" s="15">
        <v>65.459999999999994</v>
      </c>
      <c r="C83" s="16">
        <f t="shared" si="12"/>
        <v>8.6178253661093969</v>
      </c>
      <c r="D83" s="17">
        <f t="shared" si="13"/>
        <v>5.1007374781486412</v>
      </c>
      <c r="E83" s="4">
        <v>21155</v>
      </c>
      <c r="F83" s="16">
        <f t="shared" si="14"/>
        <v>5.0890500272985459</v>
      </c>
      <c r="G83" s="18">
        <f t="shared" si="15"/>
        <v>2.3374901700190174</v>
      </c>
      <c r="H83" s="19">
        <f t="shared" si="16"/>
        <v>1.7714836217072694</v>
      </c>
      <c r="I83" s="12">
        <v>15.4</v>
      </c>
      <c r="J83" s="16">
        <f t="shared" si="17"/>
        <v>2.0786966154811974</v>
      </c>
      <c r="K83" s="2">
        <v>2.585</v>
      </c>
    </row>
    <row r="84" spans="1:11" ht="18.600000000000001" thickBot="1" x14ac:dyDescent="0.4">
      <c r="A84" s="2" t="s">
        <v>83</v>
      </c>
      <c r="B84" s="15">
        <v>62.55</v>
      </c>
      <c r="C84" s="16">
        <f t="shared" si="12"/>
        <v>12.685409790432258</v>
      </c>
      <c r="D84" s="17">
        <f t="shared" si="13"/>
        <v>7.257326917723784</v>
      </c>
      <c r="E84" s="4">
        <v>89541</v>
      </c>
      <c r="F84" s="16">
        <f t="shared" si="14"/>
        <v>6.2035232830953992</v>
      </c>
      <c r="G84" s="18">
        <f t="shared" si="15"/>
        <v>7.9532349783274352</v>
      </c>
      <c r="H84" s="19">
        <f t="shared" si="16"/>
        <v>4.8912395116713725</v>
      </c>
      <c r="I84" s="12">
        <v>10.4</v>
      </c>
      <c r="J84" s="16">
        <f t="shared" si="17"/>
        <v>34.397741281266157</v>
      </c>
      <c r="K84" s="2">
        <v>22.788</v>
      </c>
    </row>
    <row r="85" spans="1:11" ht="36.6" thickBot="1" x14ac:dyDescent="0.4">
      <c r="A85" s="2" t="s">
        <v>84</v>
      </c>
      <c r="B85" s="15">
        <v>67.540000000000006</v>
      </c>
      <c r="C85" s="16">
        <f t="shared" si="12"/>
        <v>7.5073988581517686</v>
      </c>
      <c r="D85" s="17">
        <f t="shared" si="13"/>
        <v>6.0348632748901929</v>
      </c>
      <c r="E85" s="4">
        <v>89928</v>
      </c>
      <c r="F85" s="16">
        <f t="shared" si="14"/>
        <v>5.7635115089329005</v>
      </c>
      <c r="G85" s="18">
        <f t="shared" si="15"/>
        <v>4.3416282553166861</v>
      </c>
      <c r="H85" s="19">
        <f t="shared" si="16"/>
        <v>2.5886958472325738</v>
      </c>
      <c r="I85" s="12">
        <v>6</v>
      </c>
      <c r="J85" s="16">
        <f t="shared" si="17"/>
        <v>158.81314355593827</v>
      </c>
      <c r="K85" s="2">
        <v>27.597999999999999</v>
      </c>
    </row>
    <row r="86" spans="1:11" ht="18.600000000000001" thickBot="1" x14ac:dyDescent="0.4">
      <c r="A86" s="2" t="s">
        <v>85</v>
      </c>
      <c r="B86" s="15">
        <v>65.400000000000006</v>
      </c>
      <c r="C86" s="16">
        <f t="shared" si="12"/>
        <v>9.2686992990566548</v>
      </c>
      <c r="D86" s="17">
        <f t="shared" si="13"/>
        <v>5.5894400120059187</v>
      </c>
      <c r="E86" s="4">
        <v>29514</v>
      </c>
      <c r="F86" s="16">
        <f t="shared" si="14"/>
        <v>5.3804783118635102</v>
      </c>
      <c r="G86" s="18">
        <f t="shared" si="15"/>
        <v>6.3618316202606389</v>
      </c>
      <c r="H86" s="19">
        <f t="shared" si="16"/>
        <v>1.8131220117742821</v>
      </c>
      <c r="I86" s="12">
        <v>17.2</v>
      </c>
      <c r="J86" s="16">
        <f t="shared" si="17"/>
        <v>6.8593594777425606</v>
      </c>
      <c r="K86" s="2">
        <v>5.9450000000000003</v>
      </c>
    </row>
    <row r="87" spans="1:11" ht="13.2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Normal="100" workbookViewId="0">
      <selection sqref="A1:G11"/>
    </sheetView>
  </sheetViews>
  <sheetFormatPr defaultRowHeight="14.4" x14ac:dyDescent="0.3"/>
  <cols>
    <col min="3" max="3" width="8.33203125" customWidth="1"/>
    <col min="4" max="4" width="5.6640625" customWidth="1"/>
    <col min="5" max="5" width="5.44140625" customWidth="1"/>
    <col min="6" max="6" width="11.5546875" customWidth="1"/>
    <col min="7" max="7" width="13.5546875" customWidth="1"/>
  </cols>
  <sheetData>
    <row r="1" spans="1:7" ht="15" thickBot="1" x14ac:dyDescent="0.35">
      <c r="A1" t="s">
        <v>111</v>
      </c>
      <c r="B1" t="s">
        <v>106</v>
      </c>
      <c r="C1" t="s">
        <v>107</v>
      </c>
      <c r="D1" t="s">
        <v>108</v>
      </c>
      <c r="E1" t="s">
        <v>109</v>
      </c>
      <c r="G1" t="s">
        <v>110</v>
      </c>
    </row>
    <row r="2" spans="1:7" ht="15" thickBot="1" x14ac:dyDescent="0.35">
      <c r="A2">
        <v>0</v>
      </c>
      <c r="B2" s="20">
        <v>76.893320000000003</v>
      </c>
      <c r="C2" s="20">
        <v>0.99407400000000001</v>
      </c>
      <c r="D2">
        <f t="shared" ref="D2:D11" si="0">B2-C2*$G$2</f>
        <v>74.913023043362386</v>
      </c>
      <c r="E2">
        <f t="shared" ref="E2:E11" si="1">B2+C2*$G$2</f>
        <v>78.873616956637619</v>
      </c>
      <c r="G2">
        <f>TINV(5%,85-9-1)</f>
        <v>1.9921021540022406</v>
      </c>
    </row>
    <row r="3" spans="1:7" ht="15" thickBot="1" x14ac:dyDescent="0.35">
      <c r="A3">
        <v>1</v>
      </c>
      <c r="B3" s="21">
        <v>-0.33822000000000002</v>
      </c>
      <c r="C3" s="21">
        <v>0.12228899999999999</v>
      </c>
      <c r="D3">
        <f t="shared" si="0"/>
        <v>-0.58183218031077999</v>
      </c>
      <c r="E3">
        <f t="shared" si="1"/>
        <v>-9.4607819689220024E-2</v>
      </c>
    </row>
    <row r="4" spans="1:7" ht="15" thickBot="1" x14ac:dyDescent="0.35">
      <c r="A4">
        <v>2</v>
      </c>
      <c r="B4" s="21">
        <v>0.28875000000000001</v>
      </c>
      <c r="C4" s="21">
        <v>0.136739</v>
      </c>
      <c r="D4">
        <f t="shared" si="0"/>
        <v>1.6351943563887639E-2</v>
      </c>
      <c r="E4">
        <f t="shared" si="1"/>
        <v>0.56114805643611243</v>
      </c>
    </row>
    <row r="5" spans="1:7" ht="15" thickBot="1" x14ac:dyDescent="0.35">
      <c r="A5">
        <v>3</v>
      </c>
      <c r="B5" s="22">
        <v>0</v>
      </c>
      <c r="C5" s="22">
        <v>1.2999999999999999E-5</v>
      </c>
      <c r="D5">
        <f t="shared" si="0"/>
        <v>-2.5897328002029125E-5</v>
      </c>
      <c r="E5">
        <f t="shared" si="1"/>
        <v>2.5897328002029125E-5</v>
      </c>
    </row>
    <row r="6" spans="1:7" ht="15" thickBot="1" x14ac:dyDescent="0.35">
      <c r="A6">
        <v>4</v>
      </c>
      <c r="B6" s="22">
        <v>-2.7E-4</v>
      </c>
      <c r="C6" s="22">
        <v>1.4200000000000001E-4</v>
      </c>
      <c r="D6">
        <f t="shared" si="0"/>
        <v>-5.5287850586831818E-4</v>
      </c>
      <c r="E6">
        <f t="shared" si="1"/>
        <v>1.2878505868318176E-5</v>
      </c>
    </row>
    <row r="7" spans="1:7" ht="15" thickBot="1" x14ac:dyDescent="0.35">
      <c r="A7">
        <v>5</v>
      </c>
      <c r="B7" s="21">
        <v>-0.30337999999999998</v>
      </c>
      <c r="C7" s="21">
        <v>0.104687</v>
      </c>
      <c r="D7">
        <f t="shared" si="0"/>
        <v>-0.5119271981960325</v>
      </c>
      <c r="E7">
        <f t="shared" si="1"/>
        <v>-9.4832801803967415E-2</v>
      </c>
    </row>
    <row r="8" spans="1:7" ht="15" thickBot="1" x14ac:dyDescent="0.35">
      <c r="A8">
        <v>6</v>
      </c>
      <c r="B8" s="21">
        <v>-0.67427000000000004</v>
      </c>
      <c r="C8" s="21">
        <v>0.140156</v>
      </c>
      <c r="D8">
        <f t="shared" si="0"/>
        <v>-0.95347506949633809</v>
      </c>
      <c r="E8">
        <f t="shared" si="1"/>
        <v>-0.39506493050366198</v>
      </c>
    </row>
    <row r="9" spans="1:7" ht="15" thickBot="1" x14ac:dyDescent="0.35">
      <c r="A9">
        <v>7</v>
      </c>
      <c r="B9" s="21">
        <v>-0.44280999999999998</v>
      </c>
      <c r="C9" s="21">
        <v>4.0273999999999997E-2</v>
      </c>
      <c r="D9">
        <f t="shared" si="0"/>
        <v>-0.52303992215028616</v>
      </c>
      <c r="E9">
        <f t="shared" si="1"/>
        <v>-0.36258007784971374</v>
      </c>
    </row>
    <row r="10" spans="1:7" ht="15" thickBot="1" x14ac:dyDescent="0.35">
      <c r="A10">
        <v>8</v>
      </c>
      <c r="B10" s="22">
        <v>-5.64E-3</v>
      </c>
      <c r="C10" s="22">
        <v>8.1770000000000002E-3</v>
      </c>
      <c r="D10">
        <f t="shared" si="0"/>
        <v>-2.192941931327632E-2</v>
      </c>
      <c r="E10">
        <f t="shared" si="1"/>
        <v>1.0649419313276322E-2</v>
      </c>
    </row>
    <row r="11" spans="1:7" ht="15" thickBot="1" x14ac:dyDescent="0.35">
      <c r="A11">
        <v>9</v>
      </c>
      <c r="B11" s="22">
        <v>-7.7119999999999994E-2</v>
      </c>
      <c r="C11" s="22">
        <v>4.2414E-2</v>
      </c>
      <c r="D11">
        <f t="shared" si="0"/>
        <v>-0.16161302075985101</v>
      </c>
      <c r="E11">
        <f t="shared" si="1"/>
        <v>7.3730207598510372E-3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"/>
  <sheetViews>
    <sheetView workbookViewId="0">
      <selection activeCell="D4" sqref="D4"/>
    </sheetView>
  </sheetViews>
  <sheetFormatPr defaultRowHeight="14.4" x14ac:dyDescent="0.3"/>
  <cols>
    <col min="1" max="1" width="33.5546875" customWidth="1"/>
    <col min="2" max="2" width="26.88671875" customWidth="1"/>
  </cols>
  <sheetData>
    <row r="1" spans="1:2" x14ac:dyDescent="0.3">
      <c r="A1" s="26" t="s">
        <v>112</v>
      </c>
      <c r="B1" s="28" t="s">
        <v>188</v>
      </c>
    </row>
    <row r="2" spans="1:2" ht="26.4" customHeight="1" x14ac:dyDescent="0.3">
      <c r="A2" s="27"/>
      <c r="B2" s="29"/>
    </row>
    <row r="3" spans="1:2" x14ac:dyDescent="0.3">
      <c r="A3" s="23" t="s">
        <v>113</v>
      </c>
      <c r="B3" s="24">
        <v>1.5068511962890625</v>
      </c>
    </row>
    <row r="4" spans="1:2" x14ac:dyDescent="0.3">
      <c r="A4" s="23" t="s">
        <v>114</v>
      </c>
      <c r="B4" s="24">
        <v>-0.5828857421875</v>
      </c>
    </row>
    <row r="5" spans="1:2" x14ac:dyDescent="0.3">
      <c r="A5" s="23" t="s">
        <v>115</v>
      </c>
      <c r="B5" s="24">
        <v>0.3985748291015625</v>
      </c>
    </row>
    <row r="6" spans="1:2" x14ac:dyDescent="0.3">
      <c r="A6" s="23" t="s">
        <v>4</v>
      </c>
      <c r="B6" s="24">
        <v>0.19488525390625</v>
      </c>
    </row>
    <row r="7" spans="1:2" x14ac:dyDescent="0.3">
      <c r="A7" s="23" t="s">
        <v>5</v>
      </c>
      <c r="B7" s="24">
        <v>0.979827880859375</v>
      </c>
    </row>
    <row r="8" spans="1:2" x14ac:dyDescent="0.3">
      <c r="A8" s="23" t="s">
        <v>116</v>
      </c>
      <c r="B8" s="24">
        <v>-0.1013946533203125</v>
      </c>
    </row>
    <row r="9" spans="1:2" x14ac:dyDescent="0.3">
      <c r="A9" s="23" t="s">
        <v>7</v>
      </c>
      <c r="B9" s="24">
        <v>0.2177734375</v>
      </c>
    </row>
    <row r="10" spans="1:2" x14ac:dyDescent="0.3">
      <c r="A10" s="23" t="s">
        <v>117</v>
      </c>
      <c r="B10" s="24">
        <v>1.6478424072265625</v>
      </c>
    </row>
    <row r="11" spans="1:2" x14ac:dyDescent="0.3">
      <c r="A11" s="23" t="s">
        <v>118</v>
      </c>
      <c r="B11" s="24">
        <v>-0.16900634765625</v>
      </c>
    </row>
    <row r="12" spans="1:2" x14ac:dyDescent="0.3">
      <c r="A12" s="23" t="s">
        <v>119</v>
      </c>
      <c r="B12" s="24">
        <v>5.24444580078125E-2</v>
      </c>
    </row>
    <row r="13" spans="1:2" x14ac:dyDescent="0.3">
      <c r="A13" s="23" t="s">
        <v>120</v>
      </c>
      <c r="B13" s="24">
        <v>2.002777099609375</v>
      </c>
    </row>
    <row r="14" spans="1:2" x14ac:dyDescent="0.3">
      <c r="A14" s="23" t="s">
        <v>121</v>
      </c>
      <c r="B14" s="24">
        <v>-0.50397491455078125</v>
      </c>
    </row>
    <row r="15" spans="1:2" x14ac:dyDescent="0.3">
      <c r="A15" s="23" t="s">
        <v>122</v>
      </c>
      <c r="B15" s="24">
        <v>1.2686080932617187</v>
      </c>
    </row>
    <row r="16" spans="1:2" x14ac:dyDescent="0.3">
      <c r="A16" s="23" t="s">
        <v>123</v>
      </c>
      <c r="B16" s="24">
        <v>-6.66656494140625E-2</v>
      </c>
    </row>
    <row r="17" spans="1:2" x14ac:dyDescent="0.3">
      <c r="A17" s="23" t="s">
        <v>124</v>
      </c>
      <c r="B17" s="24">
        <v>-0.38697433471679688</v>
      </c>
    </row>
    <row r="18" spans="1:2" x14ac:dyDescent="0.3">
      <c r="A18" s="23" t="s">
        <v>125</v>
      </c>
      <c r="B18" s="24">
        <v>5.36346435546875E-3</v>
      </c>
    </row>
    <row r="19" spans="1:2" x14ac:dyDescent="0.3">
      <c r="A19" s="23" t="s">
        <v>126</v>
      </c>
      <c r="B19" s="24">
        <v>-1.034027099609375</v>
      </c>
    </row>
    <row r="20" spans="1:2" x14ac:dyDescent="0.3">
      <c r="A20" s="23" t="s">
        <v>127</v>
      </c>
      <c r="B20" s="24">
        <v>-0.4069366455078125</v>
      </c>
    </row>
    <row r="21" spans="1:2" x14ac:dyDescent="0.3">
      <c r="A21" s="23" t="s">
        <v>128</v>
      </c>
      <c r="B21" s="24">
        <v>0.5303802490234375</v>
      </c>
    </row>
    <row r="22" spans="1:2" x14ac:dyDescent="0.3">
      <c r="A22" s="23" t="s">
        <v>129</v>
      </c>
      <c r="B22" s="24">
        <v>0.1036224365234375</v>
      </c>
    </row>
    <row r="23" spans="1:2" x14ac:dyDescent="0.3">
      <c r="A23" s="23" t="s">
        <v>130</v>
      </c>
      <c r="B23" s="24">
        <v>-1.0254631042480469</v>
      </c>
    </row>
    <row r="24" spans="1:2" x14ac:dyDescent="0.3">
      <c r="A24" s="23" t="s">
        <v>131</v>
      </c>
      <c r="B24" s="24">
        <v>1.4444198608398437</v>
      </c>
    </row>
    <row r="25" spans="1:2" x14ac:dyDescent="0.3">
      <c r="A25" s="23" t="s">
        <v>132</v>
      </c>
      <c r="B25" s="24">
        <v>0.13508224487304688</v>
      </c>
    </row>
    <row r="26" spans="1:2" x14ac:dyDescent="0.3">
      <c r="A26" s="23" t="s">
        <v>133</v>
      </c>
      <c r="B26" s="24">
        <v>1.4468307495117187</v>
      </c>
    </row>
    <row r="27" spans="1:2" x14ac:dyDescent="0.3">
      <c r="A27" s="23" t="s">
        <v>134</v>
      </c>
      <c r="B27" s="24">
        <v>0.9046783447265625</v>
      </c>
    </row>
    <row r="28" spans="1:2" x14ac:dyDescent="0.3">
      <c r="A28" s="23" t="s">
        <v>135</v>
      </c>
      <c r="B28" s="24">
        <v>-0.5724639892578125</v>
      </c>
    </row>
    <row r="29" spans="1:2" x14ac:dyDescent="0.3">
      <c r="A29" s="23" t="s">
        <v>136</v>
      </c>
      <c r="B29" s="24">
        <v>-8.76617431640625E-2</v>
      </c>
    </row>
    <row r="30" spans="1:2" x14ac:dyDescent="0.3">
      <c r="A30" s="23" t="s">
        <v>137</v>
      </c>
      <c r="B30" s="24">
        <v>1.1814193725585937</v>
      </c>
    </row>
    <row r="31" spans="1:2" x14ac:dyDescent="0.3">
      <c r="A31" s="23" t="s">
        <v>138</v>
      </c>
      <c r="B31" s="24">
        <v>-0.17494964599609375</v>
      </c>
    </row>
    <row r="32" spans="1:2" x14ac:dyDescent="0.3">
      <c r="A32" s="23" t="s">
        <v>139</v>
      </c>
      <c r="B32" s="24">
        <v>-0.58521270751953125</v>
      </c>
    </row>
    <row r="33" spans="1:2" x14ac:dyDescent="0.3">
      <c r="A33" s="23" t="s">
        <v>140</v>
      </c>
      <c r="B33" s="24">
        <v>4.0802001953125E-2</v>
      </c>
    </row>
    <row r="34" spans="1:2" x14ac:dyDescent="0.3">
      <c r="A34" s="23" t="s">
        <v>141</v>
      </c>
      <c r="B34" s="24">
        <v>-0.67158889770507813</v>
      </c>
    </row>
    <row r="35" spans="1:2" x14ac:dyDescent="0.3">
      <c r="A35" s="23" t="s">
        <v>142</v>
      </c>
      <c r="B35" s="24">
        <v>-0.1676483154296875</v>
      </c>
    </row>
    <row r="36" spans="1:2" x14ac:dyDescent="0.3">
      <c r="A36" s="23" t="s">
        <v>143</v>
      </c>
      <c r="B36" s="24">
        <v>-0.5561981201171875</v>
      </c>
    </row>
    <row r="37" spans="1:2" x14ac:dyDescent="0.3">
      <c r="A37" s="23" t="s">
        <v>144</v>
      </c>
      <c r="B37" s="24">
        <v>-1.6178131103515625E-2</v>
      </c>
    </row>
    <row r="38" spans="1:2" x14ac:dyDescent="0.3">
      <c r="A38" s="23" t="s">
        <v>145</v>
      </c>
      <c r="B38" s="24">
        <v>-0.12723541259765625</v>
      </c>
    </row>
    <row r="39" spans="1:2" x14ac:dyDescent="0.3">
      <c r="A39" s="23" t="s">
        <v>37</v>
      </c>
      <c r="B39" s="24">
        <v>-0.98340988159179688</v>
      </c>
    </row>
    <row r="40" spans="1:2" x14ac:dyDescent="0.3">
      <c r="A40" s="23" t="s">
        <v>146</v>
      </c>
      <c r="B40" s="24">
        <v>-1.1471633911132812</v>
      </c>
    </row>
    <row r="41" spans="1:2" x14ac:dyDescent="0.3">
      <c r="A41" s="23" t="s">
        <v>147</v>
      </c>
      <c r="B41" s="24">
        <v>-0.7583465576171875</v>
      </c>
    </row>
    <row r="42" spans="1:2" x14ac:dyDescent="0.3">
      <c r="A42" s="23" t="s">
        <v>40</v>
      </c>
      <c r="B42" s="24">
        <v>-0.4989013671875</v>
      </c>
    </row>
    <row r="43" spans="1:2" x14ac:dyDescent="0.3">
      <c r="A43" s="23" t="s">
        <v>148</v>
      </c>
      <c r="B43" s="24">
        <v>-1.4464111328125</v>
      </c>
    </row>
    <row r="44" spans="1:2" x14ac:dyDescent="0.3">
      <c r="A44" s="23" t="s">
        <v>149</v>
      </c>
      <c r="B44" s="24">
        <v>0.549407958984375</v>
      </c>
    </row>
    <row r="45" spans="1:2" x14ac:dyDescent="0.3">
      <c r="A45" s="23" t="s">
        <v>150</v>
      </c>
      <c r="B45" s="24">
        <v>-1.3974609375</v>
      </c>
    </row>
    <row r="46" spans="1:2" x14ac:dyDescent="0.3">
      <c r="A46" s="23" t="s">
        <v>151</v>
      </c>
      <c r="B46" s="24">
        <v>0.2250213623046875</v>
      </c>
    </row>
    <row r="47" spans="1:2" x14ac:dyDescent="0.3">
      <c r="A47" s="23" t="s">
        <v>152</v>
      </c>
      <c r="B47" s="24">
        <v>-7.82012939453125E-2</v>
      </c>
    </row>
    <row r="48" spans="1:2" x14ac:dyDescent="0.3">
      <c r="A48" s="23" t="s">
        <v>153</v>
      </c>
      <c r="B48" s="24">
        <v>0.10988616943359375</v>
      </c>
    </row>
    <row r="49" spans="1:2" x14ac:dyDescent="0.3">
      <c r="A49" s="23" t="s">
        <v>154</v>
      </c>
      <c r="B49" s="24">
        <v>-1.4269523620605469</v>
      </c>
    </row>
    <row r="50" spans="1:2" x14ac:dyDescent="0.3">
      <c r="A50" s="23" t="s">
        <v>155</v>
      </c>
      <c r="B50" s="24">
        <v>-0.4016571044921875</v>
      </c>
    </row>
    <row r="51" spans="1:2" x14ac:dyDescent="0.3">
      <c r="A51" s="23" t="s">
        <v>156</v>
      </c>
      <c r="B51" s="24">
        <v>0.36037445068359375</v>
      </c>
    </row>
    <row r="52" spans="1:2" x14ac:dyDescent="0.3">
      <c r="A52" s="23" t="s">
        <v>157</v>
      </c>
      <c r="B52" s="24">
        <v>0.67179107666015625</v>
      </c>
    </row>
    <row r="53" spans="1:2" x14ac:dyDescent="0.3">
      <c r="A53" s="23" t="s">
        <v>51</v>
      </c>
      <c r="B53" s="24">
        <v>2.8210830688476563</v>
      </c>
    </row>
    <row r="54" spans="1:2" x14ac:dyDescent="0.3">
      <c r="A54" s="23" t="s">
        <v>158</v>
      </c>
      <c r="B54" s="24">
        <v>-0.443695068359375</v>
      </c>
    </row>
    <row r="55" spans="1:2" x14ac:dyDescent="0.3">
      <c r="A55" s="23" t="s">
        <v>159</v>
      </c>
      <c r="B55" s="24">
        <v>-1.1234359741210937</v>
      </c>
    </row>
    <row r="56" spans="1:2" x14ac:dyDescent="0.3">
      <c r="A56" s="23" t="s">
        <v>160</v>
      </c>
      <c r="B56" s="24">
        <v>1.1701927185058594</v>
      </c>
    </row>
    <row r="57" spans="1:2" x14ac:dyDescent="0.3">
      <c r="A57" s="23" t="s">
        <v>161</v>
      </c>
      <c r="B57" s="24">
        <v>-0.36862945556640625</v>
      </c>
    </row>
    <row r="58" spans="1:2" x14ac:dyDescent="0.3">
      <c r="A58" s="23" t="s">
        <v>162</v>
      </c>
      <c r="B58" s="24">
        <v>-0.864013671875</v>
      </c>
    </row>
    <row r="59" spans="1:2" x14ac:dyDescent="0.3">
      <c r="A59" s="23" t="s">
        <v>163</v>
      </c>
      <c r="B59" s="24">
        <v>0.51659393310546875</v>
      </c>
    </row>
    <row r="60" spans="1:2" x14ac:dyDescent="0.3">
      <c r="A60" s="23" t="s">
        <v>164</v>
      </c>
      <c r="B60" s="24">
        <v>1.2390670776367187</v>
      </c>
    </row>
    <row r="61" spans="1:2" x14ac:dyDescent="0.3">
      <c r="A61" s="23" t="s">
        <v>165</v>
      </c>
      <c r="B61" s="24">
        <v>-1.009368896484375</v>
      </c>
    </row>
    <row r="62" spans="1:2" x14ac:dyDescent="0.3">
      <c r="A62" s="23" t="s">
        <v>60</v>
      </c>
      <c r="B62" s="24">
        <v>0.14532470703125</v>
      </c>
    </row>
    <row r="63" spans="1:2" x14ac:dyDescent="0.3">
      <c r="A63" s="23" t="s">
        <v>166</v>
      </c>
      <c r="B63" s="24">
        <v>-1.0118789672851562</v>
      </c>
    </row>
    <row r="64" spans="1:2" x14ac:dyDescent="0.3">
      <c r="A64" s="23" t="s">
        <v>167</v>
      </c>
      <c r="B64" s="24">
        <v>0.57009124755859375</v>
      </c>
    </row>
    <row r="65" spans="1:2" x14ac:dyDescent="0.3">
      <c r="A65" s="23" t="s">
        <v>168</v>
      </c>
      <c r="B65" s="24">
        <v>0.45954132080078125</v>
      </c>
    </row>
    <row r="66" spans="1:2" x14ac:dyDescent="0.3">
      <c r="A66" s="23" t="s">
        <v>169</v>
      </c>
      <c r="B66" s="24">
        <v>-0.26271820068359375</v>
      </c>
    </row>
    <row r="67" spans="1:2" x14ac:dyDescent="0.3">
      <c r="A67" s="23" t="s">
        <v>170</v>
      </c>
      <c r="B67" s="24">
        <v>-0.7570343017578125</v>
      </c>
    </row>
    <row r="68" spans="1:2" x14ac:dyDescent="0.3">
      <c r="A68" s="23" t="s">
        <v>171</v>
      </c>
      <c r="B68" s="24">
        <v>1.098388671875</v>
      </c>
    </row>
    <row r="69" spans="1:2" x14ac:dyDescent="0.3">
      <c r="A69" s="23" t="s">
        <v>172</v>
      </c>
      <c r="B69" s="24">
        <v>1.5351181030273437</v>
      </c>
    </row>
    <row r="70" spans="1:2" x14ac:dyDescent="0.3">
      <c r="A70" s="23" t="s">
        <v>68</v>
      </c>
      <c r="B70" s="24">
        <v>-0.259857177734375</v>
      </c>
    </row>
    <row r="71" spans="1:2" x14ac:dyDescent="0.3">
      <c r="A71" s="23" t="s">
        <v>173</v>
      </c>
      <c r="B71" s="24">
        <v>-0.1053009033203125</v>
      </c>
    </row>
    <row r="72" spans="1:2" x14ac:dyDescent="0.3">
      <c r="A72" s="23" t="s">
        <v>174</v>
      </c>
      <c r="B72" s="24">
        <v>0.318878173828125</v>
      </c>
    </row>
    <row r="73" spans="1:2" x14ac:dyDescent="0.3">
      <c r="A73" s="23" t="s">
        <v>175</v>
      </c>
      <c r="B73" s="24">
        <v>1.6865921020507813</v>
      </c>
    </row>
    <row r="74" spans="1:2" x14ac:dyDescent="0.3">
      <c r="A74" s="23" t="s">
        <v>176</v>
      </c>
      <c r="B74" s="24">
        <v>-0.32584381103515625</v>
      </c>
    </row>
    <row r="75" spans="1:2" x14ac:dyDescent="0.3">
      <c r="A75" s="23" t="s">
        <v>177</v>
      </c>
      <c r="B75" s="24">
        <v>-0.197052001953125</v>
      </c>
    </row>
    <row r="76" spans="1:2" x14ac:dyDescent="0.3">
      <c r="A76" s="23" t="s">
        <v>178</v>
      </c>
      <c r="B76" s="24">
        <v>-9.63592529296875E-3</v>
      </c>
    </row>
    <row r="77" spans="1:2" x14ac:dyDescent="0.3">
      <c r="A77" s="23" t="s">
        <v>179</v>
      </c>
      <c r="B77" s="24">
        <v>-0.82816314697265625</v>
      </c>
    </row>
    <row r="78" spans="1:2" x14ac:dyDescent="0.3">
      <c r="A78" s="23" t="s">
        <v>180</v>
      </c>
      <c r="B78" s="24">
        <v>-0.47379302978515625</v>
      </c>
    </row>
    <row r="79" spans="1:2" x14ac:dyDescent="0.3">
      <c r="A79" s="23" t="s">
        <v>181</v>
      </c>
      <c r="B79" s="24">
        <v>0.54505157470703125</v>
      </c>
    </row>
    <row r="80" spans="1:2" x14ac:dyDescent="0.3">
      <c r="A80" s="23" t="s">
        <v>182</v>
      </c>
      <c r="B80" s="24">
        <v>-2.1030998229980469</v>
      </c>
    </row>
    <row r="81" spans="1:2" x14ac:dyDescent="0.3">
      <c r="A81" s="23" t="s">
        <v>183</v>
      </c>
      <c r="B81" s="24">
        <v>-0.2582550048828125</v>
      </c>
    </row>
    <row r="82" spans="1:2" x14ac:dyDescent="0.3">
      <c r="A82" s="23" t="s">
        <v>184</v>
      </c>
      <c r="B82" s="24">
        <v>0.39179229736328125</v>
      </c>
    </row>
    <row r="83" spans="1:2" x14ac:dyDescent="0.3">
      <c r="A83" s="23" t="s">
        <v>81</v>
      </c>
      <c r="B83" s="24">
        <v>-3.2589645385742187</v>
      </c>
    </row>
    <row r="84" spans="1:2" x14ac:dyDescent="0.3">
      <c r="A84" s="23" t="s">
        <v>82</v>
      </c>
      <c r="B84" s="24">
        <v>-1.0197067260742187</v>
      </c>
    </row>
    <row r="85" spans="1:2" x14ac:dyDescent="0.3">
      <c r="A85" s="23" t="s">
        <v>185</v>
      </c>
      <c r="B85" s="24">
        <v>0.33063125610351563</v>
      </c>
    </row>
    <row r="86" spans="1:2" x14ac:dyDescent="0.3">
      <c r="A86" s="23" t="s">
        <v>186</v>
      </c>
      <c r="B86" s="24">
        <v>-0.1066436767578125</v>
      </c>
    </row>
    <row r="87" spans="1:2" x14ac:dyDescent="0.3">
      <c r="A87" s="23" t="s">
        <v>187</v>
      </c>
      <c r="B87" s="24">
        <v>1.3550491333007813</v>
      </c>
    </row>
  </sheetData>
  <mergeCells count="2"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tabSelected="1" topLeftCell="A3" workbookViewId="0">
      <selection activeCell="H21" sqref="H21"/>
    </sheetView>
  </sheetViews>
  <sheetFormatPr defaultRowHeight="14.4" x14ac:dyDescent="0.3"/>
  <cols>
    <col min="7" max="7" width="11.77734375" customWidth="1"/>
  </cols>
  <sheetData>
    <row r="3" spans="1:9" ht="15" thickBot="1" x14ac:dyDescent="0.35">
      <c r="A3" t="s">
        <v>111</v>
      </c>
      <c r="B3" t="s">
        <v>106</v>
      </c>
      <c r="C3" t="s">
        <v>107</v>
      </c>
      <c r="D3" t="s">
        <v>108</v>
      </c>
      <c r="E3" t="s">
        <v>109</v>
      </c>
      <c r="G3" t="s">
        <v>110</v>
      </c>
    </row>
    <row r="4" spans="1:9" ht="15" thickBot="1" x14ac:dyDescent="0.35">
      <c r="A4">
        <v>0</v>
      </c>
      <c r="B4" s="20">
        <v>76.715919999999997</v>
      </c>
      <c r="C4" s="30">
        <v>0.95152700000000001</v>
      </c>
      <c r="D4">
        <f t="shared" ref="D4:D13" si="0">B4-C4*$G$2</f>
        <v>76.715919999999997</v>
      </c>
      <c r="E4">
        <f t="shared" ref="E4:E13" si="1">B4+C4*$G$2</f>
        <v>76.715919999999997</v>
      </c>
      <c r="G4">
        <f>TINV(5%,85-9-1)</f>
        <v>1.9921021540022406</v>
      </c>
    </row>
    <row r="5" spans="1:9" ht="15" thickBot="1" x14ac:dyDescent="0.35">
      <c r="A5">
        <v>1</v>
      </c>
      <c r="B5" s="21">
        <v>-0.32189000000000001</v>
      </c>
      <c r="C5" s="31">
        <v>0.114647</v>
      </c>
      <c r="D5">
        <f t="shared" si="0"/>
        <v>-0.32189000000000001</v>
      </c>
      <c r="E5">
        <f t="shared" si="1"/>
        <v>-0.32189000000000001</v>
      </c>
      <c r="I5" s="32"/>
    </row>
    <row r="6" spans="1:9" ht="15" thickBot="1" x14ac:dyDescent="0.35">
      <c r="A6">
        <v>2</v>
      </c>
      <c r="B6" s="21">
        <v>0.29460999999999998</v>
      </c>
      <c r="C6" s="31">
        <v>0.12519</v>
      </c>
      <c r="D6">
        <f t="shared" si="0"/>
        <v>0.29460999999999998</v>
      </c>
      <c r="E6">
        <f t="shared" si="1"/>
        <v>0.29460999999999998</v>
      </c>
      <c r="I6" s="32"/>
    </row>
    <row r="7" spans="1:9" ht="15" thickBot="1" x14ac:dyDescent="0.35">
      <c r="A7">
        <v>4</v>
      </c>
      <c r="B7" s="21">
        <v>-3.3E-4</v>
      </c>
      <c r="C7" s="31">
        <v>1.06E-4</v>
      </c>
      <c r="D7">
        <f t="shared" si="0"/>
        <v>-3.3E-4</v>
      </c>
      <c r="E7">
        <f t="shared" si="1"/>
        <v>-3.3E-4</v>
      </c>
      <c r="I7" s="32"/>
    </row>
    <row r="8" spans="1:9" ht="15" thickBot="1" x14ac:dyDescent="0.35">
      <c r="A8">
        <v>5</v>
      </c>
      <c r="B8" s="21">
        <v>-0.30197000000000002</v>
      </c>
      <c r="C8" s="31">
        <v>0.103132</v>
      </c>
      <c r="D8">
        <f t="shared" si="0"/>
        <v>-0.30197000000000002</v>
      </c>
      <c r="E8">
        <f t="shared" si="1"/>
        <v>-0.30197000000000002</v>
      </c>
      <c r="I8" s="32"/>
    </row>
    <row r="9" spans="1:9" ht="15" thickBot="1" x14ac:dyDescent="0.35">
      <c r="A9">
        <v>6</v>
      </c>
      <c r="B9" s="21">
        <v>-0.67708999999999997</v>
      </c>
      <c r="C9" s="31">
        <v>0.13447200000000001</v>
      </c>
      <c r="D9">
        <f t="shared" si="0"/>
        <v>-0.67708999999999997</v>
      </c>
      <c r="E9">
        <f t="shared" si="1"/>
        <v>-0.67708999999999997</v>
      </c>
      <c r="I9" s="32"/>
    </row>
    <row r="10" spans="1:9" ht="15" thickBot="1" x14ac:dyDescent="0.35">
      <c r="A10">
        <v>7</v>
      </c>
      <c r="B10" s="21">
        <v>-0.44180000000000003</v>
      </c>
      <c r="C10" s="31">
        <v>3.9288999999999998E-2</v>
      </c>
      <c r="D10">
        <f t="shared" si="0"/>
        <v>-0.44180000000000003</v>
      </c>
      <c r="E10">
        <f t="shared" si="1"/>
        <v>-0.44180000000000003</v>
      </c>
      <c r="I10" s="32"/>
    </row>
    <row r="11" spans="1:9" ht="15" thickBot="1" x14ac:dyDescent="0.35">
      <c r="A11">
        <v>9</v>
      </c>
      <c r="B11" s="21">
        <v>-9.8339999999999997E-2</v>
      </c>
      <c r="C11" s="31">
        <v>2.4243000000000001E-2</v>
      </c>
      <c r="D11">
        <f t="shared" si="0"/>
        <v>-9.8339999999999997E-2</v>
      </c>
      <c r="E11">
        <f t="shared" si="1"/>
        <v>-9.8339999999999997E-2</v>
      </c>
      <c r="I11" s="32"/>
    </row>
    <row r="12" spans="1:9" x14ac:dyDescent="0.3">
      <c r="A12" s="25"/>
      <c r="B12" s="25"/>
      <c r="C12" s="25"/>
      <c r="D12" s="25"/>
      <c r="E12" s="25"/>
    </row>
    <row r="13" spans="1:9" x14ac:dyDescent="0.3">
      <c r="A13" s="25"/>
      <c r="B13" s="25"/>
      <c r="C13" s="25"/>
      <c r="D13" s="25"/>
      <c r="E13" s="25"/>
    </row>
    <row r="14" spans="1:9" x14ac:dyDescent="0.3">
      <c r="A14" s="25"/>
      <c r="B14" s="25"/>
      <c r="C14" s="25"/>
      <c r="D14" s="25"/>
      <c r="E14" s="25"/>
    </row>
    <row r="15" spans="1:9" x14ac:dyDescent="0.3">
      <c r="A15" s="25"/>
      <c r="B15" s="25"/>
      <c r="C15" s="25"/>
      <c r="D15" s="25"/>
    </row>
    <row r="16" spans="1:9" x14ac:dyDescent="0.3">
      <c r="A16" s="25"/>
      <c r="B16" s="25"/>
      <c r="C16" s="25"/>
      <c r="D16" s="25"/>
    </row>
    <row r="17" spans="1:4" x14ac:dyDescent="0.3">
      <c r="A17" s="25"/>
      <c r="B17" s="25"/>
      <c r="C17" s="25"/>
      <c r="D17" s="25"/>
    </row>
    <row r="18" spans="1:4" x14ac:dyDescent="0.3">
      <c r="A18" s="25"/>
      <c r="B18" s="25"/>
      <c r="C18" s="25"/>
      <c r="D18" s="25"/>
    </row>
    <row r="19" spans="1:4" x14ac:dyDescent="0.3">
      <c r="A19" s="25"/>
      <c r="B19" s="25"/>
      <c r="C19" s="25"/>
      <c r="D19" s="25"/>
    </row>
    <row r="20" spans="1:4" x14ac:dyDescent="0.3">
      <c r="A20" s="25"/>
      <c r="B20" s="25"/>
      <c r="C20" s="25"/>
      <c r="D20" s="25"/>
    </row>
    <row r="21" spans="1:4" x14ac:dyDescent="0.3">
      <c r="A21" s="25"/>
      <c r="B21" s="25"/>
      <c r="C21" s="25"/>
      <c r="D21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8</vt:i4>
      </vt:variant>
    </vt:vector>
  </HeadingPairs>
  <TitlesOfParts>
    <vt:vector size="13" baseType="lpstr">
      <vt:lpstr>Начальные данные</vt:lpstr>
      <vt:lpstr>Обработка</vt:lpstr>
      <vt:lpstr>Дов. интервалы</vt:lpstr>
      <vt:lpstr>Рег. Остатки 2</vt:lpstr>
      <vt:lpstr>Дов. интервалы 2</vt:lpstr>
      <vt:lpstr>x_1</vt:lpstr>
      <vt:lpstr>x_2</vt:lpstr>
      <vt:lpstr>x_4</vt:lpstr>
      <vt:lpstr>x_6</vt:lpstr>
      <vt:lpstr>x_7</vt:lpstr>
      <vt:lpstr>x_8</vt:lpstr>
      <vt:lpstr>x_9</vt:lpstr>
      <vt:lpstr>числ_нас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asus</cp:lastModifiedBy>
  <dcterms:created xsi:type="dcterms:W3CDTF">2006-09-16T00:00:00Z</dcterms:created>
  <dcterms:modified xsi:type="dcterms:W3CDTF">2022-03-14T10:30:39Z</dcterms:modified>
</cp:coreProperties>
</file>