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"/>
    </mc:Choice>
  </mc:AlternateContent>
  <xr:revisionPtr revIDLastSave="0" documentId="13_ncr:1_{C8274FBA-AB16-4826-B44E-4ABCE6694D82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  <workbookView xWindow="0" yWindow="0" windowWidth="38400" windowHeight="17625" xr2:uid="{12D7657A-059A-4288-9760-83C71639AA7A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3" l="1"/>
  <c r="L8" i="3"/>
  <c r="L7" i="3"/>
  <c r="L6" i="3"/>
  <c r="L5" i="3"/>
  <c r="L4" i="3"/>
  <c r="P9" i="3"/>
  <c r="O9" i="3"/>
  <c r="P8" i="3"/>
  <c r="O8" i="3"/>
  <c r="P7" i="3"/>
  <c r="P10" i="3" s="1"/>
  <c r="O7" i="3"/>
  <c r="P6" i="3"/>
  <c r="O6" i="3"/>
  <c r="P5" i="3"/>
  <c r="O5" i="3"/>
  <c r="P4" i="3"/>
  <c r="O4" i="3"/>
  <c r="H9" i="3"/>
  <c r="G9" i="3"/>
  <c r="H8" i="3"/>
  <c r="G8" i="3"/>
  <c r="H7" i="3"/>
  <c r="G7" i="3"/>
  <c r="H6" i="3"/>
  <c r="G6" i="3"/>
  <c r="H5" i="3"/>
  <c r="G5" i="3"/>
  <c r="H4" i="3"/>
  <c r="G4" i="3"/>
  <c r="K10" i="3"/>
  <c r="L10" i="3" l="1"/>
  <c r="O10" i="3"/>
  <c r="G10" i="3"/>
  <c r="Q4" i="3"/>
  <c r="Q9" i="3"/>
  <c r="Q8" i="3"/>
  <c r="Q6" i="3"/>
  <c r="Q5" i="3"/>
  <c r="M9" i="3"/>
  <c r="M8" i="3"/>
  <c r="M7" i="3"/>
  <c r="M6" i="3"/>
  <c r="M5" i="3"/>
  <c r="M4" i="3"/>
  <c r="I9" i="3"/>
  <c r="I8" i="3"/>
  <c r="I7" i="3"/>
  <c r="I6" i="3"/>
  <c r="I5" i="3"/>
  <c r="I4" i="3"/>
  <c r="I10" i="3" s="1"/>
  <c r="D9" i="3"/>
  <c r="C9" i="3"/>
  <c r="D8" i="3"/>
  <c r="C8" i="3"/>
  <c r="D7" i="3"/>
  <c r="C7" i="3"/>
  <c r="D6" i="3"/>
  <c r="C6" i="3"/>
  <c r="E6" i="3" s="1"/>
  <c r="D5" i="3"/>
  <c r="C5" i="3"/>
  <c r="D4" i="3"/>
  <c r="B56" i="1"/>
  <c r="B55" i="1"/>
  <c r="B54" i="1"/>
  <c r="C54" i="1"/>
  <c r="B46" i="1"/>
  <c r="C46" i="1"/>
  <c r="B38" i="1"/>
  <c r="C38" i="1"/>
  <c r="B29" i="1"/>
  <c r="C29" i="1"/>
  <c r="B20" i="1"/>
  <c r="C20" i="1"/>
  <c r="B10" i="1"/>
  <c r="C10" i="1"/>
  <c r="H10" i="3" s="1"/>
  <c r="B10" i="2"/>
  <c r="C10" i="2"/>
  <c r="D10" i="2"/>
  <c r="E10" i="2"/>
  <c r="F10" i="2"/>
  <c r="G10" i="2"/>
  <c r="H10" i="2"/>
  <c r="I10" i="2"/>
  <c r="J10" i="2"/>
  <c r="C32" i="4"/>
  <c r="D32" i="4"/>
  <c r="C27" i="4"/>
  <c r="D27" i="4"/>
  <c r="C22" i="4"/>
  <c r="D22" i="4"/>
  <c r="C17" i="4"/>
  <c r="D17" i="4"/>
  <c r="C12" i="4"/>
  <c r="D12" i="4"/>
  <c r="C7" i="4"/>
  <c r="D7" i="4"/>
  <c r="C33" i="4"/>
  <c r="D33" i="4"/>
  <c r="K10" i="2"/>
  <c r="L10" i="2"/>
  <c r="M10" i="3" l="1"/>
  <c r="D10" i="3"/>
  <c r="E8" i="3"/>
  <c r="E5" i="3"/>
  <c r="C55" i="1"/>
  <c r="C56" i="1" s="1"/>
  <c r="E9" i="3"/>
  <c r="E7" i="3"/>
  <c r="C4" i="3"/>
  <c r="B9" i="2"/>
  <c r="B8" i="2"/>
  <c r="B7" i="2"/>
  <c r="B6" i="2"/>
  <c r="B5" i="2"/>
  <c r="B4" i="2"/>
  <c r="E4" i="3" l="1"/>
  <c r="E10" i="3" s="1"/>
  <c r="C10" i="3"/>
  <c r="Q7" i="3" l="1"/>
  <c r="Q10" i="3" s="1"/>
</calcChain>
</file>

<file path=xl/sharedStrings.xml><?xml version="1.0" encoding="utf-8"?>
<sst xmlns="http://schemas.openxmlformats.org/spreadsheetml/2006/main" count="195" uniqueCount="96">
  <si>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</si>
  <si>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</si>
  <si>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</si>
  <si>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</si>
  <si>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</si>
  <si>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</si>
  <si>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</si>
  <si>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</si>
  <si>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</si>
  <si>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</si>
  <si>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</si>
  <si>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</si>
  <si>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</si>
  <si>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</si>
  <si>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</si>
  <si>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</si>
  <si>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</si>
  <si>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</si>
  <si>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</si>
  <si>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</si>
  <si>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</si>
  <si>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</si>
  <si>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</si>
  <si>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</si>
  <si>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</si>
  <si>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</si>
  <si>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</si>
  <si>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</si>
  <si>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</si>
  <si>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</si>
  <si>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</si>
  <si>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</si>
  <si>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</si>
  <si>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</si>
  <si>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</si>
  <si>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</si>
  <si>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</si>
  <si>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</si>
  <si>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</si>
  <si>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</si>
  <si>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</si>
  <si>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</si>
  <si>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</si>
  <si>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</si>
  <si>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</si>
  <si>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</si>
  <si>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</si>
  <si>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</si>
  <si>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</si>
  <si>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</si>
  <si>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</si>
  <si>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</si>
  <si>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</si>
  <si>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</si>
  <si>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</si>
  <si>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</si>
  <si>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</si>
  <si>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</si>
  <si>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</si>
  <si>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</si>
  <si>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</si>
  <si>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</si>
  <si>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</si>
  <si>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</si>
  <si>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</si>
  <si>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</si>
  <si>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</si>
  <si>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</si>
  <si>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</si>
  <si>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</si>
  <si>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</si>
  <si>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</si>
  <si>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</si>
  <si>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</si>
  <si>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</si>
  <si>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</si>
  <si>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</si>
  <si>
    <t>Stress Test Prep</t>
  </si>
  <si>
    <t>Mar. 17</t>
  </si>
  <si>
    <t>Feb. 9</t>
  </si>
  <si>
    <t>Feb. 11</t>
  </si>
  <si>
    <t>create caravel physics</t>
  </si>
  <si>
    <t>level creation</t>
  </si>
  <si>
    <t>perk system</t>
  </si>
  <si>
    <t>pause menu</t>
  </si>
  <si>
    <t xml:space="preserve">end screen </t>
  </si>
  <si>
    <t>demo/stress test</t>
  </si>
  <si>
    <t>Gantt Chart Demo Prep</t>
  </si>
  <si>
    <t>Mar. 25</t>
  </si>
  <si>
    <t>barrel physics</t>
  </si>
  <si>
    <t>Documentation</t>
  </si>
  <si>
    <t>whale movement</t>
  </si>
  <si>
    <t>stress test</t>
  </si>
  <si>
    <t>coin system</t>
  </si>
  <si>
    <t>Documentation Meeting</t>
  </si>
  <si>
    <t>Apr.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</si>
</sst>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0" fillId="6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0" xfId="0" applyFill="1" applyBorder="1"/>
    <xf numFmtId="8" fontId="0" fillId="0" borderId="32" xfId="0" applyNumberFormat="1" applyBorder="1"/>
    <xf numFmtId="8" fontId="0" fillId="0" borderId="33" xfId="0" applyNumberFormat="1" applyBorder="1"/>
    <xf numFmtId="8" fontId="0" fillId="0" borderId="34" xfId="0" applyNumberFormat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0"/>
  <sheetViews>
    <sheetView workbookViewId="0">
      <selection activeCell="G4" sqref="G4"/>
    </sheetView>
    <sheetView tabSelected="1" workbookViewId="1">
      <selection activeCell="I15" sqref="I15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13" t="s">
        <v>8</v>
      </c>
      <c r="D2" s="114"/>
      <c r="E2" s="115"/>
      <c r="F2" s="6"/>
      <c r="G2" s="113" t="s">
        <v>16</v>
      </c>
      <c r="H2" s="114"/>
      <c r="I2" s="115"/>
      <c r="K2" s="113" t="s">
        <v>7</v>
      </c>
      <c r="L2" s="114"/>
      <c r="M2" s="115"/>
      <c r="O2" s="113" t="s">
        <v>26</v>
      </c>
      <c r="P2" s="114"/>
      <c r="Q2" s="115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x14ac:dyDescent="0.25">
      <c r="B4" s="23" t="s">
        <v>27</v>
      </c>
      <c r="C4" s="20">
        <f t="shared" ref="C4:D9" si="0">(G4+K4 +O4)</f>
        <v>7000</v>
      </c>
      <c r="D4" s="21">
        <f t="shared" si="0"/>
        <v>6550</v>
      </c>
      <c r="E4" s="22">
        <f t="shared" ref="E4:E9" si="1">(C4-D4)</f>
        <v>450</v>
      </c>
      <c r="F4" s="3"/>
      <c r="G4" s="14">
        <f>(Gantt!$B10)*100</f>
        <v>3700</v>
      </c>
      <c r="H4" s="15">
        <f>(Gantt!$C10)*100</f>
        <v>3600</v>
      </c>
      <c r="I4" s="16">
        <f t="shared" ref="I4:I9" si="2">(G4-H4)</f>
        <v>100</v>
      </c>
      <c r="K4" s="110">
        <v>2000</v>
      </c>
      <c r="L4" s="21">
        <f>Meetings!B4*100</f>
        <v>1650</v>
      </c>
      <c r="M4" s="22">
        <f t="shared" ref="M4:M9" si="3">(K4-L4)</f>
        <v>350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x14ac:dyDescent="0.25">
      <c r="B5" s="7" t="s">
        <v>28</v>
      </c>
      <c r="C5" s="14">
        <f t="shared" si="0"/>
        <v>13200</v>
      </c>
      <c r="D5" s="15">
        <f t="shared" si="0"/>
        <v>8750</v>
      </c>
      <c r="E5" s="16">
        <f t="shared" si="1"/>
        <v>4450</v>
      </c>
      <c r="F5" s="3"/>
      <c r="G5" s="14">
        <f>(Gantt!$B20)*100</f>
        <v>10000</v>
      </c>
      <c r="H5" s="15">
        <f>(Gantt!$C20)*100</f>
        <v>5900</v>
      </c>
      <c r="I5" s="16">
        <f t="shared" si="2"/>
        <v>4100</v>
      </c>
      <c r="K5" s="112">
        <v>2000</v>
      </c>
      <c r="L5" s="15">
        <f>Meetings!B5*100</f>
        <v>1650</v>
      </c>
      <c r="M5" s="16">
        <f t="shared" si="3"/>
        <v>350</v>
      </c>
      <c r="O5" s="44">
        <f>(SA!C12)*100</f>
        <v>1200</v>
      </c>
      <c r="P5" s="45">
        <f>(SA!D12)*100</f>
        <v>1200</v>
      </c>
      <c r="Q5" s="46">
        <f>(O5-P5)</f>
        <v>0</v>
      </c>
    </row>
    <row r="6" spans="2:17" x14ac:dyDescent="0.25">
      <c r="B6" s="7" t="s">
        <v>29</v>
      </c>
      <c r="C6" s="14">
        <f t="shared" si="0"/>
        <v>6800</v>
      </c>
      <c r="D6" s="15">
        <f t="shared" si="0"/>
        <v>4850</v>
      </c>
      <c r="E6" s="16">
        <f t="shared" si="1"/>
        <v>1950</v>
      </c>
      <c r="F6" s="3"/>
      <c r="G6" s="14">
        <f>(Gantt!$B29)*100</f>
        <v>3600</v>
      </c>
      <c r="H6" s="15">
        <f>(Gantt!$C29)*100</f>
        <v>2600</v>
      </c>
      <c r="I6" s="16">
        <f t="shared" si="2"/>
        <v>1000</v>
      </c>
      <c r="K6" s="112">
        <v>2000</v>
      </c>
      <c r="L6" s="15">
        <f>Meetings!B6*100</f>
        <v>1150</v>
      </c>
      <c r="M6" s="16">
        <f t="shared" si="3"/>
        <v>850</v>
      </c>
      <c r="N6" s="42"/>
      <c r="O6" s="45">
        <f>(SA!C17)*100</f>
        <v>1200</v>
      </c>
      <c r="P6" s="45">
        <f>(SA!D17)*100</f>
        <v>1100</v>
      </c>
      <c r="Q6" s="46">
        <f>(O6-P6)</f>
        <v>100</v>
      </c>
    </row>
    <row r="7" spans="2:17" x14ac:dyDescent="0.25">
      <c r="B7" s="58" t="s">
        <v>30</v>
      </c>
      <c r="C7" s="45">
        <f t="shared" si="0"/>
        <v>6700</v>
      </c>
      <c r="D7" s="45">
        <f t="shared" si="0"/>
        <v>6400</v>
      </c>
      <c r="E7" s="46">
        <f t="shared" si="1"/>
        <v>300</v>
      </c>
      <c r="F7" s="3"/>
      <c r="G7" s="14">
        <f>(Gantt!$B38)*100</f>
        <v>3500</v>
      </c>
      <c r="H7" s="15">
        <f>(Gantt!$C38)*100</f>
        <v>3800</v>
      </c>
      <c r="I7" s="16">
        <f t="shared" si="2"/>
        <v>-300</v>
      </c>
      <c r="K7" s="112">
        <v>2000</v>
      </c>
      <c r="L7" s="15">
        <f>Meetings!B7*100</f>
        <v>1500</v>
      </c>
      <c r="M7" s="16">
        <f t="shared" si="3"/>
        <v>500</v>
      </c>
      <c r="N7" s="42"/>
      <c r="O7" s="56">
        <f>(SA!C22)*100</f>
        <v>1200</v>
      </c>
      <c r="P7" s="56">
        <f>(SA!D22)*100</f>
        <v>1100</v>
      </c>
      <c r="Q7" s="57">
        <f t="shared" ref="Q7" si="4">(O7-P7)</f>
        <v>100</v>
      </c>
    </row>
    <row r="8" spans="2:17" x14ac:dyDescent="0.25">
      <c r="B8" s="58" t="s">
        <v>31</v>
      </c>
      <c r="C8" s="45">
        <f t="shared" si="0"/>
        <v>9300</v>
      </c>
      <c r="D8" s="45">
        <f t="shared" si="0"/>
        <v>5050</v>
      </c>
      <c r="E8" s="46">
        <f t="shared" si="1"/>
        <v>4250</v>
      </c>
      <c r="F8" s="3"/>
      <c r="G8" s="14">
        <f>(Gantt!$B46)*100</f>
        <v>6100</v>
      </c>
      <c r="H8" s="15">
        <f>(Gantt!$C46)*100</f>
        <v>2900</v>
      </c>
      <c r="I8" s="16">
        <f t="shared" si="2"/>
        <v>3200</v>
      </c>
      <c r="K8" s="112">
        <v>2000</v>
      </c>
      <c r="L8" s="15">
        <f>Meetings!B8*100</f>
        <v>950</v>
      </c>
      <c r="M8" s="16">
        <f t="shared" si="3"/>
        <v>1050</v>
      </c>
      <c r="N8" s="42"/>
      <c r="O8" s="56">
        <f>(SA!C27)*100</f>
        <v>1200</v>
      </c>
      <c r="P8" s="56">
        <f>(SA!D27)*100</f>
        <v>1200</v>
      </c>
      <c r="Q8" s="57">
        <f>(O8-P8)</f>
        <v>0</v>
      </c>
    </row>
    <row r="9" spans="2:17" ht="15.75" thickBot="1" x14ac:dyDescent="0.3">
      <c r="B9" s="7" t="s">
        <v>32</v>
      </c>
      <c r="C9" s="40">
        <f t="shared" si="0"/>
        <v>5400</v>
      </c>
      <c r="D9" s="41">
        <f t="shared" si="0"/>
        <v>2150</v>
      </c>
      <c r="E9" s="27">
        <f t="shared" si="1"/>
        <v>3250</v>
      </c>
      <c r="G9" s="14">
        <f>(Gantt!$B54)*100</f>
        <v>2200</v>
      </c>
      <c r="H9" s="15">
        <f>(Gantt!$C54)*100</f>
        <v>1200</v>
      </c>
      <c r="I9" s="16">
        <f t="shared" si="2"/>
        <v>1000</v>
      </c>
      <c r="K9" s="111">
        <v>2000</v>
      </c>
      <c r="L9" s="15">
        <f>Meetings!B9*100</f>
        <v>550</v>
      </c>
      <c r="M9" s="16">
        <f t="shared" si="3"/>
        <v>1450</v>
      </c>
      <c r="O9" s="54">
        <f>(SA!C32)*100</f>
        <v>1200</v>
      </c>
      <c r="P9" s="55">
        <f>(SA!D32)*100</f>
        <v>400</v>
      </c>
      <c r="Q9" s="50">
        <f>(O9-P9)</f>
        <v>800</v>
      </c>
    </row>
    <row r="10" spans="2:17" ht="15.75" thickBot="1" x14ac:dyDescent="0.3">
      <c r="B10" s="13" t="s">
        <v>8</v>
      </c>
      <c r="C10" s="24">
        <f>SUM(C4:C9)</f>
        <v>48400</v>
      </c>
      <c r="D10" s="25">
        <f>SUM(D4:D9)</f>
        <v>33750</v>
      </c>
      <c r="E10" s="26">
        <f>SUM(E4:E9)</f>
        <v>14650</v>
      </c>
      <c r="G10" s="17">
        <f>SUM(G4:G9)</f>
        <v>29100</v>
      </c>
      <c r="H10" s="18">
        <f>SUM(H4:H9)</f>
        <v>20000</v>
      </c>
      <c r="I10" s="19">
        <f>SUM(I4:I9)</f>
        <v>9100</v>
      </c>
      <c r="K10" s="17">
        <f>SUM(K4:K9)</f>
        <v>12000</v>
      </c>
      <c r="L10" s="18">
        <f>SUM(L4:L9)</f>
        <v>7450</v>
      </c>
      <c r="M10" s="19">
        <f>SUM(M4:M9)</f>
        <v>4550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66"/>
  <sheetViews>
    <sheetView tabSelected="1" zoomScale="106" zoomScaleNormal="106" workbookViewId="0">
      <selection activeCell="S58" sqref="S58"/>
    </sheetView>
    <sheetView workbookViewId="1">
      <selection activeCell="C6" sqref="C6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52" ht="15.75" thickBot="1" x14ac:dyDescent="0.3">
      <c r="B1" t="s">
        <v>54</v>
      </c>
      <c r="C1" t="s">
        <v>55</v>
      </c>
      <c r="D1" t="s">
        <v>52</v>
      </c>
      <c r="E1" s="1"/>
      <c r="F1" t="s">
        <v>2</v>
      </c>
      <c r="H1" s="2"/>
      <c r="I1" t="s">
        <v>3</v>
      </c>
      <c r="K1" s="4"/>
      <c r="L1" t="s">
        <v>4</v>
      </c>
    </row>
    <row r="2" spans="1:52" x14ac:dyDescent="0.25">
      <c r="A2" s="87" t="s">
        <v>27</v>
      </c>
      <c r="B2" s="88"/>
      <c r="C2" s="88"/>
      <c r="D2" s="89" t="s">
        <v>53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  <c r="AF2" s="90">
        <v>84</v>
      </c>
      <c r="AG2" s="90">
        <v>87</v>
      </c>
      <c r="AH2" s="90">
        <v>90</v>
      </c>
      <c r="AI2" s="90">
        <v>93</v>
      </c>
      <c r="AJ2" s="90">
        <v>96</v>
      </c>
      <c r="AK2" s="90">
        <v>99</v>
      </c>
      <c r="AL2" s="90">
        <v>102</v>
      </c>
      <c r="AM2" s="90">
        <v>105</v>
      </c>
      <c r="AN2" s="90">
        <v>108</v>
      </c>
      <c r="AO2" s="90">
        <v>111</v>
      </c>
      <c r="AP2" s="90">
        <v>114</v>
      </c>
      <c r="AQ2" s="90">
        <v>117</v>
      </c>
      <c r="AR2" s="90">
        <v>120</v>
      </c>
      <c r="AS2" s="90">
        <v>123</v>
      </c>
      <c r="AT2" s="43"/>
      <c r="AU2" s="43"/>
      <c r="AV2" s="43"/>
      <c r="AW2" s="43"/>
      <c r="AX2" s="43"/>
      <c r="AY2" s="43"/>
      <c r="AZ2" s="43"/>
    </row>
    <row r="3" spans="1:52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105"/>
      <c r="AN3" s="43"/>
      <c r="AO3" s="43"/>
      <c r="AP3" s="43"/>
      <c r="AQ3" s="43"/>
      <c r="AR3" s="43"/>
      <c r="AS3" s="106"/>
      <c r="AT3" s="43"/>
      <c r="AU3" s="43"/>
      <c r="AV3" s="43"/>
      <c r="AW3" s="43"/>
      <c r="AX3" s="43"/>
      <c r="AY3" s="43"/>
      <c r="AZ3" s="43"/>
    </row>
    <row r="4" spans="1:52" x14ac:dyDescent="0.25">
      <c r="A4" s="92" t="s">
        <v>74</v>
      </c>
      <c r="B4" s="69">
        <v>6</v>
      </c>
      <c r="C4" s="69">
        <v>9</v>
      </c>
      <c r="D4" s="51"/>
      <c r="E4" s="51"/>
      <c r="F4" s="93"/>
      <c r="G4" s="93"/>
      <c r="H4" s="93"/>
      <c r="I4" s="103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N4" s="43"/>
      <c r="AO4" s="43"/>
      <c r="AP4" s="43"/>
      <c r="AQ4" s="43"/>
      <c r="AR4" s="43"/>
      <c r="AS4" s="107"/>
      <c r="AT4" s="43"/>
      <c r="AU4" s="43"/>
      <c r="AV4" s="43"/>
      <c r="AW4" s="43"/>
      <c r="AX4" s="43"/>
      <c r="AY4" s="43"/>
      <c r="AZ4" s="43"/>
    </row>
    <row r="5" spans="1:52" x14ac:dyDescent="0.25">
      <c r="A5" s="92" t="s">
        <v>75</v>
      </c>
      <c r="B5" s="69">
        <v>3</v>
      </c>
      <c r="C5" s="69">
        <v>6</v>
      </c>
      <c r="D5" s="51"/>
      <c r="E5" s="51"/>
      <c r="F5" s="51"/>
      <c r="G5" s="51"/>
      <c r="H5" s="51"/>
      <c r="I5" s="51"/>
      <c r="J5" s="93"/>
      <c r="K5" s="93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N5" s="43"/>
      <c r="AO5" s="43"/>
      <c r="AP5" s="43"/>
      <c r="AQ5" s="43"/>
      <c r="AR5" s="43"/>
      <c r="AS5" s="107"/>
      <c r="AT5" s="43"/>
      <c r="AU5" s="43"/>
      <c r="AV5" s="43"/>
      <c r="AW5" s="43"/>
      <c r="AX5" s="43"/>
      <c r="AY5" s="43"/>
      <c r="AZ5" s="43"/>
    </row>
    <row r="6" spans="1:52" x14ac:dyDescent="0.25">
      <c r="A6" s="92" t="s">
        <v>72</v>
      </c>
      <c r="B6" s="69">
        <v>12</v>
      </c>
      <c r="C6" s="69">
        <v>5</v>
      </c>
      <c r="D6" s="51"/>
      <c r="E6" s="51"/>
      <c r="F6" s="51"/>
      <c r="G6" s="51"/>
      <c r="H6" s="51"/>
      <c r="I6" s="51"/>
      <c r="J6" s="51"/>
      <c r="K6" s="51"/>
      <c r="L6" s="93"/>
      <c r="M6" s="93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N6" s="43"/>
      <c r="AO6" s="43"/>
      <c r="AP6" s="43"/>
      <c r="AQ6" s="43"/>
      <c r="AR6" s="43"/>
      <c r="AS6" s="107"/>
      <c r="AT6" s="43"/>
      <c r="AU6" s="43"/>
      <c r="AV6" s="43"/>
      <c r="AW6" s="43"/>
      <c r="AX6" s="43"/>
      <c r="AY6" s="43"/>
      <c r="AZ6" s="43"/>
    </row>
    <row r="7" spans="1:52" x14ac:dyDescent="0.25">
      <c r="A7" s="92" t="s">
        <v>81</v>
      </c>
      <c r="B7" s="69">
        <v>2</v>
      </c>
      <c r="C7" s="69">
        <v>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93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N7" s="43"/>
      <c r="AO7" s="43"/>
      <c r="AP7" s="43"/>
      <c r="AQ7" s="43"/>
      <c r="AR7" s="43"/>
      <c r="AS7" s="107"/>
      <c r="AT7" s="43"/>
      <c r="AU7" s="43"/>
      <c r="AV7" s="43"/>
      <c r="AW7" s="43"/>
      <c r="AX7" s="43"/>
      <c r="AY7" s="43"/>
      <c r="AZ7" s="43"/>
    </row>
    <row r="8" spans="1:52" x14ac:dyDescent="0.25">
      <c r="A8" s="92" t="s">
        <v>82</v>
      </c>
      <c r="B8" s="69">
        <v>8</v>
      </c>
      <c r="C8" s="69">
        <v>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93"/>
      <c r="P8" s="93"/>
      <c r="Q8" s="103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N8" s="43"/>
      <c r="AO8" s="43"/>
      <c r="AP8" s="43"/>
      <c r="AQ8" s="43"/>
      <c r="AR8" s="43"/>
      <c r="AS8" s="107"/>
      <c r="AT8" s="43"/>
      <c r="AU8" s="43"/>
      <c r="AV8" s="43"/>
      <c r="AW8" s="43"/>
      <c r="AX8" s="43"/>
      <c r="AY8" s="43"/>
      <c r="AZ8" s="43"/>
    </row>
    <row r="9" spans="1:52" x14ac:dyDescent="0.25">
      <c r="A9" s="92" t="s">
        <v>0</v>
      </c>
      <c r="B9" s="69">
        <v>3</v>
      </c>
      <c r="C9" s="69">
        <v>5</v>
      </c>
      <c r="D9" s="51"/>
      <c r="E9" s="51"/>
      <c r="F9" s="51"/>
      <c r="G9" s="51"/>
      <c r="H9" s="51"/>
      <c r="I9" s="51"/>
      <c r="J9" s="51"/>
      <c r="K9" s="59"/>
      <c r="L9" s="59"/>
      <c r="M9" s="59"/>
      <c r="N9" s="51"/>
      <c r="O9" s="51"/>
      <c r="P9" s="51"/>
      <c r="Q9" s="51"/>
      <c r="R9" s="93"/>
      <c r="S9" s="93"/>
      <c r="T9" s="94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N9" s="43"/>
      <c r="AO9" s="43"/>
      <c r="AP9" s="43"/>
      <c r="AQ9" s="43"/>
      <c r="AR9" s="43"/>
      <c r="AS9" s="107"/>
      <c r="AT9" s="43"/>
      <c r="AU9" s="43"/>
      <c r="AV9" s="43"/>
      <c r="AW9" s="43"/>
      <c r="AX9" s="43"/>
      <c r="AY9" s="43"/>
      <c r="AZ9" s="43"/>
    </row>
    <row r="10" spans="1:52" ht="15.75" thickBot="1" x14ac:dyDescent="0.3">
      <c r="A10" s="72" t="s">
        <v>1</v>
      </c>
      <c r="B10" s="95">
        <f>SUM(B3:B9)</f>
        <v>37</v>
      </c>
      <c r="C10" s="95">
        <f>SUM(C3:C9)</f>
        <v>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108"/>
      <c r="AT10" s="43"/>
      <c r="AU10" s="43"/>
      <c r="AV10" s="43"/>
      <c r="AW10" s="43"/>
      <c r="AX10" s="43"/>
      <c r="AY10" s="43"/>
      <c r="AZ10" s="43"/>
    </row>
    <row r="11" spans="1:52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N11" s="43"/>
      <c r="AO11" s="43"/>
      <c r="AP11" s="43"/>
      <c r="AQ11" s="43"/>
      <c r="AR11" s="43"/>
      <c r="AS11" s="107"/>
      <c r="AT11" s="43"/>
      <c r="AU11" s="43"/>
      <c r="AV11" s="43"/>
      <c r="AW11" s="43"/>
      <c r="AX11" s="43"/>
      <c r="AY11" s="43"/>
      <c r="AZ11" s="43"/>
    </row>
    <row r="12" spans="1:52" x14ac:dyDescent="0.25">
      <c r="A12" s="92" t="s">
        <v>40</v>
      </c>
      <c r="B12" s="69">
        <v>3</v>
      </c>
      <c r="C12" s="69">
        <v>2</v>
      </c>
      <c r="D12" s="51"/>
      <c r="E12" s="10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N12" s="43"/>
      <c r="AO12" s="43"/>
      <c r="AP12" s="43"/>
      <c r="AQ12" s="43"/>
      <c r="AR12" s="43"/>
      <c r="AS12" s="107"/>
      <c r="AT12" s="43"/>
      <c r="AU12" s="43"/>
      <c r="AV12" s="43"/>
      <c r="AW12" s="43"/>
      <c r="AX12" s="43"/>
      <c r="AY12" s="43"/>
      <c r="AZ12" s="43"/>
    </row>
    <row r="13" spans="1:52" x14ac:dyDescent="0.25">
      <c r="A13" s="92" t="s">
        <v>56</v>
      </c>
      <c r="B13" s="69">
        <v>5</v>
      </c>
      <c r="C13" s="69">
        <v>16</v>
      </c>
      <c r="D13" s="51"/>
      <c r="E13" s="51"/>
      <c r="F13" s="93"/>
      <c r="G13" s="93"/>
      <c r="H13" s="93"/>
      <c r="I13" s="93"/>
      <c r="J13" s="9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N13" s="43"/>
      <c r="AO13" s="43"/>
      <c r="AP13" s="43"/>
      <c r="AQ13" s="43"/>
      <c r="AR13" s="43"/>
      <c r="AS13" s="107"/>
      <c r="AT13" s="43"/>
      <c r="AU13" s="43"/>
      <c r="AV13" s="43"/>
      <c r="AW13" s="43"/>
      <c r="AX13" s="43"/>
      <c r="AY13" s="43"/>
      <c r="AZ13" s="43"/>
    </row>
    <row r="14" spans="1:52" x14ac:dyDescent="0.25">
      <c r="A14" s="92" t="s">
        <v>59</v>
      </c>
      <c r="B14" s="69">
        <v>5</v>
      </c>
      <c r="C14" s="69">
        <v>12</v>
      </c>
      <c r="D14" s="51"/>
      <c r="E14" s="51"/>
      <c r="F14" s="51"/>
      <c r="G14" s="51"/>
      <c r="H14" s="59"/>
      <c r="I14" s="59"/>
      <c r="J14" s="59"/>
      <c r="K14" s="93"/>
      <c r="L14" s="93"/>
      <c r="M14" s="93"/>
      <c r="N14" s="93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N14" s="43"/>
      <c r="AO14" s="43"/>
      <c r="AP14" s="43"/>
      <c r="AQ14" s="43"/>
      <c r="AR14" s="43"/>
      <c r="AS14" s="107"/>
      <c r="AT14" s="43"/>
      <c r="AU14" s="43"/>
      <c r="AV14" s="43"/>
      <c r="AW14" s="43"/>
      <c r="AX14" s="43"/>
      <c r="AY14" s="43"/>
      <c r="AZ14" s="43"/>
    </row>
    <row r="15" spans="1:52" x14ac:dyDescent="0.25">
      <c r="A15" s="92" t="s">
        <v>57</v>
      </c>
      <c r="B15" s="69">
        <v>30</v>
      </c>
      <c r="C15" s="69">
        <v>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93"/>
      <c r="P15" s="93"/>
      <c r="Q15" s="93"/>
      <c r="R15" s="93"/>
      <c r="S15" s="93"/>
      <c r="T15" s="103"/>
      <c r="U15" s="94"/>
      <c r="V15" s="94"/>
      <c r="W15" s="94"/>
      <c r="X15" s="94"/>
      <c r="Y15" s="51"/>
      <c r="Z15" s="51"/>
      <c r="AA15" s="51"/>
      <c r="AB15" s="51"/>
      <c r="AC15" s="51"/>
      <c r="AD15" s="51"/>
      <c r="AE15" s="51"/>
      <c r="AN15" s="43"/>
      <c r="AO15" s="43"/>
      <c r="AP15" s="43"/>
      <c r="AQ15" s="43"/>
      <c r="AR15" s="43"/>
      <c r="AS15" s="107"/>
      <c r="AT15" s="43"/>
      <c r="AU15" s="43"/>
      <c r="AV15" s="43"/>
      <c r="AW15" s="43"/>
      <c r="AX15" s="43"/>
      <c r="AY15" s="43"/>
      <c r="AZ15" s="43"/>
    </row>
    <row r="16" spans="1:52" x14ac:dyDescent="0.25">
      <c r="A16" s="92" t="s">
        <v>58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93"/>
      <c r="Z16" s="93"/>
      <c r="AA16" s="103"/>
      <c r="AB16" s="94"/>
      <c r="AC16" s="94"/>
      <c r="AD16" s="94"/>
      <c r="AE16" s="94"/>
      <c r="AN16" s="43"/>
      <c r="AO16" s="43"/>
      <c r="AP16" s="43"/>
      <c r="AQ16" s="43"/>
      <c r="AR16" s="43"/>
      <c r="AS16" s="107"/>
      <c r="AT16" s="43"/>
      <c r="AU16" s="43"/>
      <c r="AV16" s="43"/>
      <c r="AW16" s="43"/>
      <c r="AX16" s="43"/>
      <c r="AY16" s="43"/>
      <c r="AZ16" s="43"/>
    </row>
    <row r="17" spans="1:52" x14ac:dyDescent="0.25">
      <c r="A17" s="92" t="s">
        <v>83</v>
      </c>
      <c r="B17" s="69">
        <v>15</v>
      </c>
      <c r="C17" s="69">
        <v>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104"/>
      <c r="AG17" s="2"/>
      <c r="AH17" s="4"/>
      <c r="AI17" s="4"/>
      <c r="AJ17" s="4"/>
      <c r="AN17" s="43"/>
      <c r="AO17" s="43"/>
      <c r="AP17" s="43"/>
      <c r="AQ17" s="43"/>
      <c r="AR17" s="43"/>
      <c r="AS17" s="107"/>
      <c r="AT17" s="43"/>
      <c r="AU17" s="43"/>
      <c r="AV17" s="43"/>
      <c r="AW17" s="43"/>
      <c r="AX17" s="43"/>
      <c r="AY17" s="43"/>
      <c r="AZ17" s="43"/>
    </row>
    <row r="18" spans="1:52" x14ac:dyDescent="0.25">
      <c r="A18" s="92" t="s">
        <v>90</v>
      </c>
      <c r="B18" s="69">
        <v>2</v>
      </c>
      <c r="C18" s="69">
        <v>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K18" s="104"/>
      <c r="AL18" s="2"/>
      <c r="AM18" s="43"/>
      <c r="AN18" s="43"/>
      <c r="AO18" s="43"/>
      <c r="AP18" s="43"/>
      <c r="AQ18" s="43"/>
      <c r="AR18" s="43"/>
      <c r="AS18" s="107"/>
      <c r="AT18" s="43"/>
      <c r="AU18" s="43"/>
      <c r="AV18" s="43"/>
      <c r="AW18" s="43"/>
      <c r="AX18" s="43"/>
      <c r="AY18" s="43"/>
      <c r="AZ18" s="43"/>
    </row>
    <row r="19" spans="1:52" x14ac:dyDescent="0.25">
      <c r="A19" s="92" t="s">
        <v>0</v>
      </c>
      <c r="B19" s="69">
        <v>20</v>
      </c>
      <c r="C19" s="69">
        <v>3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K19" s="43"/>
      <c r="AL19" s="43"/>
      <c r="AM19" s="104"/>
      <c r="AN19" s="4"/>
      <c r="AO19" s="4"/>
      <c r="AP19" s="4"/>
      <c r="AQ19" s="4"/>
      <c r="AR19" s="4"/>
      <c r="AS19" s="109"/>
      <c r="AT19" s="43"/>
      <c r="AU19" s="43"/>
      <c r="AV19" s="43"/>
      <c r="AW19" s="43"/>
      <c r="AX19" s="43"/>
      <c r="AY19" s="43"/>
      <c r="AZ19" s="43"/>
    </row>
    <row r="20" spans="1:52" ht="15.75" thickBot="1" x14ac:dyDescent="0.3">
      <c r="A20" s="72" t="s">
        <v>1</v>
      </c>
      <c r="B20" s="95">
        <f>SUM(B12:B19)</f>
        <v>100</v>
      </c>
      <c r="C20" s="95">
        <f>SUM(C12:C19)</f>
        <v>59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108"/>
      <c r="AT20" s="43"/>
      <c r="AU20" s="43"/>
      <c r="AV20" s="43"/>
      <c r="AW20" s="43"/>
      <c r="AX20" s="43"/>
      <c r="AY20" s="43"/>
      <c r="AZ20" s="43"/>
    </row>
    <row r="21" spans="1:5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N21" s="43"/>
      <c r="AO21" s="43"/>
      <c r="AP21" s="43"/>
      <c r="AQ21" s="43"/>
      <c r="AR21" s="43"/>
      <c r="AS21" s="107"/>
      <c r="AT21" s="43"/>
      <c r="AU21" s="43"/>
      <c r="AV21" s="43"/>
      <c r="AW21" s="43"/>
      <c r="AX21" s="43"/>
      <c r="AY21" s="43"/>
      <c r="AZ21" s="43"/>
    </row>
    <row r="22" spans="1:52" x14ac:dyDescent="0.25">
      <c r="A22" s="92" t="s">
        <v>62</v>
      </c>
      <c r="B22" s="69">
        <v>5</v>
      </c>
      <c r="C22" s="69">
        <v>3</v>
      </c>
      <c r="D22" s="51"/>
      <c r="E22" s="102"/>
      <c r="F22" s="59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N22" s="43"/>
      <c r="AO22" s="43"/>
      <c r="AP22" s="43"/>
      <c r="AQ22" s="43"/>
      <c r="AR22" s="43"/>
      <c r="AS22" s="107"/>
      <c r="AT22" s="43"/>
      <c r="AU22" s="43"/>
      <c r="AV22" s="43"/>
      <c r="AW22" s="43"/>
      <c r="AX22" s="43"/>
      <c r="AY22" s="43"/>
      <c r="AZ22" s="43"/>
    </row>
    <row r="23" spans="1:52" x14ac:dyDescent="0.25">
      <c r="A23" s="92" t="s">
        <v>63</v>
      </c>
      <c r="B23" s="69">
        <v>2</v>
      </c>
      <c r="C23" s="69">
        <v>2</v>
      </c>
      <c r="D23" s="51"/>
      <c r="E23" s="51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N23" s="43"/>
      <c r="AO23" s="43"/>
      <c r="AP23" s="43"/>
      <c r="AQ23" s="43"/>
      <c r="AR23" s="43"/>
      <c r="AS23" s="107"/>
      <c r="AT23" s="43"/>
      <c r="AU23" s="43"/>
      <c r="AV23" s="43"/>
      <c r="AW23" s="43"/>
      <c r="AX23" s="43"/>
      <c r="AY23" s="43"/>
      <c r="AZ23" s="43"/>
    </row>
    <row r="24" spans="1:52" x14ac:dyDescent="0.25">
      <c r="A24" s="92" t="s">
        <v>64</v>
      </c>
      <c r="B24" s="69">
        <v>3</v>
      </c>
      <c r="C24" s="69">
        <v>1</v>
      </c>
      <c r="D24" s="51"/>
      <c r="E24" s="51"/>
      <c r="F24" s="51"/>
      <c r="G24" s="93"/>
      <c r="H24" s="4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N24" s="43"/>
      <c r="AO24" s="43"/>
      <c r="AP24" s="43"/>
      <c r="AQ24" s="43"/>
      <c r="AR24" s="43"/>
      <c r="AS24" s="107"/>
      <c r="AT24" s="43"/>
      <c r="AU24" s="43"/>
      <c r="AV24" s="43"/>
      <c r="AW24" s="43"/>
      <c r="AX24" s="43"/>
      <c r="AY24" s="43"/>
      <c r="AZ24" s="43"/>
    </row>
    <row r="25" spans="1:52" x14ac:dyDescent="0.25">
      <c r="A25" s="92" t="s">
        <v>65</v>
      </c>
      <c r="B25" s="69">
        <v>2</v>
      </c>
      <c r="C25" s="69">
        <v>1</v>
      </c>
      <c r="D25" s="51"/>
      <c r="E25" s="51"/>
      <c r="F25" s="51"/>
      <c r="G25" s="51"/>
      <c r="H25" s="93"/>
      <c r="I25" s="4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N25" s="43"/>
      <c r="AO25" s="43"/>
      <c r="AP25" s="43"/>
      <c r="AQ25" s="43"/>
      <c r="AR25" s="43"/>
      <c r="AS25" s="107"/>
      <c r="AT25" s="43"/>
      <c r="AU25" s="43"/>
      <c r="AV25" s="43"/>
      <c r="AW25" s="43"/>
      <c r="AX25" s="43"/>
      <c r="AY25" s="43"/>
      <c r="AZ25" s="43"/>
    </row>
    <row r="26" spans="1:52" x14ac:dyDescent="0.25">
      <c r="A26" s="92" t="s">
        <v>86</v>
      </c>
      <c r="B26" s="69">
        <v>15</v>
      </c>
      <c r="C26" s="69">
        <v>11</v>
      </c>
      <c r="D26" s="51"/>
      <c r="E26" s="51"/>
      <c r="F26" s="51"/>
      <c r="G26" s="51"/>
      <c r="H26" s="51"/>
      <c r="I26" s="93"/>
      <c r="J26" s="93"/>
      <c r="K26" s="93"/>
      <c r="L26" s="9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N26" s="43"/>
      <c r="AO26" s="43"/>
      <c r="AP26" s="43"/>
      <c r="AQ26" s="43"/>
      <c r="AR26" s="43"/>
      <c r="AS26" s="107"/>
      <c r="AT26" s="43"/>
      <c r="AU26" s="43"/>
      <c r="AV26" s="43"/>
      <c r="AW26" s="43"/>
      <c r="AX26" s="43"/>
      <c r="AY26" s="43"/>
      <c r="AZ26" s="43"/>
    </row>
    <row r="27" spans="1:52" x14ac:dyDescent="0.25">
      <c r="A27" s="92" t="s">
        <v>93</v>
      </c>
      <c r="B27" s="69">
        <v>6</v>
      </c>
      <c r="C27" s="69">
        <v>3</v>
      </c>
      <c r="D27" s="51"/>
      <c r="E27" s="51"/>
      <c r="F27" s="51"/>
      <c r="G27" s="51"/>
      <c r="H27" s="51"/>
      <c r="I27" s="51"/>
      <c r="J27" s="51"/>
      <c r="K27" s="59"/>
      <c r="L27" s="51"/>
      <c r="M27" s="93"/>
      <c r="N27" s="103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N27" s="43"/>
      <c r="AO27" s="43"/>
      <c r="AP27" s="43"/>
      <c r="AQ27" s="43"/>
      <c r="AR27" s="43"/>
      <c r="AS27" s="107"/>
      <c r="AT27" s="43"/>
      <c r="AU27" s="43"/>
      <c r="AV27" s="43"/>
      <c r="AW27" s="43"/>
      <c r="AX27" s="43"/>
      <c r="AY27" s="43"/>
      <c r="AZ27" s="43"/>
    </row>
    <row r="28" spans="1:52" x14ac:dyDescent="0.25">
      <c r="A28" s="92" t="s">
        <v>0</v>
      </c>
      <c r="B28" s="69">
        <v>3</v>
      </c>
      <c r="C28" s="69">
        <v>5</v>
      </c>
      <c r="O28" s="104"/>
      <c r="P28" s="104"/>
      <c r="Q28" s="2"/>
      <c r="AN28" s="43"/>
      <c r="AO28" s="43"/>
      <c r="AP28" s="43"/>
      <c r="AQ28" s="43"/>
      <c r="AR28" s="43"/>
      <c r="AS28" s="107"/>
      <c r="AT28" s="43"/>
      <c r="AU28" s="43"/>
      <c r="AV28" s="43"/>
      <c r="AW28" s="43"/>
      <c r="AX28" s="43"/>
      <c r="AY28" s="43"/>
      <c r="AZ28" s="43"/>
    </row>
    <row r="29" spans="1:52" ht="15.75" thickBot="1" x14ac:dyDescent="0.3">
      <c r="A29" s="72" t="s">
        <v>1</v>
      </c>
      <c r="B29" s="95">
        <f>SUM(B22:B28)</f>
        <v>36</v>
      </c>
      <c r="C29" s="95">
        <f>SUM(C22:C28)</f>
        <v>26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108"/>
      <c r="AT29" s="43"/>
      <c r="AU29" s="43"/>
      <c r="AV29" s="43"/>
      <c r="AW29" s="43"/>
      <c r="AX29" s="43"/>
      <c r="AY29" s="43"/>
      <c r="AZ29" s="43"/>
    </row>
    <row r="30" spans="1:52" x14ac:dyDescent="0.25">
      <c r="A30" s="98" t="s">
        <v>30</v>
      </c>
      <c r="B30" s="88"/>
      <c r="C30" s="8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N30" s="43"/>
      <c r="AO30" s="43"/>
      <c r="AP30" s="43"/>
      <c r="AQ30" s="43"/>
      <c r="AR30" s="43"/>
      <c r="AS30" s="107"/>
      <c r="AT30" s="43"/>
      <c r="AU30" s="43"/>
      <c r="AV30" s="43"/>
      <c r="AW30" s="43"/>
      <c r="AX30" s="43"/>
      <c r="AY30" s="43"/>
      <c r="AZ30" s="43"/>
    </row>
    <row r="31" spans="1:52" x14ac:dyDescent="0.25">
      <c r="A31" s="92" t="s">
        <v>34</v>
      </c>
      <c r="B31" s="69">
        <v>6</v>
      </c>
      <c r="C31" s="69">
        <v>12</v>
      </c>
      <c r="D31" s="51"/>
      <c r="E31" s="93"/>
      <c r="F31" s="93"/>
      <c r="G31" s="93"/>
      <c r="H31" s="103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N31" s="43"/>
      <c r="AO31" s="43"/>
      <c r="AP31" s="43"/>
      <c r="AQ31" s="43"/>
      <c r="AR31" s="43"/>
      <c r="AS31" s="107"/>
      <c r="AT31" s="43"/>
      <c r="AU31" s="43"/>
      <c r="AV31" s="43"/>
      <c r="AW31" s="43"/>
      <c r="AX31" s="43"/>
      <c r="AY31" s="43"/>
      <c r="AZ31" s="43"/>
    </row>
    <row r="32" spans="1:52" x14ac:dyDescent="0.25">
      <c r="A32" s="92" t="s">
        <v>44</v>
      </c>
      <c r="B32" s="69">
        <v>4</v>
      </c>
      <c r="C32" s="69">
        <v>5</v>
      </c>
      <c r="D32" s="51"/>
      <c r="E32" s="51"/>
      <c r="F32" s="51"/>
      <c r="G32" s="51"/>
      <c r="H32" s="51"/>
      <c r="I32" s="93"/>
      <c r="J32" s="93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N32" s="43"/>
      <c r="AO32" s="43"/>
      <c r="AP32" s="43"/>
      <c r="AQ32" s="43"/>
      <c r="AR32" s="43"/>
      <c r="AS32" s="107"/>
      <c r="AT32" s="43"/>
      <c r="AU32" s="43"/>
      <c r="AV32" s="43"/>
      <c r="AW32" s="43"/>
      <c r="AX32" s="43"/>
      <c r="AY32" s="43"/>
      <c r="AZ32" s="43"/>
    </row>
    <row r="33" spans="1:52" x14ac:dyDescent="0.25">
      <c r="A33" s="92" t="s">
        <v>50</v>
      </c>
      <c r="B33" s="69">
        <v>2</v>
      </c>
      <c r="C33" s="69">
        <v>0</v>
      </c>
      <c r="D33" s="51"/>
      <c r="E33" s="51"/>
      <c r="F33" s="51"/>
      <c r="G33" s="51"/>
      <c r="H33" s="51"/>
      <c r="I33" s="51"/>
      <c r="J33" s="51"/>
      <c r="K33" s="94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N33" s="43"/>
      <c r="AO33" s="43"/>
      <c r="AP33" s="43"/>
      <c r="AQ33" s="43"/>
      <c r="AR33" s="43"/>
      <c r="AS33" s="107"/>
      <c r="AT33" s="43"/>
      <c r="AU33" s="43"/>
      <c r="AV33" s="43"/>
      <c r="AW33" s="43"/>
      <c r="AX33" s="43"/>
      <c r="AY33" s="43"/>
      <c r="AZ33" s="43"/>
    </row>
    <row r="34" spans="1:52" x14ac:dyDescent="0.25">
      <c r="A34" s="92" t="s">
        <v>84</v>
      </c>
      <c r="B34" s="69">
        <v>4</v>
      </c>
      <c r="C34" s="69">
        <v>5</v>
      </c>
      <c r="D34" s="51"/>
      <c r="E34" s="51"/>
      <c r="F34" s="51"/>
      <c r="G34" s="51"/>
      <c r="H34" s="51"/>
      <c r="I34" s="51"/>
      <c r="J34" s="51"/>
      <c r="K34" s="51"/>
      <c r="L34" s="93"/>
      <c r="M34" s="94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N34" s="43"/>
      <c r="AO34" s="43"/>
      <c r="AP34" s="43"/>
      <c r="AQ34" s="43"/>
      <c r="AR34" s="43"/>
      <c r="AS34" s="107"/>
      <c r="AT34" s="43"/>
      <c r="AU34" s="43"/>
      <c r="AV34" s="43"/>
      <c r="AW34" s="43"/>
      <c r="AX34" s="43"/>
      <c r="AY34" s="43"/>
      <c r="AZ34" s="43"/>
    </row>
    <row r="35" spans="1:52" x14ac:dyDescent="0.25">
      <c r="A35" s="92" t="s">
        <v>85</v>
      </c>
      <c r="B35" s="69">
        <v>3</v>
      </c>
      <c r="C35" s="69">
        <v>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93"/>
      <c r="O35" s="94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N35" s="43"/>
      <c r="AO35" s="43"/>
      <c r="AP35" s="43"/>
      <c r="AQ35" s="43"/>
      <c r="AR35" s="43"/>
      <c r="AS35" s="107"/>
      <c r="AT35" s="43"/>
      <c r="AU35" s="43"/>
      <c r="AV35" s="43"/>
      <c r="AW35" s="43"/>
      <c r="AX35" s="43"/>
      <c r="AY35" s="43"/>
      <c r="AZ35" s="43"/>
    </row>
    <row r="36" spans="1:52" x14ac:dyDescent="0.25">
      <c r="A36" s="92" t="s">
        <v>82</v>
      </c>
      <c r="B36" s="69">
        <v>10</v>
      </c>
      <c r="C36" s="69">
        <v>6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93"/>
      <c r="Q36" s="93"/>
      <c r="R36" s="103"/>
      <c r="S36" s="94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N36" s="43"/>
      <c r="AO36" s="43"/>
      <c r="AP36" s="43"/>
      <c r="AQ36" s="43"/>
      <c r="AR36" s="43"/>
      <c r="AS36" s="107"/>
      <c r="AT36" s="43"/>
      <c r="AU36" s="43"/>
      <c r="AV36" s="43"/>
      <c r="AW36" s="43"/>
      <c r="AX36" s="43"/>
      <c r="AY36" s="43"/>
      <c r="AZ36" s="43"/>
    </row>
    <row r="37" spans="1:52" x14ac:dyDescent="0.25">
      <c r="A37" s="92" t="s">
        <v>0</v>
      </c>
      <c r="B37" s="69">
        <v>6</v>
      </c>
      <c r="C37" s="69">
        <v>6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93"/>
      <c r="U37" s="93"/>
      <c r="V37" s="94"/>
      <c r="W37" s="51"/>
      <c r="X37" s="51"/>
      <c r="Y37" s="51"/>
      <c r="Z37" s="51"/>
      <c r="AA37" s="51"/>
      <c r="AB37" s="51"/>
      <c r="AC37" s="51"/>
      <c r="AD37" s="51"/>
      <c r="AE37" s="51"/>
      <c r="AF37" s="43"/>
      <c r="AN37" s="43"/>
      <c r="AO37" s="43"/>
      <c r="AP37" s="43"/>
      <c r="AQ37" s="43"/>
      <c r="AR37" s="43"/>
      <c r="AS37" s="107"/>
      <c r="AT37" s="43"/>
      <c r="AU37" s="43"/>
      <c r="AV37" s="43"/>
      <c r="AW37" s="43"/>
      <c r="AX37" s="43"/>
      <c r="AY37" s="43"/>
      <c r="AZ37" s="43"/>
    </row>
    <row r="38" spans="1:52" ht="15.75" thickBot="1" x14ac:dyDescent="0.3">
      <c r="A38" s="72" t="s">
        <v>1</v>
      </c>
      <c r="B38" s="95">
        <f>SUM(B31:B37)</f>
        <v>35</v>
      </c>
      <c r="C38" s="95">
        <f>SUM(C31:C37)</f>
        <v>38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108"/>
      <c r="AT38" s="43"/>
      <c r="AU38" s="43"/>
      <c r="AV38" s="43"/>
      <c r="AW38" s="43"/>
      <c r="AX38" s="43"/>
      <c r="AY38" s="43"/>
      <c r="AZ38" s="43"/>
    </row>
    <row r="39" spans="1:52" x14ac:dyDescent="0.25">
      <c r="A39" s="98" t="s">
        <v>31</v>
      </c>
      <c r="B39" s="88"/>
      <c r="C39" s="88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N39" s="43"/>
      <c r="AO39" s="43"/>
      <c r="AP39" s="43"/>
      <c r="AQ39" s="43"/>
      <c r="AR39" s="43"/>
      <c r="AS39" s="107"/>
      <c r="AT39" s="43"/>
      <c r="AU39" s="43"/>
      <c r="AV39" s="43"/>
      <c r="AW39" s="43"/>
      <c r="AX39" s="43"/>
      <c r="AY39" s="43"/>
      <c r="AZ39" s="43"/>
    </row>
    <row r="40" spans="1:52" x14ac:dyDescent="0.25">
      <c r="A40" s="92" t="s">
        <v>46</v>
      </c>
      <c r="B40" s="69">
        <v>1</v>
      </c>
      <c r="C40" s="69">
        <v>3</v>
      </c>
      <c r="D40" s="51"/>
      <c r="E40" s="93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N40" s="43"/>
      <c r="AO40" s="43"/>
      <c r="AP40" s="43"/>
      <c r="AQ40" s="43"/>
      <c r="AR40" s="43"/>
      <c r="AS40" s="107"/>
      <c r="AT40" s="43"/>
      <c r="AU40" s="43"/>
      <c r="AV40" s="43"/>
      <c r="AW40" s="43"/>
      <c r="AX40" s="43"/>
      <c r="AY40" s="43"/>
      <c r="AZ40" s="43"/>
    </row>
    <row r="41" spans="1:52" x14ac:dyDescent="0.25">
      <c r="A41" s="92" t="s">
        <v>45</v>
      </c>
      <c r="B41" s="69">
        <v>10</v>
      </c>
      <c r="C41" s="69">
        <v>6</v>
      </c>
      <c r="D41" s="51"/>
      <c r="E41" s="51"/>
      <c r="F41" s="93"/>
      <c r="G41" s="103"/>
      <c r="H41" s="94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N41" s="43"/>
      <c r="AO41" s="43"/>
      <c r="AP41" s="43"/>
      <c r="AQ41" s="43"/>
      <c r="AR41" s="43"/>
      <c r="AS41" s="107"/>
      <c r="AT41" s="43"/>
      <c r="AU41" s="43"/>
      <c r="AV41" s="43"/>
      <c r="AW41" s="43"/>
      <c r="AX41" s="43"/>
      <c r="AY41" s="43"/>
      <c r="AZ41" s="43"/>
    </row>
    <row r="42" spans="1:52" x14ac:dyDescent="0.25">
      <c r="A42" s="92" t="s">
        <v>49</v>
      </c>
      <c r="B42" s="69">
        <v>20</v>
      </c>
      <c r="C42" s="69">
        <v>7</v>
      </c>
      <c r="D42" s="51"/>
      <c r="E42" s="51"/>
      <c r="F42" s="51"/>
      <c r="G42" s="51"/>
      <c r="H42" s="51"/>
      <c r="I42" s="93"/>
      <c r="J42" s="93"/>
      <c r="K42" s="94"/>
      <c r="L42" s="94"/>
      <c r="M42" s="94"/>
      <c r="N42" s="94"/>
      <c r="O42" s="94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N42" s="43"/>
      <c r="AO42" s="43"/>
      <c r="AP42" s="43"/>
      <c r="AQ42" s="43"/>
      <c r="AR42" s="43"/>
      <c r="AS42" s="107"/>
      <c r="AT42" s="43"/>
      <c r="AU42" s="43"/>
      <c r="AV42" s="43"/>
      <c r="AW42" s="43"/>
      <c r="AX42" s="43"/>
      <c r="AY42" s="43"/>
      <c r="AZ42" s="43"/>
    </row>
    <row r="43" spans="1:52" x14ac:dyDescent="0.25">
      <c r="A43" s="92" t="s">
        <v>89</v>
      </c>
      <c r="B43" s="69">
        <v>3</v>
      </c>
      <c r="C43" s="69">
        <v>4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93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N43" s="43"/>
      <c r="AO43" s="43"/>
      <c r="AP43" s="43"/>
      <c r="AQ43" s="43"/>
      <c r="AR43" s="43"/>
      <c r="AS43" s="107"/>
      <c r="AT43" s="43"/>
      <c r="AU43" s="43"/>
      <c r="AV43" s="43"/>
      <c r="AW43" s="43"/>
      <c r="AX43" s="43"/>
      <c r="AY43" s="43"/>
      <c r="AZ43" s="43"/>
    </row>
    <row r="44" spans="1:52" x14ac:dyDescent="0.25">
      <c r="A44" s="92" t="s">
        <v>82</v>
      </c>
      <c r="B44" s="69">
        <v>12</v>
      </c>
      <c r="C44" s="69">
        <v>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93"/>
      <c r="R44" s="103"/>
      <c r="S44" s="94"/>
      <c r="T44" s="94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N44" s="43"/>
      <c r="AO44" s="43"/>
      <c r="AP44" s="43"/>
      <c r="AQ44" s="43"/>
      <c r="AR44" s="43"/>
      <c r="AS44" s="107"/>
      <c r="AT44" s="43"/>
      <c r="AU44" s="43"/>
      <c r="AV44" s="43"/>
      <c r="AW44" s="43"/>
      <c r="AX44" s="43"/>
      <c r="AY44" s="43"/>
      <c r="AZ44" s="43"/>
    </row>
    <row r="45" spans="1:52" x14ac:dyDescent="0.25">
      <c r="A45" s="92" t="s">
        <v>0</v>
      </c>
      <c r="B45" s="69">
        <v>15</v>
      </c>
      <c r="C45" s="69">
        <v>8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93"/>
      <c r="V45" s="93"/>
      <c r="W45" s="93"/>
      <c r="X45" s="103"/>
      <c r="Y45" s="94"/>
      <c r="Z45" s="51"/>
      <c r="AA45" s="51"/>
      <c r="AB45" s="51"/>
      <c r="AC45" s="51"/>
      <c r="AD45" s="51"/>
      <c r="AE45" s="51"/>
      <c r="AN45" s="43"/>
      <c r="AO45" s="43"/>
      <c r="AP45" s="43"/>
      <c r="AQ45" s="43"/>
      <c r="AR45" s="43"/>
      <c r="AS45" s="107"/>
      <c r="AT45" s="43"/>
      <c r="AU45" s="43"/>
      <c r="AV45" s="43"/>
      <c r="AW45" s="43"/>
      <c r="AX45" s="43"/>
      <c r="AY45" s="43"/>
      <c r="AZ45" s="43"/>
    </row>
    <row r="46" spans="1:52" ht="15.75" thickBot="1" x14ac:dyDescent="0.3">
      <c r="A46" s="72" t="s">
        <v>1</v>
      </c>
      <c r="B46" s="95">
        <f>SUM(B40:B45)</f>
        <v>61</v>
      </c>
      <c r="C46" s="95">
        <f>SUM(C40:C45)</f>
        <v>29</v>
      </c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108"/>
      <c r="AT46" s="43"/>
      <c r="AU46" s="43"/>
      <c r="AV46" s="43"/>
      <c r="AW46" s="43"/>
      <c r="AX46" s="43"/>
      <c r="AY46" s="43"/>
      <c r="AZ46" s="43"/>
    </row>
    <row r="47" spans="1:52" x14ac:dyDescent="0.25">
      <c r="A47" s="98" t="s">
        <v>32</v>
      </c>
      <c r="B47" s="88"/>
      <c r="C47" s="88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N47" s="43"/>
      <c r="AO47" s="43"/>
      <c r="AP47" s="43"/>
      <c r="AQ47" s="43"/>
      <c r="AR47" s="43"/>
      <c r="AS47" s="107"/>
      <c r="AT47" s="43"/>
      <c r="AU47" s="43"/>
      <c r="AV47" s="43"/>
      <c r="AW47" s="43"/>
      <c r="AX47" s="43"/>
      <c r="AY47" s="43"/>
      <c r="AZ47" s="43"/>
    </row>
    <row r="48" spans="1:52" x14ac:dyDescent="0.25">
      <c r="A48" s="92" t="s">
        <v>41</v>
      </c>
      <c r="B48" s="69">
        <v>2</v>
      </c>
      <c r="C48" s="69">
        <v>2</v>
      </c>
      <c r="D48" s="51"/>
      <c r="E48" s="93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N48" s="43"/>
      <c r="AO48" s="43"/>
      <c r="AP48" s="43"/>
      <c r="AQ48" s="43"/>
      <c r="AR48" s="43"/>
      <c r="AS48" s="107"/>
      <c r="AT48" s="43"/>
      <c r="AU48" s="43"/>
      <c r="AV48" s="43"/>
      <c r="AW48" s="43"/>
      <c r="AX48" s="43"/>
      <c r="AY48" s="43"/>
      <c r="AZ48" s="43"/>
    </row>
    <row r="49" spans="1:52" x14ac:dyDescent="0.25">
      <c r="A49" s="92" t="s">
        <v>33</v>
      </c>
      <c r="B49" s="69">
        <v>5</v>
      </c>
      <c r="C49" s="69">
        <v>1</v>
      </c>
      <c r="D49" s="51"/>
      <c r="E49" s="51"/>
      <c r="F49" s="93"/>
      <c r="G49" s="103"/>
      <c r="H49" s="94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N49" s="43"/>
      <c r="AO49" s="43"/>
      <c r="AP49" s="43"/>
      <c r="AQ49" s="43"/>
      <c r="AR49" s="43"/>
      <c r="AS49" s="107"/>
      <c r="AT49" s="43"/>
      <c r="AU49" s="43"/>
      <c r="AV49" s="43"/>
      <c r="AW49" s="43"/>
      <c r="AX49" s="43"/>
      <c r="AY49" s="43"/>
      <c r="AZ49" s="43"/>
    </row>
    <row r="50" spans="1:52" x14ac:dyDescent="0.25">
      <c r="A50" s="92" t="s">
        <v>91</v>
      </c>
      <c r="B50" s="69">
        <v>5</v>
      </c>
      <c r="C50" s="69">
        <v>1</v>
      </c>
      <c r="D50" s="51"/>
      <c r="E50" s="51"/>
      <c r="F50" s="51"/>
      <c r="G50" s="51"/>
      <c r="H50" s="51"/>
      <c r="I50" s="93"/>
      <c r="J50" s="10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N50" s="43"/>
      <c r="AO50" s="43"/>
      <c r="AP50" s="43"/>
      <c r="AQ50" s="43"/>
      <c r="AR50" s="43"/>
      <c r="AS50" s="107"/>
      <c r="AT50" s="43"/>
      <c r="AU50" s="43"/>
      <c r="AV50" s="43"/>
      <c r="AW50" s="43"/>
      <c r="AX50" s="43"/>
      <c r="AY50" s="43"/>
      <c r="AZ50" s="43"/>
    </row>
    <row r="51" spans="1:52" x14ac:dyDescent="0.25">
      <c r="A51" s="92" t="s">
        <v>92</v>
      </c>
      <c r="B51" s="69">
        <v>5</v>
      </c>
      <c r="C51" s="69">
        <v>4</v>
      </c>
      <c r="D51" s="51"/>
      <c r="E51" s="51"/>
      <c r="F51" s="51"/>
      <c r="G51" s="51"/>
      <c r="H51" s="51"/>
      <c r="I51" s="51"/>
      <c r="J51" s="51"/>
      <c r="K51" s="93"/>
      <c r="L51" s="93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N51" s="43"/>
      <c r="AO51" s="43"/>
      <c r="AP51" s="43"/>
      <c r="AQ51" s="43"/>
      <c r="AR51" s="43"/>
      <c r="AS51" s="107"/>
      <c r="AT51" s="43"/>
      <c r="AU51" s="43"/>
      <c r="AV51" s="43"/>
      <c r="AW51" s="43"/>
      <c r="AX51" s="43"/>
      <c r="AY51" s="43"/>
      <c r="AZ51" s="43"/>
    </row>
    <row r="52" spans="1:52" x14ac:dyDescent="0.25">
      <c r="A52" s="92" t="s">
        <v>35</v>
      </c>
      <c r="B52" s="69">
        <v>0</v>
      </c>
      <c r="C52" s="69">
        <v>0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N52" s="43"/>
      <c r="AO52" s="43"/>
      <c r="AP52" s="43"/>
      <c r="AQ52" s="43"/>
      <c r="AR52" s="43"/>
      <c r="AS52" s="107"/>
      <c r="AT52" s="43"/>
      <c r="AU52" s="43"/>
      <c r="AV52" s="43"/>
      <c r="AW52" s="43"/>
      <c r="AX52" s="43"/>
      <c r="AY52" s="43"/>
      <c r="AZ52" s="43"/>
    </row>
    <row r="53" spans="1:52" x14ac:dyDescent="0.25">
      <c r="A53" s="92" t="s">
        <v>0</v>
      </c>
      <c r="B53" s="69">
        <v>5</v>
      </c>
      <c r="C53" s="69">
        <v>4</v>
      </c>
      <c r="D53" s="51"/>
      <c r="E53" s="51"/>
      <c r="F53" s="51"/>
      <c r="G53" s="51"/>
      <c r="H53" s="51"/>
      <c r="I53" s="51"/>
      <c r="J53" s="51"/>
      <c r="K53" s="51"/>
      <c r="L53" s="51"/>
      <c r="M53" s="93"/>
      <c r="N53" s="93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N53" s="43"/>
      <c r="AO53" s="43"/>
      <c r="AP53" s="43"/>
      <c r="AQ53" s="43"/>
      <c r="AR53" s="43"/>
      <c r="AS53" s="107"/>
      <c r="AT53" s="43"/>
      <c r="AU53" s="43"/>
      <c r="AV53" s="43"/>
      <c r="AW53" s="43"/>
      <c r="AX53" s="43"/>
      <c r="AY53" s="43"/>
      <c r="AZ53" s="43"/>
    </row>
    <row r="54" spans="1:52" ht="15.75" thickBot="1" x14ac:dyDescent="0.3">
      <c r="A54" s="72" t="s">
        <v>1</v>
      </c>
      <c r="B54" s="95">
        <f>SUM(B48:B53)</f>
        <v>22</v>
      </c>
      <c r="C54" s="95">
        <f>SUM(C48:C53)</f>
        <v>12</v>
      </c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108"/>
      <c r="AT54" s="43"/>
      <c r="AU54" s="43"/>
      <c r="AV54" s="43"/>
      <c r="AW54" s="43"/>
      <c r="AX54" s="43"/>
      <c r="AY54" s="43"/>
      <c r="AZ54" s="43"/>
    </row>
    <row r="55" spans="1:52" ht="15.75" thickBot="1" x14ac:dyDescent="0.3">
      <c r="A55" s="86" t="s">
        <v>5</v>
      </c>
      <c r="B55" s="86">
        <f>SUM(B10,B20,B54,B29,B38,B46)</f>
        <v>291</v>
      </c>
      <c r="C55" s="86">
        <f>SUM(C29,C38,C46,C54,C10,C20)</f>
        <v>200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</row>
    <row r="56" spans="1:52" ht="15.75" thickBot="1" x14ac:dyDescent="0.3">
      <c r="A56" s="62" t="s">
        <v>6</v>
      </c>
      <c r="B56" s="63">
        <f>B55*100</f>
        <v>29100</v>
      </c>
      <c r="C56" s="63">
        <f>C55*100</f>
        <v>20000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52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52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52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52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52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52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52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52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2"/>
  <sheetViews>
    <sheetView workbookViewId="0">
      <selection activeCell="H41" sqref="H41"/>
    </sheetView>
    <sheetView workbookViewId="1"/>
  </sheetViews>
  <sheetFormatPr defaultRowHeight="15" x14ac:dyDescent="0.25"/>
  <cols>
    <col min="5" max="5" width="13.140625" customWidth="1"/>
    <col min="6" max="6" width="12.28515625" customWidth="1"/>
    <col min="7" max="7" width="12" customWidth="1"/>
    <col min="10" max="10" width="14.7109375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60</v>
      </c>
      <c r="F1" s="80" t="s">
        <v>79</v>
      </c>
      <c r="G1" s="80" t="s">
        <v>80</v>
      </c>
      <c r="H1" s="80" t="s">
        <v>78</v>
      </c>
      <c r="I1" s="80" t="s">
        <v>88</v>
      </c>
      <c r="J1" s="80" t="s">
        <v>95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61</v>
      </c>
      <c r="F2" s="67" t="s">
        <v>73</v>
      </c>
      <c r="G2" s="67" t="s">
        <v>76</v>
      </c>
      <c r="H2" s="67" t="s">
        <v>77</v>
      </c>
      <c r="I2" s="67" t="s">
        <v>87</v>
      </c>
      <c r="J2" s="67" t="s">
        <v>94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2</v>
      </c>
      <c r="I3" s="66">
        <v>2</v>
      </c>
      <c r="J3" s="66">
        <v>3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16.5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8" t="s">
        <v>12</v>
      </c>
      <c r="I4" s="68" t="s">
        <v>12</v>
      </c>
      <c r="J4" s="68" t="s">
        <v>12</v>
      </c>
      <c r="K4" s="68"/>
      <c r="L4" s="84"/>
    </row>
    <row r="5" spans="1:12" ht="15.75" thickBot="1" x14ac:dyDescent="0.3">
      <c r="A5" s="65" t="s">
        <v>28</v>
      </c>
      <c r="B5" s="70">
        <f t="shared" si="0"/>
        <v>16.5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8" t="s">
        <v>12</v>
      </c>
      <c r="I5" s="68" t="s">
        <v>12</v>
      </c>
      <c r="J5" s="68" t="s">
        <v>12</v>
      </c>
      <c r="K5" s="68"/>
      <c r="L5" s="84"/>
    </row>
    <row r="6" spans="1:12" ht="15.75" thickBot="1" x14ac:dyDescent="0.3">
      <c r="A6" s="65" t="s">
        <v>29</v>
      </c>
      <c r="B6" s="70">
        <f t="shared" si="0"/>
        <v>11.5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8" t="s">
        <v>12</v>
      </c>
      <c r="I6" s="68" t="s">
        <v>12</v>
      </c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15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8" t="s">
        <v>12</v>
      </c>
      <c r="I7" s="68" t="s">
        <v>12</v>
      </c>
      <c r="J7" s="68" t="s">
        <v>12</v>
      </c>
      <c r="K7" s="68"/>
      <c r="L7" s="84"/>
    </row>
    <row r="8" spans="1:12" ht="15.75" thickBot="1" x14ac:dyDescent="0.3">
      <c r="A8" s="65" t="s">
        <v>31</v>
      </c>
      <c r="B8" s="70">
        <f t="shared" si="0"/>
        <v>9.5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8" t="s">
        <v>12</v>
      </c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/>
      <c r="G9" s="73"/>
      <c r="H9" s="68" t="s">
        <v>12</v>
      </c>
      <c r="I9" s="74"/>
      <c r="J9" s="73"/>
      <c r="K9" s="73"/>
      <c r="L9" s="85"/>
    </row>
    <row r="10" spans="1:12" ht="15.75" thickBot="1" x14ac:dyDescent="0.3">
      <c r="A10" s="62" t="s">
        <v>51</v>
      </c>
      <c r="B10" s="64">
        <f>SUM(B4:B9)</f>
        <v>74.5</v>
      </c>
      <c r="C10" s="64">
        <f t="shared" ref="C10:L10" si="1">COUNTIF(C4:C9,"*ü*") * C3</f>
        <v>7.5</v>
      </c>
      <c r="D10" s="64">
        <f t="shared" si="1"/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12</v>
      </c>
      <c r="I10" s="64">
        <f t="shared" si="1"/>
        <v>8</v>
      </c>
      <c r="J10" s="64">
        <f t="shared" si="1"/>
        <v>9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34"/>
  <sheetViews>
    <sheetView workbookViewId="0">
      <selection activeCell="F45" sqref="F45"/>
    </sheetView>
    <sheetView workbookViewId="1"/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99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69</v>
      </c>
      <c r="C4" s="51">
        <v>3</v>
      </c>
      <c r="D4" s="52">
        <v>3</v>
      </c>
      <c r="E4" s="51"/>
      <c r="F4" s="51"/>
      <c r="G4" s="93"/>
      <c r="H4" s="93"/>
      <c r="I4" s="93"/>
      <c r="J4" s="100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1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68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2"/>
      <c r="Q11" s="102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2"/>
      <c r="Q16" s="102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3</v>
      </c>
      <c r="D20" s="52">
        <v>3</v>
      </c>
      <c r="E20" s="51"/>
      <c r="F20" s="51"/>
      <c r="G20" s="93"/>
      <c r="H20" s="93"/>
      <c r="I20" s="93"/>
      <c r="J20" s="100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2"/>
      <c r="Q21" s="102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66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2"/>
      <c r="Q26" s="102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67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2"/>
      <c r="Q31" s="102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2019-04-09T06:55:15Z</dcterms:modified>
</cp:coreProperties>
</file>