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rl\Documents\GitHub\6_Angry_Devs\"/>
    </mc:Choice>
  </mc:AlternateContent>
  <xr:revisionPtr revIDLastSave="0" documentId="13_ncr:1_{58FE63E4-B161-413C-9495-EB6FC2BC61D8}" xr6:coauthVersionLast="36" xr6:coauthVersionMax="40" xr10:uidLastSave="{00000000-0000-0000-0000-000000000000}"/>
  <bookViews>
    <workbookView xWindow="-120" yWindow="-120" windowWidth="28035" windowHeight="16440" activeTab="1" xr2:uid="{00000000-000D-0000-FFFF-FFFF00000000}"/>
  </bookViews>
  <sheets>
    <sheet name="Management Summary" sheetId="3" r:id="rId1"/>
    <sheet name="Gantt" sheetId="1" r:id="rId2"/>
    <sheet name="Meetings" sheetId="2" r:id="rId3"/>
    <sheet name="S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2" i="1" l="1"/>
  <c r="C52" i="1"/>
  <c r="B9" i="2"/>
  <c r="B8" i="2"/>
  <c r="B7" i="2"/>
  <c r="B6" i="2"/>
  <c r="B5" i="2"/>
  <c r="B4" i="2"/>
  <c r="C10" i="1" l="1"/>
  <c r="B10" i="1"/>
  <c r="C20" i="1"/>
  <c r="B20" i="1"/>
  <c r="C28" i="1"/>
  <c r="B28" i="1"/>
  <c r="C36" i="1"/>
  <c r="B36" i="1"/>
  <c r="C44" i="1"/>
  <c r="B44" i="1"/>
  <c r="C10" i="2"/>
  <c r="D32" i="4"/>
  <c r="C32" i="4"/>
  <c r="D27" i="4"/>
  <c r="C27" i="4"/>
  <c r="D22" i="4"/>
  <c r="C22" i="4"/>
  <c r="D17" i="4"/>
  <c r="C17" i="4"/>
  <c r="D12" i="4"/>
  <c r="C12" i="4"/>
  <c r="D7" i="4"/>
  <c r="D33" i="4" s="1"/>
  <c r="C7" i="4"/>
  <c r="C33" i="4" s="1"/>
  <c r="C53" i="1" l="1"/>
  <c r="H8" i="3"/>
  <c r="B53" i="1"/>
  <c r="K10" i="3"/>
  <c r="P4" i="3"/>
  <c r="P5" i="3"/>
  <c r="O6" i="3"/>
  <c r="O7" i="3"/>
  <c r="P8" i="3"/>
  <c r="P9" i="3"/>
  <c r="O9" i="3"/>
  <c r="H9" i="3"/>
  <c r="G9" i="3"/>
  <c r="G8" i="3"/>
  <c r="O5" i="3"/>
  <c r="O4" i="3"/>
  <c r="E10" i="2"/>
  <c r="L10" i="2"/>
  <c r="K10" i="2"/>
  <c r="J10" i="2"/>
  <c r="I10" i="2"/>
  <c r="H10" i="2"/>
  <c r="G10" i="2"/>
  <c r="F10" i="2"/>
  <c r="D10" i="2"/>
  <c r="L9" i="3"/>
  <c r="I8" i="3" l="1"/>
  <c r="O8" i="3"/>
  <c r="Q8" i="3" s="1"/>
  <c r="Q9" i="3"/>
  <c r="I9" i="3"/>
  <c r="C9" i="3"/>
  <c r="D9" i="3"/>
  <c r="M9" i="3"/>
  <c r="P7" i="3"/>
  <c r="P6" i="3"/>
  <c r="P10" i="3" l="1"/>
  <c r="O10" i="3"/>
  <c r="C8" i="3"/>
  <c r="E9" i="3"/>
  <c r="Q5" i="3"/>
  <c r="Q4" i="3"/>
  <c r="Q6" i="3"/>
  <c r="Q7" i="3"/>
  <c r="L5" i="3"/>
  <c r="M5" i="3" s="1"/>
  <c r="L4" i="3"/>
  <c r="Q10" i="3" l="1"/>
  <c r="L7" i="3"/>
  <c r="M7" i="3" s="1"/>
  <c r="B10" i="2"/>
  <c r="L6" i="3"/>
  <c r="M4" i="3"/>
  <c r="L8" i="3"/>
  <c r="L10" i="3" l="1"/>
  <c r="M6" i="3"/>
  <c r="D8" i="3"/>
  <c r="M8" i="3"/>
  <c r="H7" i="3"/>
  <c r="D7" i="3" s="1"/>
  <c r="G7" i="3"/>
  <c r="C7" i="3" s="1"/>
  <c r="H6" i="3"/>
  <c r="H5" i="3"/>
  <c r="D5" i="3" s="1"/>
  <c r="G4" i="3"/>
  <c r="M10" i="3" l="1"/>
  <c r="C4" i="3"/>
  <c r="E8" i="3"/>
  <c r="D6" i="3"/>
  <c r="C54" i="1"/>
  <c r="G5" i="3"/>
  <c r="C5" i="3" s="1"/>
  <c r="E5" i="3" s="1"/>
  <c r="B54" i="1"/>
  <c r="G6" i="3"/>
  <c r="I6" i="3" s="1"/>
  <c r="H4" i="3"/>
  <c r="I7" i="3"/>
  <c r="E7" i="3"/>
  <c r="G10" i="3" l="1"/>
  <c r="D4" i="3"/>
  <c r="D10" i="3" s="1"/>
  <c r="H10" i="3"/>
  <c r="C6" i="3"/>
  <c r="C10" i="3" s="1"/>
  <c r="I5" i="3"/>
  <c r="I4" i="3"/>
  <c r="I10" i="3" l="1"/>
  <c r="E6" i="3"/>
  <c r="E4" i="3"/>
  <c r="E10" i="3" l="1"/>
</calcChain>
</file>

<file path=xl/sharedStrings.xml><?xml version="1.0" encoding="utf-8"?>
<sst xmlns="http://schemas.openxmlformats.org/spreadsheetml/2006/main" count="171" uniqueCount="77">
  <si>
    <t>testing</t>
  </si>
  <si>
    <t>totals</t>
  </si>
  <si>
    <t>completed</t>
  </si>
  <si>
    <t>this week</t>
  </si>
  <si>
    <t>planned</t>
  </si>
  <si>
    <t>group totals (hrs)</t>
  </si>
  <si>
    <t>group totals ($)</t>
  </si>
  <si>
    <t>Meetings</t>
  </si>
  <si>
    <t>Total</t>
  </si>
  <si>
    <t>Date</t>
  </si>
  <si>
    <t>Purpose</t>
  </si>
  <si>
    <t>Hours</t>
  </si>
  <si>
    <t>ü</t>
  </si>
  <si>
    <t>First Meeting</t>
  </si>
  <si>
    <t>Budgeted</t>
  </si>
  <si>
    <t>Actual</t>
  </si>
  <si>
    <t>Coding</t>
  </si>
  <si>
    <t>Deficit</t>
  </si>
  <si>
    <t>Task</t>
  </si>
  <si>
    <t>spent(hrs)</t>
  </si>
  <si>
    <t>red is dependent on others</t>
  </si>
  <si>
    <t>Assemble SA Powerpoint</t>
  </si>
  <si>
    <t>Individual schedule</t>
  </si>
  <si>
    <t>Subtotal</t>
  </si>
  <si>
    <t>Predicted(hrs)</t>
  </si>
  <si>
    <t>Champion</t>
  </si>
  <si>
    <t>Systems Analysis</t>
  </si>
  <si>
    <t>Brandon</t>
  </si>
  <si>
    <t>Josh</t>
  </si>
  <si>
    <t>Lucas</t>
  </si>
  <si>
    <t>Sheldon</t>
  </si>
  <si>
    <t>Connor</t>
  </si>
  <si>
    <t>Jubal</t>
  </si>
  <si>
    <t>level design (2)</t>
  </si>
  <si>
    <t>menu design</t>
  </si>
  <si>
    <t>user interface</t>
  </si>
  <si>
    <t>track health / progress</t>
  </si>
  <si>
    <t>placeholder</t>
  </si>
  <si>
    <t xml:space="preserve">Brandon </t>
  </si>
  <si>
    <t>Jan. 24</t>
  </si>
  <si>
    <t>DATE</t>
  </si>
  <si>
    <t>Future Meeting</t>
  </si>
  <si>
    <t>logo creation</t>
  </si>
  <si>
    <t>coding standard creation</t>
  </si>
  <si>
    <t>gantt chart creation</t>
  </si>
  <si>
    <t>Merge Gantt Charts</t>
  </si>
  <si>
    <t>programming ship controls</t>
  </si>
  <si>
    <t>collision detection</t>
  </si>
  <si>
    <t>setup GIT Hub</t>
  </si>
  <si>
    <t>Feb. 3</t>
  </si>
  <si>
    <t>RFP / Game Planning</t>
  </si>
  <si>
    <t>create unity project</t>
  </si>
  <si>
    <t>pickup items</t>
  </si>
  <si>
    <t>User Customizable Input</t>
  </si>
  <si>
    <t>Implementing menu</t>
  </si>
  <si>
    <t>Totals</t>
  </si>
  <si>
    <t>key:</t>
  </si>
  <si>
    <t>hours:</t>
  </si>
  <si>
    <t>Predicted Time(hrs)</t>
  </si>
  <si>
    <t>Time Spent(hrs)</t>
  </si>
  <si>
    <t>player character modeling</t>
  </si>
  <si>
    <t>object / environment assets model</t>
  </si>
  <si>
    <t>object / asset animations</t>
  </si>
  <si>
    <t>Feb. 5</t>
  </si>
  <si>
    <t>SA Presentation Planning / RFP Preparation</t>
  </si>
  <si>
    <t>background music</t>
  </si>
  <si>
    <t>UI sounds</t>
  </si>
  <si>
    <t>entity effects</t>
  </si>
  <si>
    <t>terrain effects</t>
  </si>
  <si>
    <t>demo/AI</t>
  </si>
  <si>
    <t>Writing RFP - 2.0</t>
  </si>
  <si>
    <t>Writing RFP - 2.0, 3.0, 7.0</t>
  </si>
  <si>
    <t>Writing RFP - 2.0, 4.0</t>
  </si>
  <si>
    <t>Writing RFP - TBD</t>
  </si>
  <si>
    <t>Writing RFP - 5.0, 6.0</t>
  </si>
  <si>
    <t>Writing RFP - 1.0, 8.0, 9.0, 6.0</t>
  </si>
  <si>
    <t>player character animation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</si>
</sst>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$&quot;#,##0.00;[Red]&quot;$&quot;#,##0.00"/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Wingdings"/>
      <charset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5" borderId="0" xfId="0" applyFill="1"/>
    <xf numFmtId="0" fontId="0" fillId="2" borderId="0" xfId="0" applyFill="1"/>
    <xf numFmtId="0" fontId="0" fillId="0" borderId="0" xfId="0" applyFill="1"/>
    <xf numFmtId="0" fontId="0" fillId="3" borderId="0" xfId="0" applyFill="1"/>
    <xf numFmtId="0" fontId="2" fillId="0" borderId="0" xfId="0" applyFont="1"/>
    <xf numFmtId="0" fontId="0" fillId="0" borderId="0" xfId="0" applyFill="1" applyAlignment="1">
      <alignment horizontal="center"/>
    </xf>
    <xf numFmtId="0" fontId="0" fillId="7" borderId="4" xfId="0" applyFill="1" applyBorder="1"/>
    <xf numFmtId="0" fontId="0" fillId="7" borderId="0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8" fontId="0" fillId="0" borderId="4" xfId="0" applyNumberFormat="1" applyBorder="1"/>
    <xf numFmtId="8" fontId="0" fillId="0" borderId="0" xfId="0" applyNumberFormat="1" applyBorder="1"/>
    <xf numFmtId="8" fontId="0" fillId="0" borderId="5" xfId="0" applyNumberFormat="1" applyBorder="1"/>
    <xf numFmtId="8" fontId="0" fillId="7" borderId="9" xfId="0" applyNumberFormat="1" applyFill="1" applyBorder="1"/>
    <xf numFmtId="8" fontId="0" fillId="7" borderId="10" xfId="0" applyNumberFormat="1" applyFill="1" applyBorder="1"/>
    <xf numFmtId="8" fontId="0" fillId="7" borderId="11" xfId="0" applyNumberFormat="1" applyFill="1" applyBorder="1"/>
    <xf numFmtId="8" fontId="0" fillId="0" borderId="1" xfId="0" applyNumberFormat="1" applyBorder="1"/>
    <xf numFmtId="8" fontId="0" fillId="0" borderId="2" xfId="0" applyNumberFormat="1" applyBorder="1"/>
    <xf numFmtId="8" fontId="0" fillId="0" borderId="3" xfId="0" applyNumberFormat="1" applyBorder="1"/>
    <xf numFmtId="0" fontId="0" fillId="7" borderId="1" xfId="0" applyFill="1" applyBorder="1"/>
    <xf numFmtId="8" fontId="0" fillId="7" borderId="6" xfId="0" applyNumberFormat="1" applyFill="1" applyBorder="1"/>
    <xf numFmtId="8" fontId="0" fillId="7" borderId="7" xfId="0" applyNumberFormat="1" applyFill="1" applyBorder="1"/>
    <xf numFmtId="8" fontId="0" fillId="7" borderId="8" xfId="0" applyNumberFormat="1" applyFill="1" applyBorder="1"/>
    <xf numFmtId="8" fontId="0" fillId="0" borderId="8" xfId="0" applyNumberFormat="1" applyBorder="1"/>
    <xf numFmtId="0" fontId="3" fillId="0" borderId="0" xfId="0" applyFont="1"/>
    <xf numFmtId="0" fontId="0" fillId="0" borderId="1" xfId="0" applyBorder="1"/>
    <xf numFmtId="0" fontId="0" fillId="8" borderId="2" xfId="0" applyFill="1" applyBorder="1"/>
    <xf numFmtId="0" fontId="0" fillId="8" borderId="0" xfId="0" applyFill="1" applyBorder="1"/>
    <xf numFmtId="0" fontId="0" fillId="0" borderId="4" xfId="0" applyBorder="1"/>
    <xf numFmtId="0" fontId="0" fillId="8" borderId="5" xfId="0" applyFill="1" applyBorder="1"/>
    <xf numFmtId="0" fontId="1" fillId="8" borderId="0" xfId="0" applyFont="1" applyFill="1" applyBorder="1"/>
    <xf numFmtId="0" fontId="0" fillId="0" borderId="6" xfId="0" applyBorder="1"/>
    <xf numFmtId="0" fontId="1" fillId="8" borderId="7" xfId="0" applyFont="1" applyFill="1" applyBorder="1"/>
    <xf numFmtId="0" fontId="0" fillId="8" borderId="7" xfId="0" applyFill="1" applyBorder="1"/>
    <xf numFmtId="0" fontId="0" fillId="8" borderId="8" xfId="0" applyFill="1" applyBorder="1"/>
    <xf numFmtId="0" fontId="0" fillId="0" borderId="4" xfId="0" applyFill="1" applyBorder="1"/>
    <xf numFmtId="8" fontId="0" fillId="0" borderId="6" xfId="0" applyNumberFormat="1" applyBorder="1"/>
    <xf numFmtId="8" fontId="0" fillId="0" borderId="7" xfId="0" applyNumberFormat="1" applyBorder="1"/>
    <xf numFmtId="0" fontId="0" fillId="0" borderId="12" xfId="0" applyBorder="1"/>
    <xf numFmtId="0" fontId="0" fillId="0" borderId="0" xfId="0"/>
    <xf numFmtId="8" fontId="0" fillId="0" borderId="4" xfId="0" applyNumberFormat="1" applyBorder="1"/>
    <xf numFmtId="8" fontId="0" fillId="0" borderId="0" xfId="0" applyNumberFormat="1" applyBorder="1"/>
    <xf numFmtId="8" fontId="0" fillId="0" borderId="5" xfId="0" applyNumberFormat="1" applyBorder="1"/>
    <xf numFmtId="8" fontId="0" fillId="0" borderId="1" xfId="0" applyNumberFormat="1" applyBorder="1"/>
    <xf numFmtId="8" fontId="0" fillId="0" borderId="2" xfId="0" applyNumberFormat="1" applyBorder="1"/>
    <xf numFmtId="8" fontId="0" fillId="0" borderId="3" xfId="0" applyNumberFormat="1" applyBorder="1"/>
    <xf numFmtId="8" fontId="0" fillId="0" borderId="8" xfId="0" applyNumberFormat="1" applyBorder="1"/>
    <xf numFmtId="0" fontId="0" fillId="0" borderId="0" xfId="0" applyBorder="1"/>
    <xf numFmtId="0" fontId="0" fillId="0" borderId="5" xfId="0" applyBorder="1"/>
    <xf numFmtId="0" fontId="3" fillId="8" borderId="0" xfId="0" applyFont="1" applyFill="1" applyBorder="1"/>
    <xf numFmtId="8" fontId="0" fillId="0" borderId="6" xfId="0" applyNumberFormat="1" applyBorder="1"/>
    <xf numFmtId="8" fontId="0" fillId="0" borderId="7" xfId="0" applyNumberFormat="1" applyBorder="1"/>
    <xf numFmtId="165" fontId="0" fillId="0" borderId="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0" fontId="0" fillId="7" borderId="12" xfId="0" applyFill="1" applyBorder="1"/>
    <xf numFmtId="0" fontId="0" fillId="0" borderId="0" xfId="0" applyFill="1" applyBorder="1"/>
    <xf numFmtId="0" fontId="0" fillId="0" borderId="2" xfId="0" applyBorder="1"/>
    <xf numFmtId="0" fontId="0" fillId="0" borderId="3" xfId="0" applyBorder="1"/>
    <xf numFmtId="0" fontId="0" fillId="2" borderId="14" xfId="0" applyFill="1" applyBorder="1"/>
    <xf numFmtId="164" fontId="0" fillId="2" borderId="14" xfId="0" applyNumberFormat="1" applyFill="1" applyBorder="1"/>
    <xf numFmtId="0" fontId="0" fillId="2" borderId="14" xfId="0" applyFont="1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3" xfId="0" applyFill="1" applyBorder="1" applyAlignment="1">
      <alignment wrapText="1"/>
    </xf>
    <xf numFmtId="0" fontId="2" fillId="0" borderId="13" xfId="0" applyFont="1" applyBorder="1"/>
    <xf numFmtId="0" fontId="0" fillId="0" borderId="13" xfId="0" applyBorder="1"/>
    <xf numFmtId="0" fontId="0" fillId="7" borderId="16" xfId="0" applyFill="1" applyBorder="1"/>
    <xf numFmtId="0" fontId="2" fillId="0" borderId="17" xfId="0" applyFont="1" applyBorder="1"/>
    <xf numFmtId="0" fontId="0" fillId="7" borderId="18" xfId="0" applyFill="1" applyBorder="1"/>
    <xf numFmtId="0" fontId="2" fillId="0" borderId="19" xfId="0" applyFont="1" applyBorder="1"/>
    <xf numFmtId="0" fontId="0" fillId="0" borderId="19" xfId="0" applyBorder="1"/>
    <xf numFmtId="0" fontId="0" fillId="8" borderId="1" xfId="0" applyFill="1" applyBorder="1"/>
    <xf numFmtId="0" fontId="0" fillId="0" borderId="9" xfId="0" applyBorder="1"/>
    <xf numFmtId="0" fontId="1" fillId="2" borderId="20" xfId="0" applyFont="1" applyFill="1" applyBorder="1"/>
    <xf numFmtId="0" fontId="0" fillId="2" borderId="20" xfId="0" applyFill="1" applyBorder="1"/>
    <xf numFmtId="0" fontId="0" fillId="2" borderId="21" xfId="0" applyFill="1" applyBorder="1"/>
    <xf numFmtId="0" fontId="0" fillId="7" borderId="22" xfId="0" applyFill="1" applyBorder="1"/>
    <xf numFmtId="0" fontId="0" fillId="7" borderId="23" xfId="0" applyFill="1" applyBorder="1"/>
    <xf numFmtId="0" fontId="0" fillId="7" borderId="24" xfId="0" applyFill="1" applyBorder="1" applyAlignment="1">
      <alignment wrapText="1"/>
    </xf>
    <xf numFmtId="0" fontId="0" fillId="7" borderId="24" xfId="0" applyFill="1" applyBorder="1"/>
    <xf numFmtId="0" fontId="2" fillId="0" borderId="24" xfId="0" applyFont="1" applyBorder="1"/>
    <xf numFmtId="0" fontId="2" fillId="0" borderId="25" xfId="0" applyFont="1" applyBorder="1"/>
    <xf numFmtId="0" fontId="0" fillId="2" borderId="15" xfId="0" applyFill="1" applyBorder="1"/>
    <xf numFmtId="0" fontId="1" fillId="4" borderId="26" xfId="0" applyFont="1" applyFill="1" applyBorder="1"/>
    <xf numFmtId="0" fontId="0" fillId="0" borderId="22" xfId="0" applyBorder="1"/>
    <xf numFmtId="0" fontId="0" fillId="9" borderId="2" xfId="0" applyFill="1" applyBorder="1"/>
    <xf numFmtId="0" fontId="0" fillId="9" borderId="22" xfId="0" applyFill="1" applyBorder="1" applyAlignment="1">
      <alignment horizontal="center"/>
    </xf>
    <xf numFmtId="0" fontId="0" fillId="9" borderId="23" xfId="0" applyFill="1" applyBorder="1" applyAlignment="1">
      <alignment horizontal="center"/>
    </xf>
    <xf numFmtId="0" fontId="0" fillId="0" borderId="27" xfId="0" applyBorder="1"/>
    <xf numFmtId="0" fontId="0" fillId="6" borderId="0" xfId="0" applyFill="1" applyBorder="1"/>
    <xf numFmtId="0" fontId="0" fillId="3" borderId="0" xfId="0" applyFill="1" applyBorder="1"/>
    <xf numFmtId="0" fontId="0" fillId="7" borderId="19" xfId="0" applyFill="1" applyBorder="1"/>
    <xf numFmtId="0" fontId="0" fillId="0" borderId="7" xfId="0" applyBorder="1"/>
    <xf numFmtId="0" fontId="0" fillId="0" borderId="8" xfId="0" applyBorder="1"/>
    <xf numFmtId="0" fontId="0" fillId="4" borderId="26" xfId="0" applyFill="1" applyBorder="1"/>
    <xf numFmtId="0" fontId="0" fillId="3" borderId="5" xfId="0" applyFill="1" applyBorder="1"/>
    <xf numFmtId="0" fontId="0" fillId="0" borderId="23" xfId="0" applyBorder="1"/>
    <xf numFmtId="0" fontId="4" fillId="6" borderId="0" xfId="0" applyFont="1" applyFill="1" applyBorder="1"/>
    <xf numFmtId="0" fontId="0" fillId="6" borderId="5" xfId="0" applyFill="1" applyBorder="1"/>
    <xf numFmtId="0" fontId="1" fillId="6" borderId="0" xfId="0" applyFont="1" applyFill="1" applyBorder="1"/>
    <xf numFmtId="0" fontId="3" fillId="3" borderId="0" xfId="0" applyFont="1" applyFill="1" applyBorder="1"/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4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0"/>
  <sheetViews>
    <sheetView workbookViewId="0">
      <selection activeCell="N16" sqref="N16"/>
    </sheetView>
  </sheetViews>
  <sheetFormatPr defaultRowHeight="15" x14ac:dyDescent="0.25"/>
  <cols>
    <col min="3" max="3" width="14.28515625" customWidth="1"/>
    <col min="4" max="4" width="13.85546875" customWidth="1"/>
    <col min="5" max="5" width="13.28515625" customWidth="1"/>
    <col min="6" max="6" width="3.42578125" customWidth="1"/>
    <col min="7" max="7" width="15.28515625" customWidth="1"/>
    <col min="8" max="8" width="12.28515625" customWidth="1"/>
    <col min="9" max="9" width="14.5703125" customWidth="1"/>
    <col min="10" max="10" width="2.85546875" customWidth="1"/>
    <col min="11" max="11" width="13.85546875" customWidth="1"/>
    <col min="12" max="12" width="14" customWidth="1"/>
    <col min="13" max="13" width="14.140625" customWidth="1"/>
    <col min="14" max="14" width="5.42578125" customWidth="1"/>
    <col min="15" max="15" width="12.28515625" customWidth="1"/>
    <col min="16" max="16" width="14.7109375" customWidth="1"/>
    <col min="17" max="17" width="11.28515625" customWidth="1"/>
  </cols>
  <sheetData>
    <row r="1" spans="2:17" ht="15.75" thickBot="1" x14ac:dyDescent="0.3"/>
    <row r="2" spans="2:17" x14ac:dyDescent="0.25">
      <c r="C2" s="105" t="s">
        <v>8</v>
      </c>
      <c r="D2" s="106"/>
      <c r="E2" s="107"/>
      <c r="F2" s="6"/>
      <c r="G2" s="105" t="s">
        <v>16</v>
      </c>
      <c r="H2" s="106"/>
      <c r="I2" s="107"/>
      <c r="K2" s="105" t="s">
        <v>7</v>
      </c>
      <c r="L2" s="106"/>
      <c r="M2" s="107"/>
      <c r="O2" s="105" t="s">
        <v>26</v>
      </c>
      <c r="P2" s="106"/>
      <c r="Q2" s="107"/>
    </row>
    <row r="3" spans="2:17" ht="15.75" thickBot="1" x14ac:dyDescent="0.3">
      <c r="C3" s="7" t="s">
        <v>14</v>
      </c>
      <c r="D3" s="8" t="s">
        <v>15</v>
      </c>
      <c r="E3" s="9" t="s">
        <v>17</v>
      </c>
      <c r="F3" s="3"/>
      <c r="G3" s="10" t="s">
        <v>14</v>
      </c>
      <c r="H3" s="11" t="s">
        <v>15</v>
      </c>
      <c r="I3" s="12" t="s">
        <v>17</v>
      </c>
      <c r="K3" s="10" t="s">
        <v>14</v>
      </c>
      <c r="L3" s="11" t="s">
        <v>15</v>
      </c>
      <c r="M3" s="12" t="s">
        <v>17</v>
      </c>
      <c r="O3" s="7" t="s">
        <v>14</v>
      </c>
      <c r="P3" s="8" t="s">
        <v>15</v>
      </c>
      <c r="Q3" s="9" t="s">
        <v>17</v>
      </c>
    </row>
    <row r="4" spans="2:17" ht="15.75" thickBot="1" x14ac:dyDescent="0.3">
      <c r="B4" s="23" t="s">
        <v>27</v>
      </c>
      <c r="C4" s="20">
        <f>(G4+K4 +O4)</f>
        <v>6700</v>
      </c>
      <c r="D4" s="21">
        <f t="shared" ref="D4:D7" si="0">(H4+L4 +P4)</f>
        <v>950</v>
      </c>
      <c r="E4" s="22">
        <f>(C4-D4)</f>
        <v>5750</v>
      </c>
      <c r="F4" s="3"/>
      <c r="G4" s="14">
        <f>(Gantt!$B10)*100</f>
        <v>2700</v>
      </c>
      <c r="H4" s="15">
        <f>(Gantt!$C10)*100</f>
        <v>300</v>
      </c>
      <c r="I4" s="16">
        <f>(G4-H4)</f>
        <v>2400</v>
      </c>
      <c r="K4" s="20">
        <v>2500</v>
      </c>
      <c r="L4" s="21">
        <f>Meetings!B4*100</f>
        <v>550</v>
      </c>
      <c r="M4" s="22">
        <f>(K4-L4)</f>
        <v>1950</v>
      </c>
      <c r="O4" s="47">
        <f>(SA!C7)*100</f>
        <v>1500</v>
      </c>
      <c r="P4" s="48">
        <f>(SA!D7)*100</f>
        <v>100</v>
      </c>
      <c r="Q4" s="49">
        <f>(O4-P4)</f>
        <v>1400</v>
      </c>
    </row>
    <row r="5" spans="2:17" ht="15.75" thickBot="1" x14ac:dyDescent="0.3">
      <c r="B5" s="7" t="s">
        <v>28</v>
      </c>
      <c r="C5" s="14">
        <f t="shared" ref="C5:C7" si="1">(G5+K5 +O5)</f>
        <v>12100</v>
      </c>
      <c r="D5" s="15">
        <f t="shared" si="0"/>
        <v>550</v>
      </c>
      <c r="E5" s="16">
        <f t="shared" ref="E5:E7" si="2">(C5-D5)</f>
        <v>11550</v>
      </c>
      <c r="F5" s="3"/>
      <c r="G5" s="14">
        <f>(Gantt!$B20)*100</f>
        <v>8300</v>
      </c>
      <c r="H5" s="15">
        <f>(Gantt!$C20)*100</f>
        <v>0</v>
      </c>
      <c r="I5" s="16">
        <f t="shared" ref="I5:I7" si="3">(G5-H5)</f>
        <v>8300</v>
      </c>
      <c r="K5" s="47">
        <v>2500</v>
      </c>
      <c r="L5" s="15">
        <f>Meetings!B5*100</f>
        <v>550</v>
      </c>
      <c r="M5" s="16">
        <f t="shared" ref="M5:M7" si="4">(K5-L5)</f>
        <v>1950</v>
      </c>
      <c r="O5" s="44">
        <f>(SA!C12)*100</f>
        <v>1300</v>
      </c>
      <c r="P5" s="45">
        <f>(SA!D12)*100</f>
        <v>0</v>
      </c>
      <c r="Q5" s="46">
        <f t="shared" ref="Q5:Q7" si="5">(O5-P5)</f>
        <v>1300</v>
      </c>
    </row>
    <row r="6" spans="2:17" ht="15.75" thickBot="1" x14ac:dyDescent="0.3">
      <c r="B6" s="7" t="s">
        <v>29</v>
      </c>
      <c r="C6" s="14">
        <f t="shared" si="1"/>
        <v>6800</v>
      </c>
      <c r="D6" s="15">
        <f t="shared" si="0"/>
        <v>550</v>
      </c>
      <c r="E6" s="16">
        <f t="shared" si="2"/>
        <v>6250</v>
      </c>
      <c r="F6" s="3"/>
      <c r="G6" s="14">
        <f>(Gantt!$B28)*100</f>
        <v>3000</v>
      </c>
      <c r="H6" s="15">
        <f>(Gantt!$C28)*100</f>
        <v>0</v>
      </c>
      <c r="I6" s="16">
        <f t="shared" si="3"/>
        <v>3000</v>
      </c>
      <c r="K6" s="47">
        <v>2500</v>
      </c>
      <c r="L6" s="15">
        <f>Meetings!B6*100</f>
        <v>550</v>
      </c>
      <c r="M6" s="16">
        <f t="shared" si="4"/>
        <v>1950</v>
      </c>
      <c r="N6" s="42"/>
      <c r="O6" s="45">
        <f>(SA!C17)*100</f>
        <v>1300</v>
      </c>
      <c r="P6" s="45">
        <f>(SA!D17)*100</f>
        <v>0</v>
      </c>
      <c r="Q6" s="46">
        <f t="shared" si="5"/>
        <v>1300</v>
      </c>
    </row>
    <row r="7" spans="2:17" ht="15.75" thickBot="1" x14ac:dyDescent="0.3">
      <c r="B7" s="58" t="s">
        <v>30</v>
      </c>
      <c r="C7" s="45">
        <f t="shared" si="1"/>
        <v>7400</v>
      </c>
      <c r="D7" s="45">
        <f t="shared" si="0"/>
        <v>400</v>
      </c>
      <c r="E7" s="46">
        <f t="shared" si="2"/>
        <v>7000</v>
      </c>
      <c r="F7" s="3"/>
      <c r="G7" s="14">
        <f>(Gantt!$B36)*100</f>
        <v>3600</v>
      </c>
      <c r="H7" s="15">
        <f>(Gantt!$C36)*100</f>
        <v>0</v>
      </c>
      <c r="I7" s="16">
        <f t="shared" si="3"/>
        <v>3600</v>
      </c>
      <c r="K7" s="47">
        <v>2500</v>
      </c>
      <c r="L7" s="15">
        <f>Meetings!B7*100</f>
        <v>400</v>
      </c>
      <c r="M7" s="16">
        <f t="shared" si="4"/>
        <v>2100</v>
      </c>
      <c r="N7" s="42"/>
      <c r="O7" s="56">
        <f>(SA!C22)*100</f>
        <v>1300</v>
      </c>
      <c r="P7" s="56">
        <f>(SA!D22)*100</f>
        <v>0</v>
      </c>
      <c r="Q7" s="57">
        <f t="shared" si="5"/>
        <v>1300</v>
      </c>
    </row>
    <row r="8" spans="2:17" ht="15.75" thickBot="1" x14ac:dyDescent="0.3">
      <c r="B8" s="58" t="s">
        <v>31</v>
      </c>
      <c r="C8" s="45">
        <f t="shared" ref="C8:C9" si="6">(G8+K8 +O8)</f>
        <v>5400</v>
      </c>
      <c r="D8" s="45">
        <f t="shared" ref="D8:D9" si="7">(H8+L8 +P8)</f>
        <v>550</v>
      </c>
      <c r="E8" s="46">
        <f t="shared" ref="E8:E9" si="8">(C8-D8)</f>
        <v>4850</v>
      </c>
      <c r="F8" s="3"/>
      <c r="G8" s="14">
        <f>(Gantt!$B44)*100</f>
        <v>1600</v>
      </c>
      <c r="H8" s="15">
        <f>(Gantt!$C44)*100</f>
        <v>0</v>
      </c>
      <c r="I8" s="16">
        <f t="shared" ref="I8:I9" si="9">(G8-H8)</f>
        <v>1600</v>
      </c>
      <c r="K8" s="47">
        <v>2500</v>
      </c>
      <c r="L8" s="15">
        <f>Meetings!B8*100</f>
        <v>550</v>
      </c>
      <c r="M8" s="16">
        <f t="shared" ref="M8:M9" si="10">(K8-L8)</f>
        <v>1950</v>
      </c>
      <c r="N8" s="42"/>
      <c r="O8" s="56">
        <f>(SA!C27)*100</f>
        <v>1300</v>
      </c>
      <c r="P8" s="56">
        <f>(SA!D27)*100</f>
        <v>0</v>
      </c>
      <c r="Q8" s="57">
        <f t="shared" ref="Q8:Q9" si="11">(O8-P8)</f>
        <v>1300</v>
      </c>
    </row>
    <row r="9" spans="2:17" ht="15.75" thickBot="1" x14ac:dyDescent="0.3">
      <c r="B9" s="7" t="s">
        <v>32</v>
      </c>
      <c r="C9" s="40">
        <f t="shared" si="6"/>
        <v>5000</v>
      </c>
      <c r="D9" s="41">
        <f t="shared" si="7"/>
        <v>350</v>
      </c>
      <c r="E9" s="27">
        <f t="shared" si="8"/>
        <v>4650</v>
      </c>
      <c r="G9" s="14">
        <f>(Gantt!$B52)*100</f>
        <v>1200</v>
      </c>
      <c r="H9" s="15">
        <f>(Gantt!$C52)*100</f>
        <v>0</v>
      </c>
      <c r="I9" s="16">
        <f t="shared" si="9"/>
        <v>1200</v>
      </c>
      <c r="K9" s="47">
        <v>2500</v>
      </c>
      <c r="L9" s="15">
        <f>Meetings!B9*100</f>
        <v>350</v>
      </c>
      <c r="M9" s="16">
        <f t="shared" si="10"/>
        <v>2150</v>
      </c>
      <c r="O9" s="54">
        <f>(SA!C32)*100</f>
        <v>1300</v>
      </c>
      <c r="P9" s="55">
        <f>(SA!D32)*100</f>
        <v>0</v>
      </c>
      <c r="Q9" s="50">
        <f t="shared" si="11"/>
        <v>1300</v>
      </c>
    </row>
    <row r="10" spans="2:17" ht="15.75" thickBot="1" x14ac:dyDescent="0.3">
      <c r="B10" s="13" t="s">
        <v>8</v>
      </c>
      <c r="C10" s="24">
        <f>SUM(C4:C9)</f>
        <v>43400</v>
      </c>
      <c r="D10" s="25">
        <f>SUM(D4:D9)</f>
        <v>3350</v>
      </c>
      <c r="E10" s="26">
        <f>SUM(E4:E9)</f>
        <v>40050</v>
      </c>
      <c r="G10" s="17">
        <f>SUM(G4:G9)</f>
        <v>20400</v>
      </c>
      <c r="H10" s="18">
        <f>SUM(H4:H9)</f>
        <v>300</v>
      </c>
      <c r="I10" s="19">
        <f>SUM(I4:I9)</f>
        <v>20100</v>
      </c>
      <c r="K10" s="17">
        <f>SUM(K4:K9)</f>
        <v>15000</v>
      </c>
      <c r="L10" s="18">
        <f>SUM(L4:L9)</f>
        <v>2950</v>
      </c>
      <c r="M10" s="19">
        <f>SUM(M4:M9)</f>
        <v>12050</v>
      </c>
      <c r="O10" s="24">
        <f>SUM(O4:O9)</f>
        <v>8000</v>
      </c>
      <c r="P10" s="25">
        <f>SUM(P4:P9)</f>
        <v>100</v>
      </c>
      <c r="Q10" s="26">
        <f>SUM(Q4:Q9)</f>
        <v>7900</v>
      </c>
    </row>
  </sheetData>
  <mergeCells count="4">
    <mergeCell ref="C2:E2"/>
    <mergeCell ref="K2:M2"/>
    <mergeCell ref="G2:I2"/>
    <mergeCell ref="O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66"/>
  <sheetViews>
    <sheetView tabSelected="1" workbookViewId="0">
      <selection activeCell="G31" activeCellId="1" sqref="B34 G31"/>
    </sheetView>
  </sheetViews>
  <sheetFormatPr defaultRowHeight="15" x14ac:dyDescent="0.25"/>
  <cols>
    <col min="1" max="1" width="29" customWidth="1"/>
    <col min="2" max="2" width="17.5703125" customWidth="1"/>
    <col min="3" max="3" width="15.7109375" customWidth="1"/>
    <col min="6" max="6" width="10.7109375" customWidth="1"/>
  </cols>
  <sheetData>
    <row r="1" spans="1:31" ht="15.75" thickBot="1" x14ac:dyDescent="0.3">
      <c r="B1" t="s">
        <v>58</v>
      </c>
      <c r="C1" t="s">
        <v>59</v>
      </c>
      <c r="D1" t="s">
        <v>56</v>
      </c>
      <c r="E1" s="1"/>
      <c r="F1" t="s">
        <v>2</v>
      </c>
      <c r="H1" s="2"/>
      <c r="I1" t="s">
        <v>3</v>
      </c>
      <c r="K1" s="4"/>
      <c r="L1" t="s">
        <v>4</v>
      </c>
    </row>
    <row r="2" spans="1:31" x14ac:dyDescent="0.25">
      <c r="A2" s="87" t="s">
        <v>27</v>
      </c>
      <c r="B2" s="88"/>
      <c r="C2" s="88"/>
      <c r="D2" s="89" t="s">
        <v>57</v>
      </c>
      <c r="E2" s="90">
        <v>3</v>
      </c>
      <c r="F2" s="90">
        <v>6</v>
      </c>
      <c r="G2" s="90">
        <v>9</v>
      </c>
      <c r="H2" s="90">
        <v>12</v>
      </c>
      <c r="I2" s="90">
        <v>15</v>
      </c>
      <c r="J2" s="90">
        <v>18</v>
      </c>
      <c r="K2" s="90">
        <v>21</v>
      </c>
      <c r="L2" s="90">
        <v>24</v>
      </c>
      <c r="M2" s="90">
        <v>27</v>
      </c>
      <c r="N2" s="90">
        <v>30</v>
      </c>
      <c r="O2" s="90">
        <v>33</v>
      </c>
      <c r="P2" s="90">
        <v>36</v>
      </c>
      <c r="Q2" s="90">
        <v>39</v>
      </c>
      <c r="R2" s="90">
        <v>42</v>
      </c>
      <c r="S2" s="90">
        <v>45</v>
      </c>
      <c r="T2" s="90">
        <v>48</v>
      </c>
      <c r="U2" s="90">
        <v>51</v>
      </c>
      <c r="V2" s="90">
        <v>54</v>
      </c>
      <c r="W2" s="90">
        <v>57</v>
      </c>
      <c r="X2" s="90">
        <v>60</v>
      </c>
      <c r="Y2" s="90">
        <v>63</v>
      </c>
      <c r="Z2" s="90">
        <v>66</v>
      </c>
      <c r="AA2" s="90">
        <v>69</v>
      </c>
      <c r="AB2" s="90">
        <v>72</v>
      </c>
      <c r="AC2" s="90">
        <v>75</v>
      </c>
      <c r="AD2" s="90">
        <v>78</v>
      </c>
      <c r="AE2" s="91">
        <v>81</v>
      </c>
    </row>
    <row r="3" spans="1:31" x14ac:dyDescent="0.25">
      <c r="A3" s="92" t="s">
        <v>44</v>
      </c>
      <c r="B3" s="69">
        <v>3</v>
      </c>
      <c r="C3" s="69">
        <v>3</v>
      </c>
      <c r="D3" s="51"/>
      <c r="E3" s="93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2"/>
    </row>
    <row r="4" spans="1:31" x14ac:dyDescent="0.25">
      <c r="A4" s="92" t="s">
        <v>36</v>
      </c>
      <c r="B4" s="69">
        <v>5</v>
      </c>
      <c r="C4" s="69">
        <v>0</v>
      </c>
      <c r="D4" s="51"/>
      <c r="E4" s="51"/>
      <c r="F4" s="94"/>
      <c r="G4" s="94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2"/>
    </row>
    <row r="5" spans="1:31" x14ac:dyDescent="0.25">
      <c r="A5" s="92" t="s">
        <v>35</v>
      </c>
      <c r="B5" s="69">
        <v>12</v>
      </c>
      <c r="C5" s="69">
        <v>0</v>
      </c>
      <c r="D5" s="51"/>
      <c r="E5" s="51"/>
      <c r="F5" s="51"/>
      <c r="G5" s="51"/>
      <c r="H5" s="94"/>
      <c r="I5" s="94"/>
      <c r="J5" s="94"/>
      <c r="K5" s="94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</row>
    <row r="6" spans="1:31" x14ac:dyDescent="0.25">
      <c r="A6" s="92" t="s">
        <v>52</v>
      </c>
      <c r="B6" s="69">
        <v>4</v>
      </c>
      <c r="C6" s="69">
        <v>0</v>
      </c>
      <c r="D6" s="51"/>
      <c r="E6" s="51"/>
      <c r="F6" s="51"/>
      <c r="G6" s="51"/>
      <c r="H6" s="51"/>
      <c r="I6" s="51"/>
      <c r="J6" s="51"/>
      <c r="K6" s="59"/>
      <c r="L6" s="94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2"/>
    </row>
    <row r="7" spans="1:31" x14ac:dyDescent="0.25">
      <c r="A7" s="92" t="s">
        <v>37</v>
      </c>
      <c r="B7" s="69">
        <v>0</v>
      </c>
      <c r="C7" s="69">
        <v>0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2"/>
    </row>
    <row r="8" spans="1:31" x14ac:dyDescent="0.25">
      <c r="A8" s="92" t="s">
        <v>37</v>
      </c>
      <c r="B8" s="69">
        <v>0</v>
      </c>
      <c r="C8" s="69">
        <v>0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2"/>
    </row>
    <row r="9" spans="1:31" x14ac:dyDescent="0.25">
      <c r="A9" s="92" t="s">
        <v>0</v>
      </c>
      <c r="B9" s="69">
        <v>3</v>
      </c>
      <c r="C9" s="69">
        <v>0</v>
      </c>
      <c r="D9" s="51"/>
      <c r="E9" s="51"/>
      <c r="F9" s="51"/>
      <c r="G9" s="51"/>
      <c r="H9" s="51"/>
      <c r="I9" s="51"/>
      <c r="J9" s="51"/>
      <c r="K9" s="59"/>
      <c r="L9" s="59"/>
      <c r="M9" s="94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2"/>
    </row>
    <row r="10" spans="1:31" ht="15.75" thickBot="1" x14ac:dyDescent="0.3">
      <c r="A10" s="72" t="s">
        <v>1</v>
      </c>
      <c r="B10" s="95">
        <f>SUM(B3:B9)</f>
        <v>27</v>
      </c>
      <c r="C10" s="95">
        <f>SUM(C3:C9)</f>
        <v>3</v>
      </c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7"/>
    </row>
    <row r="11" spans="1:31" x14ac:dyDescent="0.25">
      <c r="A11" s="98" t="s">
        <v>28</v>
      </c>
      <c r="B11" s="88"/>
      <c r="C11" s="88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1"/>
    </row>
    <row r="12" spans="1:31" x14ac:dyDescent="0.25">
      <c r="A12" s="92" t="s">
        <v>42</v>
      </c>
      <c r="B12" s="69">
        <v>3</v>
      </c>
      <c r="C12" s="69">
        <v>0</v>
      </c>
      <c r="D12" s="51"/>
      <c r="E12" s="94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2"/>
    </row>
    <row r="13" spans="1:31" x14ac:dyDescent="0.25">
      <c r="A13" s="92" t="s">
        <v>60</v>
      </c>
      <c r="B13" s="69">
        <v>5</v>
      </c>
      <c r="C13" s="69">
        <v>0</v>
      </c>
      <c r="D13" s="51"/>
      <c r="E13" s="51"/>
      <c r="F13" s="94"/>
      <c r="G13" s="94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2"/>
    </row>
    <row r="14" spans="1:31" x14ac:dyDescent="0.25">
      <c r="A14" s="92" t="s">
        <v>76</v>
      </c>
      <c r="B14" s="69">
        <v>5</v>
      </c>
      <c r="C14" s="69">
        <v>0</v>
      </c>
      <c r="D14" s="51"/>
      <c r="E14" s="51"/>
      <c r="F14" s="51"/>
      <c r="G14" s="51"/>
      <c r="H14" s="94"/>
      <c r="I14" s="94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2"/>
    </row>
    <row r="15" spans="1:31" x14ac:dyDescent="0.25">
      <c r="A15" s="92" t="s">
        <v>61</v>
      </c>
      <c r="B15" s="69">
        <v>30</v>
      </c>
      <c r="C15" s="69">
        <v>0</v>
      </c>
      <c r="D15" s="51"/>
      <c r="E15" s="51"/>
      <c r="F15" s="51"/>
      <c r="G15" s="51"/>
      <c r="H15" s="51"/>
      <c r="I15" s="51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2"/>
    </row>
    <row r="16" spans="1:31" x14ac:dyDescent="0.25">
      <c r="A16" s="92" t="s">
        <v>62</v>
      </c>
      <c r="B16" s="69">
        <v>20</v>
      </c>
      <c r="C16" s="69">
        <v>0</v>
      </c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94"/>
      <c r="U16" s="94"/>
      <c r="V16" s="94"/>
      <c r="W16" s="94"/>
      <c r="X16" s="94"/>
      <c r="Y16" s="94"/>
      <c r="Z16" s="51"/>
      <c r="AA16" s="51"/>
      <c r="AB16" s="51"/>
      <c r="AC16" s="51"/>
      <c r="AD16" s="51"/>
      <c r="AE16" s="52"/>
    </row>
    <row r="17" spans="1:32" x14ac:dyDescent="0.25">
      <c r="A17" s="92" t="s">
        <v>37</v>
      </c>
      <c r="B17" s="69">
        <v>0</v>
      </c>
      <c r="C17" s="69">
        <v>0</v>
      </c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94"/>
      <c r="AA17" s="94"/>
      <c r="AB17" s="94"/>
      <c r="AC17" s="94"/>
      <c r="AD17" s="94"/>
      <c r="AE17" s="99"/>
      <c r="AF17" s="3"/>
    </row>
    <row r="18" spans="1:32" x14ac:dyDescent="0.25">
      <c r="A18" s="92" t="s">
        <v>37</v>
      </c>
      <c r="B18" s="69">
        <v>0</v>
      </c>
      <c r="C18" s="69">
        <v>0</v>
      </c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2"/>
    </row>
    <row r="19" spans="1:32" x14ac:dyDescent="0.25">
      <c r="A19" s="92" t="s">
        <v>0</v>
      </c>
      <c r="B19" s="69">
        <v>20</v>
      </c>
      <c r="C19" s="69">
        <v>0</v>
      </c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</row>
    <row r="20" spans="1:32" ht="15.75" thickBot="1" x14ac:dyDescent="0.3">
      <c r="A20" s="72" t="s">
        <v>1</v>
      </c>
      <c r="B20" s="95">
        <f>SUM(B12:B19)</f>
        <v>83</v>
      </c>
      <c r="C20" s="95">
        <f>SUM(C12:C19)</f>
        <v>0</v>
      </c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7"/>
    </row>
    <row r="21" spans="1:32" x14ac:dyDescent="0.25">
      <c r="A21" s="98" t="s">
        <v>29</v>
      </c>
      <c r="B21" s="88"/>
      <c r="C21" s="88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1"/>
    </row>
    <row r="22" spans="1:32" x14ac:dyDescent="0.25">
      <c r="A22" s="92" t="s">
        <v>65</v>
      </c>
      <c r="B22" s="69">
        <v>5</v>
      </c>
      <c r="C22" s="69">
        <v>0</v>
      </c>
      <c r="D22" s="51"/>
      <c r="E22" s="94"/>
      <c r="F22" s="94"/>
      <c r="G22" s="59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2"/>
    </row>
    <row r="23" spans="1:32" x14ac:dyDescent="0.25">
      <c r="A23" s="92" t="s">
        <v>66</v>
      </c>
      <c r="B23" s="69">
        <v>2</v>
      </c>
      <c r="C23" s="69">
        <v>0</v>
      </c>
      <c r="D23" s="51"/>
      <c r="E23" s="51"/>
      <c r="F23" s="51"/>
      <c r="G23" s="104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2"/>
    </row>
    <row r="24" spans="1:32" x14ac:dyDescent="0.25">
      <c r="A24" s="92" t="s">
        <v>67</v>
      </c>
      <c r="B24" s="69">
        <v>3</v>
      </c>
      <c r="C24" s="69">
        <v>0</v>
      </c>
      <c r="D24" s="51"/>
      <c r="E24" s="51"/>
      <c r="F24" s="51"/>
      <c r="G24" s="51"/>
      <c r="H24" s="94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2"/>
    </row>
    <row r="25" spans="1:32" x14ac:dyDescent="0.25">
      <c r="A25" s="92" t="s">
        <v>68</v>
      </c>
      <c r="B25" s="69">
        <v>2</v>
      </c>
      <c r="C25" s="69">
        <v>0</v>
      </c>
      <c r="D25" s="51"/>
      <c r="E25" s="51"/>
      <c r="F25" s="51"/>
      <c r="G25" s="51"/>
      <c r="H25" s="51"/>
      <c r="I25" s="94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2"/>
    </row>
    <row r="26" spans="1:32" x14ac:dyDescent="0.25">
      <c r="A26" s="92" t="s">
        <v>69</v>
      </c>
      <c r="B26" s="69">
        <v>15</v>
      </c>
      <c r="C26" s="69">
        <v>0</v>
      </c>
      <c r="D26" s="51"/>
      <c r="E26" s="51"/>
      <c r="F26" s="51"/>
      <c r="G26" s="51"/>
      <c r="H26" s="51"/>
      <c r="I26" s="51"/>
      <c r="J26" s="94"/>
      <c r="K26" s="94"/>
      <c r="L26" s="94"/>
      <c r="M26" s="94"/>
      <c r="N26" s="94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2"/>
    </row>
    <row r="27" spans="1:32" x14ac:dyDescent="0.25">
      <c r="A27" s="92" t="s">
        <v>0</v>
      </c>
      <c r="B27" s="69">
        <v>3</v>
      </c>
      <c r="C27" s="69">
        <v>0</v>
      </c>
      <c r="D27" s="51"/>
      <c r="E27" s="51"/>
      <c r="F27" s="51"/>
      <c r="G27" s="51"/>
      <c r="H27" s="51"/>
      <c r="I27" s="51"/>
      <c r="J27" s="51"/>
      <c r="K27" s="59"/>
      <c r="L27" s="51"/>
      <c r="M27" s="51"/>
      <c r="N27" s="51"/>
      <c r="O27" s="94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2"/>
    </row>
    <row r="28" spans="1:32" ht="15.75" thickBot="1" x14ac:dyDescent="0.3">
      <c r="A28" s="72" t="s">
        <v>1</v>
      </c>
      <c r="B28" s="95">
        <f>SUM(B22:B27)</f>
        <v>30</v>
      </c>
      <c r="C28" s="95">
        <f>SUM(C22:C27)</f>
        <v>0</v>
      </c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7"/>
    </row>
    <row r="29" spans="1:32" x14ac:dyDescent="0.25">
      <c r="A29" s="98" t="s">
        <v>30</v>
      </c>
      <c r="B29" s="88"/>
      <c r="C29" s="88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1"/>
    </row>
    <row r="30" spans="1:32" x14ac:dyDescent="0.25">
      <c r="A30" s="92" t="s">
        <v>34</v>
      </c>
      <c r="B30" s="69">
        <v>9</v>
      </c>
      <c r="C30" s="69">
        <v>0</v>
      </c>
      <c r="D30" s="51"/>
      <c r="E30" s="94"/>
      <c r="F30" s="94"/>
      <c r="G30" s="94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2"/>
    </row>
    <row r="31" spans="1:32" x14ac:dyDescent="0.25">
      <c r="A31" s="92" t="s">
        <v>46</v>
      </c>
      <c r="B31" s="69">
        <v>6</v>
      </c>
      <c r="C31" s="69">
        <v>0</v>
      </c>
      <c r="D31" s="51"/>
      <c r="E31" s="51"/>
      <c r="F31" s="51"/>
      <c r="G31" s="108"/>
      <c r="H31" s="94"/>
      <c r="I31" s="94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2"/>
    </row>
    <row r="32" spans="1:32" x14ac:dyDescent="0.25">
      <c r="A32" s="92" t="s">
        <v>53</v>
      </c>
      <c r="B32" s="69">
        <v>3</v>
      </c>
      <c r="C32" s="69">
        <v>0</v>
      </c>
      <c r="D32" s="51"/>
      <c r="E32" s="51"/>
      <c r="F32" s="51"/>
      <c r="G32" s="51"/>
      <c r="I32" s="59"/>
      <c r="J32" s="94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2"/>
    </row>
    <row r="33" spans="1:31" x14ac:dyDescent="0.25">
      <c r="A33" s="92" t="s">
        <v>54</v>
      </c>
      <c r="B33" s="69">
        <v>6</v>
      </c>
      <c r="C33" s="69">
        <v>0</v>
      </c>
      <c r="D33" s="51"/>
      <c r="E33" s="51"/>
      <c r="F33" s="51"/>
      <c r="G33" s="51"/>
      <c r="H33" s="51"/>
      <c r="I33" s="51"/>
      <c r="J33" s="51"/>
      <c r="K33" s="94"/>
      <c r="L33" s="94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2"/>
    </row>
    <row r="34" spans="1:31" x14ac:dyDescent="0.25">
      <c r="A34" s="92" t="s">
        <v>0</v>
      </c>
      <c r="B34" s="69">
        <v>12</v>
      </c>
      <c r="C34" s="69">
        <v>0</v>
      </c>
      <c r="D34" s="51"/>
      <c r="E34" s="51"/>
      <c r="F34" s="51"/>
      <c r="G34" s="51"/>
      <c r="H34" s="51"/>
      <c r="I34" s="51"/>
      <c r="J34" s="51"/>
      <c r="K34" s="51"/>
      <c r="L34" s="51"/>
      <c r="M34" s="94"/>
      <c r="N34" s="94"/>
      <c r="O34" s="94"/>
      <c r="P34" s="94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2"/>
    </row>
    <row r="35" spans="1:31" x14ac:dyDescent="0.25">
      <c r="A35" s="92"/>
      <c r="B35" s="69"/>
      <c r="C35" s="69">
        <v>0</v>
      </c>
      <c r="D35" s="51"/>
      <c r="E35" s="51"/>
      <c r="F35" s="51"/>
      <c r="G35" s="51"/>
      <c r="H35" s="51"/>
      <c r="I35" s="59"/>
      <c r="J35" s="59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2"/>
    </row>
    <row r="36" spans="1:31" ht="15.75" thickBot="1" x14ac:dyDescent="0.3">
      <c r="A36" s="72" t="s">
        <v>1</v>
      </c>
      <c r="B36" s="95">
        <f>SUM(B30:B35)</f>
        <v>36</v>
      </c>
      <c r="C36" s="95">
        <f>SUM(C30:C35)</f>
        <v>0</v>
      </c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7"/>
    </row>
    <row r="37" spans="1:31" x14ac:dyDescent="0.25">
      <c r="A37" s="98" t="s">
        <v>31</v>
      </c>
      <c r="B37" s="88"/>
      <c r="C37" s="88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1"/>
    </row>
    <row r="38" spans="1:31" x14ac:dyDescent="0.25">
      <c r="A38" s="92" t="s">
        <v>48</v>
      </c>
      <c r="B38" s="69">
        <v>1</v>
      </c>
      <c r="C38" s="69">
        <v>0</v>
      </c>
      <c r="D38" s="51"/>
      <c r="E38" s="94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2"/>
    </row>
    <row r="39" spans="1:31" x14ac:dyDescent="0.25">
      <c r="A39" s="92" t="s">
        <v>47</v>
      </c>
      <c r="B39" s="69">
        <v>10</v>
      </c>
      <c r="C39" s="69">
        <v>0</v>
      </c>
      <c r="D39" s="51"/>
      <c r="E39" s="51"/>
      <c r="F39" s="94"/>
      <c r="G39" s="94"/>
      <c r="H39" s="94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2"/>
    </row>
    <row r="40" spans="1:31" x14ac:dyDescent="0.25">
      <c r="A40" s="92" t="s">
        <v>51</v>
      </c>
      <c r="B40" s="69">
        <v>1</v>
      </c>
      <c r="C40" s="69">
        <v>0</v>
      </c>
      <c r="D40" s="51"/>
      <c r="E40" s="51"/>
      <c r="F40" s="51"/>
      <c r="G40" s="51"/>
      <c r="H40" s="51"/>
      <c r="I40" s="94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2"/>
    </row>
    <row r="41" spans="1:31" x14ac:dyDescent="0.25">
      <c r="A41" s="92" t="s">
        <v>37</v>
      </c>
      <c r="B41" s="69">
        <v>0</v>
      </c>
      <c r="C41" s="69">
        <v>0</v>
      </c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2"/>
    </row>
    <row r="42" spans="1:31" x14ac:dyDescent="0.25">
      <c r="A42" s="92" t="s">
        <v>37</v>
      </c>
      <c r="B42" s="69">
        <v>0</v>
      </c>
      <c r="C42" s="69">
        <v>0</v>
      </c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2"/>
    </row>
    <row r="43" spans="1:31" x14ac:dyDescent="0.25">
      <c r="A43" s="92" t="s">
        <v>0</v>
      </c>
      <c r="B43" s="69">
        <v>4</v>
      </c>
      <c r="C43" s="69">
        <v>0</v>
      </c>
      <c r="D43" s="51"/>
      <c r="E43" s="51"/>
      <c r="F43" s="51"/>
      <c r="G43" s="51"/>
      <c r="H43" s="51"/>
      <c r="I43" s="51"/>
      <c r="J43" s="94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2"/>
    </row>
    <row r="44" spans="1:31" ht="15.75" thickBot="1" x14ac:dyDescent="0.3">
      <c r="A44" s="72" t="s">
        <v>1</v>
      </c>
      <c r="B44" s="95">
        <f>SUM(B38:B43)</f>
        <v>16</v>
      </c>
      <c r="C44" s="95">
        <f>SUM(C38:C43)</f>
        <v>0</v>
      </c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7"/>
    </row>
    <row r="45" spans="1:31" x14ac:dyDescent="0.25">
      <c r="A45" s="98" t="s">
        <v>32</v>
      </c>
      <c r="B45" s="88"/>
      <c r="C45" s="88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1"/>
    </row>
    <row r="46" spans="1:31" x14ac:dyDescent="0.25">
      <c r="A46" s="92" t="s">
        <v>43</v>
      </c>
      <c r="B46" s="69">
        <v>2</v>
      </c>
      <c r="C46" s="69">
        <v>0</v>
      </c>
      <c r="D46" s="51"/>
      <c r="E46" s="94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2"/>
    </row>
    <row r="47" spans="1:31" x14ac:dyDescent="0.25">
      <c r="A47" s="92" t="s">
        <v>33</v>
      </c>
      <c r="B47" s="69">
        <v>5</v>
      </c>
      <c r="C47" s="69">
        <v>0</v>
      </c>
      <c r="D47" s="51"/>
      <c r="E47" s="51"/>
      <c r="F47" s="94"/>
      <c r="G47" s="94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2"/>
    </row>
    <row r="48" spans="1:31" x14ac:dyDescent="0.25">
      <c r="A48" s="92" t="s">
        <v>37</v>
      </c>
      <c r="B48" s="69">
        <v>0</v>
      </c>
      <c r="C48" s="69">
        <v>0</v>
      </c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2"/>
    </row>
    <row r="49" spans="1:31" x14ac:dyDescent="0.25">
      <c r="A49" s="92" t="s">
        <v>37</v>
      </c>
      <c r="B49" s="69">
        <v>0</v>
      </c>
      <c r="C49" s="69">
        <v>0</v>
      </c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2"/>
    </row>
    <row r="50" spans="1:31" x14ac:dyDescent="0.25">
      <c r="A50" s="92" t="s">
        <v>37</v>
      </c>
      <c r="B50" s="69">
        <v>0</v>
      </c>
      <c r="C50" s="69">
        <v>0</v>
      </c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2"/>
    </row>
    <row r="51" spans="1:31" x14ac:dyDescent="0.25">
      <c r="A51" s="92" t="s">
        <v>0</v>
      </c>
      <c r="B51" s="69">
        <v>5</v>
      </c>
      <c r="C51" s="69">
        <v>0</v>
      </c>
      <c r="D51" s="51"/>
      <c r="E51" s="51"/>
      <c r="F51" s="51"/>
      <c r="G51" s="51"/>
      <c r="H51" s="94"/>
      <c r="I51" s="94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2"/>
    </row>
    <row r="52" spans="1:31" ht="15.75" thickBot="1" x14ac:dyDescent="0.3">
      <c r="A52" s="72" t="s">
        <v>1</v>
      </c>
      <c r="B52" s="95">
        <f>SUM(B46:B51)</f>
        <v>12</v>
      </c>
      <c r="C52" s="95">
        <f>SUM(C46:C51)</f>
        <v>0</v>
      </c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7"/>
    </row>
    <row r="53" spans="1:31" ht="15.75" thickBot="1" x14ac:dyDescent="0.3">
      <c r="A53" s="86" t="s">
        <v>5</v>
      </c>
      <c r="B53" s="86">
        <f>SUM(B10,B20,B52,B28,B36,B44)</f>
        <v>204</v>
      </c>
      <c r="C53" s="86">
        <f>SUM(C26,C36,C44,C52,C10,C20)</f>
        <v>3</v>
      </c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</row>
    <row r="54" spans="1:31" ht="15.75" thickBot="1" x14ac:dyDescent="0.3">
      <c r="A54" s="62" t="s">
        <v>6</v>
      </c>
      <c r="B54" s="63">
        <f>B53*100</f>
        <v>20400</v>
      </c>
      <c r="C54" s="63">
        <f>C53*100</f>
        <v>300</v>
      </c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</row>
    <row r="55" spans="1:31" x14ac:dyDescent="0.25"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</row>
    <row r="56" spans="1:31" x14ac:dyDescent="0.25"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</row>
    <row r="57" spans="1:31" x14ac:dyDescent="0.25"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</row>
    <row r="58" spans="1:31" x14ac:dyDescent="0.25"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</row>
    <row r="59" spans="1:31" x14ac:dyDescent="0.25"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</row>
    <row r="60" spans="1:31" x14ac:dyDescent="0.25"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</row>
    <row r="61" spans="1:31" x14ac:dyDescent="0.25"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</row>
    <row r="62" spans="1:31" x14ac:dyDescent="0.25"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</row>
    <row r="63" spans="1:31" x14ac:dyDescent="0.25"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</row>
    <row r="64" spans="1:31" x14ac:dyDescent="0.25"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</row>
    <row r="65" spans="4:29" x14ac:dyDescent="0.25"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</row>
    <row r="66" spans="4:29" x14ac:dyDescent="0.25"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"/>
  <sheetViews>
    <sheetView workbookViewId="0">
      <selection activeCell="E15" sqref="E15"/>
    </sheetView>
  </sheetViews>
  <sheetFormatPr defaultRowHeight="15" x14ac:dyDescent="0.25"/>
  <cols>
    <col min="5" max="5" width="13.140625" customWidth="1"/>
  </cols>
  <sheetData>
    <row r="1" spans="1:12" x14ac:dyDescent="0.25">
      <c r="A1" s="29"/>
      <c r="B1" s="80" t="s">
        <v>9</v>
      </c>
      <c r="C1" s="80" t="s">
        <v>39</v>
      </c>
      <c r="D1" s="80" t="s">
        <v>49</v>
      </c>
      <c r="E1" s="80" t="s">
        <v>63</v>
      </c>
      <c r="F1" s="80" t="s">
        <v>40</v>
      </c>
      <c r="G1" s="80" t="s">
        <v>40</v>
      </c>
      <c r="H1" s="80" t="s">
        <v>40</v>
      </c>
      <c r="I1" s="80" t="s">
        <v>40</v>
      </c>
      <c r="J1" s="80" t="s">
        <v>40</v>
      </c>
      <c r="K1" s="80" t="s">
        <v>40</v>
      </c>
      <c r="L1" s="81" t="s">
        <v>40</v>
      </c>
    </row>
    <row r="2" spans="1:12" ht="62.25" customHeight="1" x14ac:dyDescent="0.25">
      <c r="A2" s="32"/>
      <c r="B2" s="66" t="s">
        <v>10</v>
      </c>
      <c r="C2" s="67" t="s">
        <v>13</v>
      </c>
      <c r="D2" s="67" t="s">
        <v>50</v>
      </c>
      <c r="E2" s="67" t="s">
        <v>64</v>
      </c>
      <c r="F2" s="67" t="s">
        <v>41</v>
      </c>
      <c r="G2" s="67" t="s">
        <v>41</v>
      </c>
      <c r="H2" s="67" t="s">
        <v>41</v>
      </c>
      <c r="I2" s="67" t="s">
        <v>41</v>
      </c>
      <c r="J2" s="67" t="s">
        <v>41</v>
      </c>
      <c r="K2" s="67" t="s">
        <v>41</v>
      </c>
      <c r="L2" s="82" t="s">
        <v>41</v>
      </c>
    </row>
    <row r="3" spans="1:12" ht="15.75" thickBot="1" x14ac:dyDescent="0.3">
      <c r="A3" s="32"/>
      <c r="B3" s="66" t="s">
        <v>11</v>
      </c>
      <c r="C3" s="66">
        <v>1.5</v>
      </c>
      <c r="D3" s="66">
        <v>2</v>
      </c>
      <c r="E3" s="66">
        <v>2</v>
      </c>
      <c r="F3" s="66">
        <v>0</v>
      </c>
      <c r="G3" s="66">
        <v>0</v>
      </c>
      <c r="H3" s="66">
        <v>0</v>
      </c>
      <c r="I3" s="66">
        <v>0</v>
      </c>
      <c r="J3" s="66">
        <v>0</v>
      </c>
      <c r="K3" s="66">
        <v>0</v>
      </c>
      <c r="L3" s="83">
        <v>0</v>
      </c>
    </row>
    <row r="4" spans="1:12" ht="15.75" thickBot="1" x14ac:dyDescent="0.3">
      <c r="A4" s="65" t="s">
        <v>27</v>
      </c>
      <c r="B4" s="70">
        <f t="shared" ref="B4:B9" si="0">SUMIF(C4:L4,A$12,C$3:Z$3)</f>
        <v>5.5</v>
      </c>
      <c r="C4" s="68" t="s">
        <v>12</v>
      </c>
      <c r="D4" s="68" t="s">
        <v>12</v>
      </c>
      <c r="E4" s="68" t="s">
        <v>12</v>
      </c>
      <c r="F4" s="68"/>
      <c r="G4" s="68"/>
      <c r="H4" s="69"/>
      <c r="I4" s="69"/>
      <c r="J4" s="68"/>
      <c r="K4" s="68"/>
      <c r="L4" s="84"/>
    </row>
    <row r="5" spans="1:12" ht="15.75" thickBot="1" x14ac:dyDescent="0.3">
      <c r="A5" s="65" t="s">
        <v>28</v>
      </c>
      <c r="B5" s="70">
        <f t="shared" si="0"/>
        <v>5.5</v>
      </c>
      <c r="C5" s="68" t="s">
        <v>12</v>
      </c>
      <c r="D5" s="68" t="s">
        <v>12</v>
      </c>
      <c r="E5" s="68" t="s">
        <v>12</v>
      </c>
      <c r="F5" s="68"/>
      <c r="G5" s="68"/>
      <c r="H5" s="69"/>
      <c r="I5" s="69"/>
      <c r="J5" s="68"/>
      <c r="K5" s="68"/>
      <c r="L5" s="84"/>
    </row>
    <row r="6" spans="1:12" ht="15.75" thickBot="1" x14ac:dyDescent="0.3">
      <c r="A6" s="65" t="s">
        <v>29</v>
      </c>
      <c r="B6" s="70">
        <f t="shared" si="0"/>
        <v>5.5</v>
      </c>
      <c r="C6" s="68" t="s">
        <v>12</v>
      </c>
      <c r="D6" s="68" t="s">
        <v>12</v>
      </c>
      <c r="E6" s="68" t="s">
        <v>12</v>
      </c>
      <c r="F6" s="68"/>
      <c r="G6" s="68"/>
      <c r="H6" s="69"/>
      <c r="I6" s="69"/>
      <c r="J6" s="68"/>
      <c r="K6" s="68"/>
      <c r="L6" s="84"/>
    </row>
    <row r="7" spans="1:12" ht="15.75" thickBot="1" x14ac:dyDescent="0.3">
      <c r="A7" s="65" t="s">
        <v>30</v>
      </c>
      <c r="B7" s="70">
        <f t="shared" si="0"/>
        <v>4</v>
      </c>
      <c r="C7" s="68"/>
      <c r="D7" s="68" t="s">
        <v>12</v>
      </c>
      <c r="E7" s="68" t="s">
        <v>12</v>
      </c>
      <c r="F7" s="68"/>
      <c r="G7" s="68"/>
      <c r="H7" s="69"/>
      <c r="I7" s="69"/>
      <c r="J7" s="68"/>
      <c r="K7" s="68"/>
      <c r="L7" s="84"/>
    </row>
    <row r="8" spans="1:12" ht="15.75" thickBot="1" x14ac:dyDescent="0.3">
      <c r="A8" s="65" t="s">
        <v>31</v>
      </c>
      <c r="B8" s="70">
        <f t="shared" si="0"/>
        <v>5.5</v>
      </c>
      <c r="C8" s="68" t="s">
        <v>12</v>
      </c>
      <c r="D8" s="68" t="s">
        <v>12</v>
      </c>
      <c r="E8" s="68" t="s">
        <v>12</v>
      </c>
      <c r="F8" s="68"/>
      <c r="G8" s="68"/>
      <c r="H8" s="69"/>
      <c r="I8" s="69"/>
      <c r="J8" s="68"/>
      <c r="K8" s="68"/>
      <c r="L8" s="84"/>
    </row>
    <row r="9" spans="1:12" ht="15.75" thickBot="1" x14ac:dyDescent="0.3">
      <c r="A9" s="65" t="s">
        <v>32</v>
      </c>
      <c r="B9" s="72">
        <f t="shared" si="0"/>
        <v>3.5</v>
      </c>
      <c r="C9" s="71" t="s">
        <v>12</v>
      </c>
      <c r="D9" s="73" t="s">
        <v>12</v>
      </c>
      <c r="E9" s="73"/>
      <c r="F9" s="73"/>
      <c r="G9" s="73"/>
      <c r="H9" s="74"/>
      <c r="I9" s="74"/>
      <c r="J9" s="73"/>
      <c r="K9" s="73"/>
      <c r="L9" s="85"/>
    </row>
    <row r="10" spans="1:12" ht="15.75" thickBot="1" x14ac:dyDescent="0.3">
      <c r="A10" s="62" t="s">
        <v>55</v>
      </c>
      <c r="B10" s="64">
        <f>SUM(B4:B9)</f>
        <v>29.5</v>
      </c>
      <c r="C10" s="64">
        <f>COUNTIF(C4:C9,"*ü*") * C3</f>
        <v>7.5</v>
      </c>
      <c r="D10" s="64">
        <f t="shared" ref="D10:L10" si="1">COUNTIF(D4:D9,"*ü*") * D3</f>
        <v>12</v>
      </c>
      <c r="E10" s="64">
        <f t="shared" si="1"/>
        <v>10</v>
      </c>
      <c r="F10" s="64">
        <f t="shared" si="1"/>
        <v>0</v>
      </c>
      <c r="G10" s="64">
        <f t="shared" si="1"/>
        <v>0</v>
      </c>
      <c r="H10" s="64">
        <f t="shared" si="1"/>
        <v>0</v>
      </c>
      <c r="I10" s="64">
        <f t="shared" si="1"/>
        <v>0</v>
      </c>
      <c r="J10" s="64">
        <f t="shared" si="1"/>
        <v>0</v>
      </c>
      <c r="K10" s="64">
        <f t="shared" si="1"/>
        <v>0</v>
      </c>
      <c r="L10" s="64">
        <f t="shared" si="1"/>
        <v>0</v>
      </c>
    </row>
    <row r="11" spans="1:12" x14ac:dyDescent="0.25">
      <c r="A11" s="5"/>
    </row>
    <row r="12" spans="1:12" x14ac:dyDescent="0.25">
      <c r="A12" s="5" t="s">
        <v>12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4"/>
  <sheetViews>
    <sheetView workbookViewId="0">
      <selection activeCell="X19" sqref="X19"/>
    </sheetView>
  </sheetViews>
  <sheetFormatPr defaultRowHeight="15" x14ac:dyDescent="0.25"/>
  <cols>
    <col min="1" max="1" width="15" customWidth="1"/>
    <col min="2" max="2" width="29.7109375" customWidth="1"/>
    <col min="3" max="3" width="14.5703125" customWidth="1"/>
    <col min="4" max="4" width="10.5703125" customWidth="1"/>
    <col min="5" max="19" width="3.7109375" customWidth="1"/>
  </cols>
  <sheetData>
    <row r="1" spans="1:19" ht="15.75" thickBot="1" x14ac:dyDescent="0.3">
      <c r="A1" s="29"/>
      <c r="B1" s="30" t="s">
        <v>18</v>
      </c>
      <c r="C1" s="30" t="s">
        <v>24</v>
      </c>
      <c r="D1" s="30" t="s">
        <v>19</v>
      </c>
      <c r="E1" s="88">
        <v>1</v>
      </c>
      <c r="F1" s="88">
        <v>2</v>
      </c>
      <c r="G1" s="88">
        <v>3</v>
      </c>
      <c r="H1" s="88">
        <v>4</v>
      </c>
      <c r="I1" s="88">
        <v>5</v>
      </c>
      <c r="J1" s="88">
        <v>6</v>
      </c>
      <c r="K1" s="88">
        <v>7</v>
      </c>
      <c r="L1" s="88">
        <v>8</v>
      </c>
      <c r="M1" s="88">
        <v>9</v>
      </c>
      <c r="N1" s="88">
        <v>10</v>
      </c>
      <c r="O1" s="88">
        <v>11</v>
      </c>
      <c r="P1" s="88">
        <v>12</v>
      </c>
      <c r="Q1" s="88">
        <v>13</v>
      </c>
      <c r="R1" s="88">
        <v>14</v>
      </c>
      <c r="S1" s="100">
        <v>15</v>
      </c>
    </row>
    <row r="2" spans="1:19" x14ac:dyDescent="0.25">
      <c r="A2" s="75" t="s">
        <v>38</v>
      </c>
      <c r="B2" s="30" t="s">
        <v>22</v>
      </c>
      <c r="C2" s="60">
        <v>2</v>
      </c>
      <c r="D2" s="61">
        <v>0</v>
      </c>
      <c r="E2" s="93"/>
      <c r="F2" s="93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2"/>
    </row>
    <row r="3" spans="1:19" x14ac:dyDescent="0.25">
      <c r="A3" s="39"/>
      <c r="B3" s="31" t="s">
        <v>25</v>
      </c>
      <c r="C3" s="51">
        <v>5</v>
      </c>
      <c r="D3" s="52">
        <v>0</v>
      </c>
      <c r="E3" s="51"/>
      <c r="F3" s="51"/>
      <c r="G3" s="51"/>
      <c r="H3" s="51"/>
      <c r="I3" s="51"/>
      <c r="J3" s="51"/>
      <c r="K3" s="93"/>
      <c r="L3" s="93"/>
      <c r="M3" s="93"/>
      <c r="N3" s="93"/>
      <c r="O3" s="93"/>
      <c r="P3" s="51"/>
      <c r="Q3" s="51"/>
      <c r="R3" s="51"/>
      <c r="S3" s="52"/>
    </row>
    <row r="4" spans="1:19" x14ac:dyDescent="0.25">
      <c r="A4" s="32"/>
      <c r="B4" s="31" t="s">
        <v>75</v>
      </c>
      <c r="C4" s="51">
        <v>4</v>
      </c>
      <c r="D4" s="52">
        <v>0</v>
      </c>
      <c r="E4" s="51"/>
      <c r="F4" s="51"/>
      <c r="G4" s="93"/>
      <c r="H4" s="93"/>
      <c r="I4" s="93"/>
      <c r="J4" s="101"/>
      <c r="K4" s="51"/>
      <c r="L4" s="51"/>
      <c r="M4" s="51"/>
      <c r="N4" s="51"/>
      <c r="O4" s="51"/>
      <c r="P4" s="51"/>
      <c r="Q4" s="51"/>
      <c r="R4" s="51"/>
      <c r="S4" s="52"/>
    </row>
    <row r="5" spans="1:19" x14ac:dyDescent="0.25">
      <c r="A5" s="32"/>
      <c r="B5" s="53" t="s">
        <v>45</v>
      </c>
      <c r="C5" s="51">
        <v>2</v>
      </c>
      <c r="D5" s="52">
        <v>1</v>
      </c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93"/>
      <c r="Q5" s="93"/>
      <c r="R5" s="51"/>
      <c r="S5" s="52"/>
    </row>
    <row r="6" spans="1:19" x14ac:dyDescent="0.25">
      <c r="A6" s="32"/>
      <c r="B6" s="34" t="s">
        <v>21</v>
      </c>
      <c r="C6" s="51">
        <v>2</v>
      </c>
      <c r="D6" s="52">
        <v>0</v>
      </c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93"/>
      <c r="S6" s="102"/>
    </row>
    <row r="7" spans="1:19" ht="15.75" thickBot="1" x14ac:dyDescent="0.3">
      <c r="A7" s="35"/>
      <c r="B7" s="36" t="s">
        <v>23</v>
      </c>
      <c r="C7" s="37">
        <f>SUM(C2:C6)</f>
        <v>15</v>
      </c>
      <c r="D7" s="38">
        <f>SUM(D2:D6)</f>
        <v>1</v>
      </c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2"/>
    </row>
    <row r="8" spans="1:19" x14ac:dyDescent="0.25">
      <c r="A8" s="75" t="s">
        <v>28</v>
      </c>
      <c r="B8" s="30" t="s">
        <v>22</v>
      </c>
      <c r="C8" s="60">
        <v>2</v>
      </c>
      <c r="D8" s="61">
        <v>0</v>
      </c>
      <c r="E8" s="93"/>
      <c r="F8" s="93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2"/>
    </row>
    <row r="9" spans="1:19" x14ac:dyDescent="0.25">
      <c r="A9" s="39"/>
      <c r="B9" s="31" t="s">
        <v>25</v>
      </c>
      <c r="C9" s="51">
        <v>5</v>
      </c>
      <c r="D9" s="52">
        <v>0</v>
      </c>
      <c r="E9" s="51"/>
      <c r="F9" s="51"/>
      <c r="G9" s="51"/>
      <c r="H9" s="51"/>
      <c r="I9" s="51"/>
      <c r="J9" s="51"/>
      <c r="K9" s="93"/>
      <c r="L9" s="93"/>
      <c r="M9" s="93"/>
      <c r="N9" s="93"/>
      <c r="O9" s="93"/>
      <c r="P9" s="51"/>
      <c r="Q9" s="51"/>
      <c r="R9" s="51"/>
      <c r="S9" s="52"/>
    </row>
    <row r="10" spans="1:19" x14ac:dyDescent="0.25">
      <c r="A10" s="32"/>
      <c r="B10" s="31" t="s">
        <v>72</v>
      </c>
      <c r="C10" s="51">
        <v>4</v>
      </c>
      <c r="D10" s="52">
        <v>0</v>
      </c>
      <c r="E10" s="51"/>
      <c r="F10" s="51"/>
      <c r="G10" s="93"/>
      <c r="H10" s="93"/>
      <c r="I10" s="93"/>
      <c r="J10" s="93"/>
      <c r="K10" s="51"/>
      <c r="L10" s="51"/>
      <c r="M10" s="51"/>
      <c r="N10" s="51"/>
      <c r="O10" s="51"/>
      <c r="P10" s="51"/>
      <c r="Q10" s="51"/>
      <c r="R10" s="51"/>
      <c r="S10" s="52"/>
    </row>
    <row r="11" spans="1:19" x14ac:dyDescent="0.25">
      <c r="A11" s="32"/>
      <c r="B11" s="31" t="s">
        <v>21</v>
      </c>
      <c r="C11" s="59">
        <v>2</v>
      </c>
      <c r="D11" s="52">
        <v>0</v>
      </c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103"/>
      <c r="Q11" s="103"/>
      <c r="R11" s="51"/>
      <c r="S11" s="52"/>
    </row>
    <row r="12" spans="1:19" ht="15.75" thickBot="1" x14ac:dyDescent="0.3">
      <c r="A12" s="35"/>
      <c r="B12" s="37" t="s">
        <v>23</v>
      </c>
      <c r="C12" s="37">
        <f>SUM(C8:C11)</f>
        <v>13</v>
      </c>
      <c r="D12" s="38">
        <f>SUM(D8:D11)</f>
        <v>0</v>
      </c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2"/>
    </row>
    <row r="13" spans="1:19" x14ac:dyDescent="0.25">
      <c r="A13" s="75" t="s">
        <v>29</v>
      </c>
      <c r="B13" s="30" t="s">
        <v>22</v>
      </c>
      <c r="C13" s="60">
        <v>2</v>
      </c>
      <c r="D13" s="61">
        <v>0</v>
      </c>
      <c r="E13" s="93"/>
      <c r="F13" s="93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2"/>
    </row>
    <row r="14" spans="1:19" x14ac:dyDescent="0.25">
      <c r="A14" s="39"/>
      <c r="B14" s="31" t="s">
        <v>25</v>
      </c>
      <c r="C14" s="51">
        <v>5</v>
      </c>
      <c r="D14" s="52">
        <v>0</v>
      </c>
      <c r="E14" s="51"/>
      <c r="F14" s="51"/>
      <c r="G14" s="51"/>
      <c r="H14" s="51"/>
      <c r="I14" s="51"/>
      <c r="J14" s="51"/>
      <c r="K14" s="93"/>
      <c r="L14" s="93"/>
      <c r="M14" s="93"/>
      <c r="N14" s="93"/>
      <c r="O14" s="93"/>
      <c r="P14" s="51"/>
      <c r="Q14" s="51"/>
      <c r="R14" s="51"/>
      <c r="S14" s="52"/>
    </row>
    <row r="15" spans="1:19" x14ac:dyDescent="0.25">
      <c r="A15" s="32"/>
      <c r="B15" s="31" t="s">
        <v>71</v>
      </c>
      <c r="C15" s="51">
        <v>4</v>
      </c>
      <c r="D15" s="52">
        <v>0</v>
      </c>
      <c r="E15" s="51"/>
      <c r="F15" s="51"/>
      <c r="G15" s="93"/>
      <c r="H15" s="93"/>
      <c r="I15" s="93"/>
      <c r="J15" s="93"/>
      <c r="K15" s="51"/>
      <c r="L15" s="51"/>
      <c r="M15" s="51"/>
      <c r="N15" s="51"/>
      <c r="O15" s="51"/>
      <c r="P15" s="51"/>
      <c r="Q15" s="51"/>
      <c r="R15" s="51"/>
      <c r="S15" s="52"/>
    </row>
    <row r="16" spans="1:19" x14ac:dyDescent="0.25">
      <c r="A16" s="32"/>
      <c r="B16" s="31" t="s">
        <v>21</v>
      </c>
      <c r="C16" s="59">
        <v>2</v>
      </c>
      <c r="D16" s="52">
        <v>0</v>
      </c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103"/>
      <c r="Q16" s="103"/>
      <c r="R16" s="51"/>
      <c r="S16" s="52"/>
    </row>
    <row r="17" spans="1:19" ht="15.75" thickBot="1" x14ac:dyDescent="0.3">
      <c r="A17" s="35"/>
      <c r="B17" s="37" t="s">
        <v>23</v>
      </c>
      <c r="C17" s="37">
        <f>SUM(C13:C16)</f>
        <v>13</v>
      </c>
      <c r="D17" s="38">
        <f>SUM(D13:D16)</f>
        <v>0</v>
      </c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2"/>
    </row>
    <row r="18" spans="1:19" x14ac:dyDescent="0.25">
      <c r="A18" s="75" t="s">
        <v>30</v>
      </c>
      <c r="B18" s="30" t="s">
        <v>22</v>
      </c>
      <c r="C18" s="60">
        <v>2</v>
      </c>
      <c r="D18" s="61">
        <v>0</v>
      </c>
      <c r="E18" s="93"/>
      <c r="F18" s="93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2"/>
    </row>
    <row r="19" spans="1:19" x14ac:dyDescent="0.25">
      <c r="A19" s="39"/>
      <c r="B19" s="31" t="s">
        <v>25</v>
      </c>
      <c r="C19" s="51">
        <v>5</v>
      </c>
      <c r="D19" s="52">
        <v>0</v>
      </c>
      <c r="E19" s="51"/>
      <c r="F19" s="51"/>
      <c r="G19" s="51"/>
      <c r="H19" s="51"/>
      <c r="I19" s="51"/>
      <c r="J19" s="51"/>
      <c r="K19" s="93"/>
      <c r="L19" s="93"/>
      <c r="M19" s="93"/>
      <c r="N19" s="93"/>
      <c r="O19" s="93"/>
      <c r="P19" s="51"/>
      <c r="Q19" s="51"/>
      <c r="R19" s="51"/>
      <c r="S19" s="52"/>
    </row>
    <row r="20" spans="1:19" x14ac:dyDescent="0.25">
      <c r="A20" s="32"/>
      <c r="B20" s="31" t="s">
        <v>70</v>
      </c>
      <c r="C20" s="51">
        <v>4</v>
      </c>
      <c r="D20" s="52">
        <v>0</v>
      </c>
      <c r="E20" s="51"/>
      <c r="F20" s="51"/>
      <c r="G20" s="93"/>
      <c r="H20" s="93"/>
      <c r="I20" s="93"/>
      <c r="J20" s="101"/>
      <c r="K20" s="51"/>
      <c r="L20" s="51"/>
      <c r="M20" s="51"/>
      <c r="N20" s="51"/>
      <c r="O20" s="51"/>
      <c r="P20" s="51"/>
      <c r="Q20" s="51"/>
      <c r="R20" s="51"/>
      <c r="S20" s="52"/>
    </row>
    <row r="21" spans="1:19" x14ac:dyDescent="0.25">
      <c r="A21" s="32"/>
      <c r="B21" s="31" t="s">
        <v>21</v>
      </c>
      <c r="C21" s="59">
        <v>2</v>
      </c>
      <c r="D21" s="52">
        <v>0</v>
      </c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103"/>
      <c r="Q21" s="103"/>
      <c r="R21" s="51"/>
      <c r="S21" s="52"/>
    </row>
    <row r="22" spans="1:19" ht="15.75" thickBot="1" x14ac:dyDescent="0.3">
      <c r="A22" s="35"/>
      <c r="B22" s="36" t="s">
        <v>23</v>
      </c>
      <c r="C22" s="37">
        <f>SUM(C18:C21)</f>
        <v>13</v>
      </c>
      <c r="D22" s="38">
        <f>SUM(D18:D21)</f>
        <v>0</v>
      </c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2"/>
    </row>
    <row r="23" spans="1:19" x14ac:dyDescent="0.25">
      <c r="A23" s="75" t="s">
        <v>31</v>
      </c>
      <c r="B23" s="30" t="s">
        <v>22</v>
      </c>
      <c r="C23" s="60">
        <v>2</v>
      </c>
      <c r="D23" s="61">
        <v>0</v>
      </c>
      <c r="E23" s="93"/>
      <c r="F23" s="93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2"/>
    </row>
    <row r="24" spans="1:19" x14ac:dyDescent="0.25">
      <c r="A24" s="39"/>
      <c r="B24" s="31" t="s">
        <v>25</v>
      </c>
      <c r="C24" s="51">
        <v>5</v>
      </c>
      <c r="D24" s="52">
        <v>0</v>
      </c>
      <c r="E24" s="51"/>
      <c r="F24" s="51"/>
      <c r="G24" s="51"/>
      <c r="H24" s="51"/>
      <c r="I24" s="51"/>
      <c r="J24" s="51"/>
      <c r="K24" s="93"/>
      <c r="L24" s="93"/>
      <c r="M24" s="93"/>
      <c r="N24" s="93"/>
      <c r="O24" s="93"/>
      <c r="P24" s="51"/>
      <c r="Q24" s="51"/>
      <c r="R24" s="51"/>
      <c r="S24" s="52"/>
    </row>
    <row r="25" spans="1:19" x14ac:dyDescent="0.25">
      <c r="A25" s="32"/>
      <c r="B25" s="31" t="s">
        <v>74</v>
      </c>
      <c r="C25" s="51">
        <v>4</v>
      </c>
      <c r="D25" s="52">
        <v>0</v>
      </c>
      <c r="E25" s="51"/>
      <c r="F25" s="51"/>
      <c r="G25" s="93"/>
      <c r="H25" s="93"/>
      <c r="I25" s="93"/>
      <c r="J25" s="93"/>
      <c r="K25" s="51"/>
      <c r="L25" s="51"/>
      <c r="M25" s="51"/>
      <c r="N25" s="51"/>
      <c r="O25" s="51"/>
      <c r="P25" s="51"/>
      <c r="Q25" s="51"/>
      <c r="R25" s="51"/>
      <c r="S25" s="52"/>
    </row>
    <row r="26" spans="1:19" x14ac:dyDescent="0.25">
      <c r="A26" s="32"/>
      <c r="B26" s="31" t="s">
        <v>21</v>
      </c>
      <c r="C26" s="59">
        <v>2</v>
      </c>
      <c r="D26" s="52">
        <v>0</v>
      </c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103"/>
      <c r="Q26" s="103"/>
      <c r="R26" s="51"/>
      <c r="S26" s="52"/>
    </row>
    <row r="27" spans="1:19" ht="15.75" thickBot="1" x14ac:dyDescent="0.3">
      <c r="A27" s="35"/>
      <c r="B27" s="36" t="s">
        <v>23</v>
      </c>
      <c r="C27" s="37">
        <f>SUM(C23:C26)</f>
        <v>13</v>
      </c>
      <c r="D27" s="38">
        <f>SUM(D23:D26)</f>
        <v>0</v>
      </c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2"/>
    </row>
    <row r="28" spans="1:19" x14ac:dyDescent="0.25">
      <c r="A28" s="75" t="s">
        <v>32</v>
      </c>
      <c r="B28" s="30" t="s">
        <v>22</v>
      </c>
      <c r="C28" s="60">
        <v>2</v>
      </c>
      <c r="D28" s="61">
        <v>0</v>
      </c>
      <c r="E28" s="93"/>
      <c r="F28" s="93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2"/>
    </row>
    <row r="29" spans="1:19" x14ac:dyDescent="0.25">
      <c r="A29" s="39"/>
      <c r="B29" s="31" t="s">
        <v>25</v>
      </c>
      <c r="C29" s="51">
        <v>5</v>
      </c>
      <c r="D29" s="52">
        <v>0</v>
      </c>
      <c r="E29" s="51"/>
      <c r="F29" s="51"/>
      <c r="G29" s="51"/>
      <c r="H29" s="51"/>
      <c r="I29" s="51"/>
      <c r="J29" s="51"/>
      <c r="K29" s="93"/>
      <c r="L29" s="93"/>
      <c r="M29" s="93"/>
      <c r="N29" s="93"/>
      <c r="O29" s="93"/>
      <c r="P29" s="51"/>
      <c r="Q29" s="51"/>
      <c r="R29" s="51"/>
      <c r="S29" s="52"/>
    </row>
    <row r="30" spans="1:19" x14ac:dyDescent="0.25">
      <c r="A30" s="32"/>
      <c r="B30" s="31" t="s">
        <v>73</v>
      </c>
      <c r="C30" s="51">
        <v>4</v>
      </c>
      <c r="D30" s="52">
        <v>0</v>
      </c>
      <c r="E30" s="51"/>
      <c r="F30" s="51"/>
      <c r="G30" s="93"/>
      <c r="H30" s="93"/>
      <c r="I30" s="93"/>
      <c r="J30" s="93"/>
      <c r="K30" s="51"/>
      <c r="L30" s="51"/>
      <c r="M30" s="51"/>
      <c r="N30" s="51"/>
      <c r="O30" s="51"/>
      <c r="P30" s="51"/>
      <c r="Q30" s="51"/>
      <c r="R30" s="51"/>
      <c r="S30" s="52"/>
    </row>
    <row r="31" spans="1:19" x14ac:dyDescent="0.25">
      <c r="A31" s="32"/>
      <c r="B31" s="31" t="s">
        <v>21</v>
      </c>
      <c r="C31" s="59">
        <v>2</v>
      </c>
      <c r="D31" s="52">
        <v>0</v>
      </c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103"/>
      <c r="Q31" s="103"/>
      <c r="R31" s="51"/>
      <c r="S31" s="52"/>
    </row>
    <row r="32" spans="1:19" ht="15.75" thickBot="1" x14ac:dyDescent="0.3">
      <c r="A32" s="32"/>
      <c r="B32" s="34" t="s">
        <v>23</v>
      </c>
      <c r="C32" s="31">
        <f>SUM(C28:C31)</f>
        <v>13</v>
      </c>
      <c r="D32" s="33">
        <f>SUM(D28:D31)</f>
        <v>0</v>
      </c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2"/>
    </row>
    <row r="33" spans="1:19" ht="15.75" thickBot="1" x14ac:dyDescent="0.3">
      <c r="A33" s="76"/>
      <c r="B33" s="77" t="s">
        <v>8</v>
      </c>
      <c r="C33" s="78">
        <f>SUM(C7,C12,C17,C22,C27,C32)</f>
        <v>80</v>
      </c>
      <c r="D33" s="79">
        <f>SUM(D7,D12,D17,D22,D27,D32)</f>
        <v>1</v>
      </c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7"/>
    </row>
    <row r="34" spans="1:19" x14ac:dyDescent="0.25">
      <c r="B34" s="28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Management Summary</vt:lpstr>
      <vt:lpstr>Gantt</vt:lpstr>
      <vt:lpstr>Meetings</vt:lpstr>
      <vt:lpstr>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pizza</dc:creator>
  <cp:lastModifiedBy>Sheldon Lockie</cp:lastModifiedBy>
  <dcterms:created xsi:type="dcterms:W3CDTF">2018-11-06T05:29:55Z</dcterms:created>
  <dcterms:modified xsi:type="dcterms:W3CDTF">2019-02-07T05:25:12Z</dcterms:modified>
</cp:coreProperties>
</file>