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rniee\Desktop\THESE\Etude Lego et Cobot (Dorilys)\Traitement données\R\COBOT_LEGO\"/>
    </mc:Choice>
  </mc:AlternateContent>
  <xr:revisionPtr revIDLastSave="0" documentId="13_ncr:1_{5BFB41F0-A5C6-466C-929B-2CBBF9D0DF03}" xr6:coauthVersionLast="36" xr6:coauthVersionMax="47" xr10:uidLastSave="{00000000-0000-0000-0000-000000000000}"/>
  <bookViews>
    <workbookView xWindow="-110" yWindow="-110" windowWidth="23260" windowHeight="12580" tabRatio="317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2" i="1"/>
  <c r="BL4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2" i="1"/>
  <c r="BB29" i="1"/>
  <c r="BA23" i="1"/>
  <c r="AZ25" i="1"/>
  <c r="AZ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30" i="1"/>
  <c r="BB31" i="1"/>
  <c r="BB32" i="1"/>
  <c r="BB33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4" i="1"/>
  <c r="BA25" i="1"/>
  <c r="BA26" i="1"/>
  <c r="BA27" i="1"/>
  <c r="BA28" i="1"/>
  <c r="BA29" i="1"/>
  <c r="BA30" i="1"/>
  <c r="BA31" i="1"/>
  <c r="BA32" i="1"/>
  <c r="BA33" i="1"/>
  <c r="BA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2" i="1"/>
  <c r="AZ33" i="1"/>
  <c r="AZ2" i="1"/>
  <c r="BL35" i="1" l="1"/>
  <c r="BL36" i="1"/>
  <c r="BL37" i="1"/>
  <c r="BL38" i="1"/>
  <c r="BL39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34" i="1"/>
  <c r="AS40" i="1"/>
  <c r="AS35" i="1" l="1"/>
  <c r="AS36" i="1"/>
  <c r="AS37" i="1"/>
  <c r="AS38" i="1"/>
  <c r="AS39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34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" i="1"/>
  <c r="AD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AB2" i="1"/>
  <c r="AH18" i="1" l="1"/>
  <c r="AH25" i="1"/>
  <c r="AH17" i="1"/>
  <c r="AH5" i="1"/>
  <c r="AH30" i="1"/>
  <c r="AH26" i="1"/>
  <c r="AH15" i="1"/>
  <c r="AH22" i="1"/>
  <c r="AH11" i="1"/>
  <c r="AH4" i="1"/>
  <c r="AH24" i="1"/>
  <c r="AH14" i="1"/>
  <c r="AH19" i="1"/>
  <c r="AH3" i="1"/>
  <c r="AH9" i="1"/>
  <c r="AH21" i="1"/>
  <c r="AH32" i="1"/>
  <c r="AH20" i="1"/>
  <c r="AH13" i="1"/>
  <c r="AH23" i="1"/>
  <c r="AH7" i="1"/>
  <c r="AH33" i="1"/>
  <c r="AH29" i="1"/>
  <c r="AH28" i="1"/>
  <c r="AH16" i="1"/>
  <c r="AH12" i="1"/>
  <c r="AH2" i="1"/>
  <c r="AH10" i="1"/>
  <c r="AH6" i="1"/>
  <c r="AH27" i="1"/>
  <c r="AH8" i="1"/>
  <c r="AH31" i="1"/>
</calcChain>
</file>

<file path=xl/sharedStrings.xml><?xml version="1.0" encoding="utf-8"?>
<sst xmlns="http://schemas.openxmlformats.org/spreadsheetml/2006/main" count="297" uniqueCount="120">
  <si>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</si>
  <si>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</si>
  <si>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</si>
  <si>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</si>
  <si>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</si>
  <si>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</si>
  <si>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</si>
  <si>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</si>
  <si>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</si>
  <si>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</si>
  <si>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IP Address</t>
  </si>
  <si>
    <t>True</t>
  </si>
  <si>
    <t>anonymous</t>
  </si>
  <si>
    <t>FR</t>
  </si>
  <si>
    <t>Non</t>
  </si>
  <si>
    <t>R_24eHEG4WXWb5ySI</t>
  </si>
  <si>
    <t>R_2bTTuIwFaYB9Z6X</t>
  </si>
  <si>
    <t>R_2rAYESLcKXv2SbR</t>
  </si>
  <si>
    <t>R_C1S5DQtQiKyfkvT</t>
  </si>
  <si>
    <t>R_33rnBsTAvsIwDf5</t>
  </si>
  <si>
    <t>R_1rjfPqG9dMcvP0W</t>
  </si>
  <si>
    <t>R_22Wfi9HUG0o0QN1</t>
  </si>
  <si>
    <t>R_2xKI4Oc5k6IRlG4</t>
  </si>
  <si>
    <t>R_2QLEnhhBsw5q6Xb</t>
  </si>
  <si>
    <t>R_1HjjelgGpUd0gNu</t>
  </si>
  <si>
    <t>R_WDwsAs5ww6SOMeZ</t>
  </si>
  <si>
    <t>R_2yebZ1fpuabJ49m</t>
  </si>
  <si>
    <t>R_0SwBRMAwow3SA5H</t>
  </si>
  <si>
    <t>R_1kNAQNIWUYXFXDu</t>
  </si>
  <si>
    <t>R_3MxwD7t7X2lvONk</t>
  </si>
  <si>
    <t>R_5zq34hzM5hXLfMZ</t>
  </si>
  <si>
    <t>R_1Lp61PSFs63a4Xo</t>
  </si>
  <si>
    <t>R_2ym6SHsmnt1zLqb</t>
  </si>
  <si>
    <t>R_pt6IBoTpyYjuzBL</t>
  </si>
  <si>
    <t>R_WDrUyjc36J1IrNn</t>
  </si>
  <si>
    <t>R_2RU4vp8g0hhOMGV</t>
  </si>
  <si>
    <t>R_UJEgDwUDoj7tfzj</t>
  </si>
  <si>
    <t>R_3F58Z43Q2RiiG5v</t>
  </si>
  <si>
    <t>R_2D8gFM0ZSsgcB77</t>
  </si>
  <si>
    <t>R_Z1OcV7BsnayWGFb</t>
  </si>
  <si>
    <t>R_6W11f03eiRBA19L</t>
  </si>
  <si>
    <t>R_1LbqDBTqWfOFPnQ</t>
  </si>
  <si>
    <t>R_Oa43u3lhwc8k3ap</t>
  </si>
  <si>
    <t>R_1o86pFupDXHKpdS</t>
  </si>
  <si>
    <t>R_2dsXQn5xg3FPw5z</t>
  </si>
  <si>
    <t>R_2DMQ4s9hkOFtB7u</t>
  </si>
  <si>
    <t>R_2Ve93KLd0fMve3K</t>
  </si>
  <si>
    <t>Participants</t>
  </si>
  <si>
    <t>Effort</t>
  </si>
  <si>
    <t>Performance</t>
  </si>
  <si>
    <t>Frustration</t>
  </si>
  <si>
    <t>GestPart</t>
  </si>
  <si>
    <t>Gest_mod1</t>
  </si>
  <si>
    <t>Gest_mod2</t>
  </si>
  <si>
    <t>Gest_mod3</t>
  </si>
  <si>
    <t>Gest_modA</t>
  </si>
  <si>
    <t>Gest_modB</t>
  </si>
  <si>
    <t>Gest_modC</t>
  </si>
  <si>
    <t>Condition</t>
  </si>
  <si>
    <t>Age</t>
  </si>
  <si>
    <t>Vision</t>
  </si>
  <si>
    <t>EvalEffort</t>
  </si>
  <si>
    <t>EvalPerformance</t>
  </si>
  <si>
    <t>Evalfrustration</t>
  </si>
  <si>
    <t>EvalMentalDemand</t>
  </si>
  <si>
    <t>EvalPhysicalDemand</t>
  </si>
  <si>
    <t>EvalTimeRequirement</t>
  </si>
  <si>
    <t>Rank_1_frustration</t>
  </si>
  <si>
    <t>Rank_2_mental_demand</t>
  </si>
  <si>
    <t>Rank_3_effort</t>
  </si>
  <si>
    <t>Rank_4_performance</t>
  </si>
  <si>
    <t>Rank_5_Time_Requirement</t>
  </si>
  <si>
    <t>Rank_6_physical_demand</t>
  </si>
  <si>
    <t>Gender</t>
  </si>
  <si>
    <t>Mental_demand</t>
  </si>
  <si>
    <t>Physical_demand</t>
  </si>
  <si>
    <t>Time_requirement</t>
  </si>
  <si>
    <t>Percognload</t>
  </si>
  <si>
    <t>Success_mod1</t>
  </si>
  <si>
    <t>Success_mod2</t>
  </si>
  <si>
    <t>Success_mod3</t>
  </si>
  <si>
    <t>Rate_Success</t>
  </si>
  <si>
    <t>Time_mod1</t>
  </si>
  <si>
    <t>Time_mod2</t>
  </si>
  <si>
    <t>Time_mod3</t>
  </si>
  <si>
    <t>MeanTime</t>
  </si>
  <si>
    <t>MistakePart</t>
  </si>
  <si>
    <t>AlmistakePart</t>
  </si>
  <si>
    <t>MistalmistPart</t>
  </si>
  <si>
    <t>Mistake_mod1</t>
  </si>
  <si>
    <t>Mistake_mod2</t>
  </si>
  <si>
    <t>Mistake_mod3</t>
  </si>
  <si>
    <t>Almistake_mod1</t>
  </si>
  <si>
    <t>Almistake_mod2</t>
  </si>
  <si>
    <t>Almistake_mod3</t>
  </si>
  <si>
    <t>Mistalmist_mod1</t>
  </si>
  <si>
    <t>Mistalmist_mod2</t>
  </si>
  <si>
    <t>Mistalmist_mod3</t>
  </si>
  <si>
    <t>GestuStock</t>
  </si>
  <si>
    <t>GestuPlac</t>
  </si>
  <si>
    <t>GestuRemove</t>
  </si>
  <si>
    <t>GestuThink</t>
  </si>
  <si>
    <t>GestuVerif</t>
  </si>
  <si>
    <t>GestuInteractionRobot</t>
  </si>
  <si>
    <t>PreventedGestu</t>
  </si>
  <si>
    <t>GestuWaiting</t>
  </si>
  <si>
    <t>GestuSameCoding</t>
  </si>
  <si>
    <t>Time_modA</t>
  </si>
  <si>
    <t>Time_modB</t>
  </si>
  <si>
    <t>Time_modC</t>
  </si>
  <si>
    <t>Mistake_modA</t>
  </si>
  <si>
    <t>Mistake_modB</t>
  </si>
  <si>
    <t>Mistake_modC</t>
  </si>
  <si>
    <t>Almistake_modA</t>
  </si>
  <si>
    <t>Almistake_modB</t>
  </si>
  <si>
    <t>Almistake_modC</t>
  </si>
  <si>
    <t>Mistalmist_modA</t>
  </si>
  <si>
    <t>Mistalmist_modB</t>
  </si>
  <si>
    <t>Mistalmist_modC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</si>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</sst>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m]:ss.00"/>
  </numFmts>
  <fonts count="1" x14ac:knownFonts="1"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22" fontId="0" fillId="3" borderId="3" xfId="0" applyNumberFormat="1" applyFill="1" applyBorder="1"/>
    <xf numFmtId="49" fontId="0" fillId="3" borderId="3" xfId="0" applyNumberFormat="1" applyFill="1" applyBorder="1" applyAlignment="1">
      <alignment wrapText="1"/>
    </xf>
    <xf numFmtId="0" fontId="0" fillId="3" borderId="3" xfId="0" applyNumberFormat="1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3" borderId="5" xfId="0" applyFill="1" applyBorder="1"/>
    <xf numFmtId="0" fontId="0" fillId="3" borderId="4" xfId="0" applyNumberFormat="1" applyFill="1" applyBorder="1" applyAlignment="1">
      <alignment wrapText="1"/>
    </xf>
    <xf numFmtId="164" fontId="0" fillId="0" borderId="3" xfId="0" applyNumberFormat="1" applyFill="1" applyBorder="1" applyAlignment="1">
      <alignment horizontal="center"/>
    </xf>
    <xf numFmtId="0" fontId="0" fillId="4" borderId="3" xfId="0" applyFill="1" applyBorder="1"/>
    <xf numFmtId="0" fontId="0" fillId="5" borderId="3" xfId="0" applyFill="1" applyBorder="1"/>
    <xf numFmtId="0" fontId="0" fillId="4" borderId="3" xfId="0" applyNumberFormat="1" applyFill="1" applyBorder="1" applyAlignment="1">
      <alignment wrapText="1"/>
    </xf>
    <xf numFmtId="164" fontId="0" fillId="5" borderId="3" xfId="0" applyNumberFormat="1" applyFill="1" applyBorder="1" applyAlignment="1">
      <alignment horizontal="center"/>
    </xf>
    <xf numFmtId="0" fontId="0" fillId="5" borderId="0" xfId="0" applyFill="1"/>
    <xf numFmtId="0" fontId="0" fillId="6" borderId="3" xfId="0" applyFill="1" applyBorder="1"/>
    <xf numFmtId="164" fontId="0" fillId="7" borderId="3" xfId="0" applyNumberFormat="1" applyFill="1" applyBorder="1" applyAlignment="1">
      <alignment horizontal="center"/>
    </xf>
    <xf numFmtId="0" fontId="0" fillId="7" borderId="0" xfId="0" applyFill="1"/>
    <xf numFmtId="0" fontId="0" fillId="7" borderId="4" xfId="0" applyFill="1" applyBorder="1"/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 wrapText="1"/>
    </xf>
    <xf numFmtId="0" fontId="0" fillId="3" borderId="3" xfId="0" applyNumberForma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0" borderId="0" xfId="0" applyFill="1"/>
    <xf numFmtId="164" fontId="0" fillId="7" borderId="0" xfId="0" applyNumberFormat="1" applyFill="1"/>
    <xf numFmtId="0" fontId="0" fillId="3" borderId="3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0"/>
  <sheetViews>
    <sheetView tabSelected="1" workbookViewId="0">
      <pane ySplit="1" topLeftCell="A2" activePane="bottomLeft" state="frozen"/>
      <selection pane="bottomLeft" activeCell="O1" sqref="O1"/>
    </sheetView>
  </sheetViews>
  <sheetFormatPr baseColWidth="10" defaultColWidth="8.90625" defaultRowHeight="14.5" x14ac:dyDescent="0.35"/>
  <cols>
    <col min="1" max="1" width="10.54296875" bestFit="1" customWidth="1"/>
    <col min="2" max="2" width="23.81640625" hidden="1" customWidth="1"/>
    <col min="3" max="3" width="12.81640625" hidden="1" customWidth="1"/>
    <col min="4" max="4" width="16.453125" hidden="1" customWidth="1"/>
    <col min="5" max="5" width="9" hidden="1" customWidth="1"/>
    <col min="6" max="6" width="20.81640625" hidden="1" customWidth="1"/>
    <col min="7" max="7" width="8.6328125" hidden="1" customWidth="1"/>
    <col min="8" max="8" width="16.54296875" hidden="1" customWidth="1"/>
    <col min="9" max="9" width="23.54296875" hidden="1" customWidth="1"/>
    <col min="10" max="10" width="20.08984375" hidden="1" customWidth="1"/>
    <col min="11" max="11" width="21.54296875" hidden="1" customWidth="1"/>
    <col min="12" max="12" width="8.90625" bestFit="1" customWidth="1"/>
    <col min="13" max="13" width="19.6328125" style="5" bestFit="1" customWidth="1"/>
    <col min="14" max="14" width="20.08984375" bestFit="1" customWidth="1"/>
    <col min="15" max="15" width="22" bestFit="1" customWidth="1"/>
    <col min="16" max="16" width="10.08984375" bestFit="1" customWidth="1"/>
    <col min="17" max="17" width="15.90625" bestFit="1" customWidth="1"/>
    <col min="18" max="18" width="14" bestFit="1" customWidth="1"/>
    <col min="19" max="19" width="22.1796875" style="5" bestFit="1" customWidth="1"/>
    <col min="20" max="20" width="28.453125" bestFit="1" customWidth="1"/>
    <col min="21" max="21" width="18.1796875" bestFit="1" customWidth="1"/>
    <col min="22" max="22" width="24" customWidth="1"/>
    <col min="23" max="23" width="30.6328125" customWidth="1"/>
    <col min="24" max="24" width="28.90625" style="4" bestFit="1" customWidth="1"/>
    <col min="25" max="25" width="5.90625" bestFit="1" customWidth="1"/>
    <col min="26" max="26" width="4" bestFit="1" customWidth="1"/>
    <col min="27" max="27" width="5.90625" bestFit="1" customWidth="1"/>
    <col min="28" max="28" width="15.81640625" customWidth="1"/>
    <col min="29" max="29" width="16.36328125" bestFit="1" customWidth="1"/>
    <col min="30" max="30" width="18.08984375" customWidth="1"/>
    <col min="31" max="31" width="5.81640625" bestFit="1" customWidth="1"/>
    <col min="32" max="32" width="11.54296875" bestFit="1" customWidth="1"/>
    <col min="33" max="33" width="9.90625" bestFit="1" customWidth="1"/>
    <col min="34" max="34" width="14.1796875" style="22" bestFit="1" customWidth="1"/>
    <col min="35" max="37" width="13.453125" bestFit="1" customWidth="1"/>
    <col min="38" max="38" width="12.1796875" customWidth="1"/>
    <col min="39" max="41" width="12" bestFit="1" customWidth="1"/>
    <col min="42" max="42" width="10.36328125" style="22" bestFit="1" customWidth="1"/>
    <col min="43" max="43" width="10.08984375" bestFit="1" customWidth="1"/>
    <col min="44" max="44" width="14.54296875" bestFit="1" customWidth="1"/>
    <col min="45" max="45" width="12.453125" style="22" bestFit="1" customWidth="1"/>
    <col min="46" max="48" width="12.453125" bestFit="1" customWidth="1"/>
    <col min="49" max="51" width="17" bestFit="1" customWidth="1"/>
    <col min="52" max="54" width="14.81640625" style="37" bestFit="1" customWidth="1"/>
    <col min="55" max="55" width="10.08984375" bestFit="1" customWidth="1"/>
    <col min="56" max="56" width="9" bestFit="1" customWidth="1"/>
    <col min="57" max="57" width="11.90625" customWidth="1"/>
    <col min="58" max="58" width="9.90625" bestFit="1" customWidth="1"/>
    <col min="59" max="59" width="9.54296875" bestFit="1" customWidth="1"/>
    <col min="60" max="60" width="19.81640625" bestFit="1" customWidth="1"/>
    <col min="61" max="61" width="19.81640625" customWidth="1"/>
    <col min="62" max="62" width="11.81640625" bestFit="1" customWidth="1"/>
    <col min="63" max="63" width="17.08984375" bestFit="1" customWidth="1"/>
    <col min="64" max="64" width="8" style="22" bestFit="1" customWidth="1"/>
    <col min="65" max="67" width="10.36328125" bestFit="1" customWidth="1"/>
    <col min="68" max="70" width="12.08984375" bestFit="1" customWidth="1"/>
    <col min="71" max="73" width="12.54296875" bestFit="1" customWidth="1"/>
    <col min="74" max="76" width="17.08984375" bestFit="1" customWidth="1"/>
    <col min="77" max="79" width="14.90625" style="37" bestFit="1" customWidth="1"/>
    <col min="80" max="82" width="10.453125" bestFit="1" customWidth="1"/>
  </cols>
  <sheetData>
    <row r="1" spans="1:83" x14ac:dyDescent="0.35">
      <c r="A1" s="6" t="s">
        <v>47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58</v>
      </c>
      <c r="M1" s="6" t="s">
        <v>64</v>
      </c>
      <c r="N1" s="6" t="s">
        <v>65</v>
      </c>
      <c r="O1" s="6" t="s">
        <v>66</v>
      </c>
      <c r="P1" s="6" t="s">
        <v>61</v>
      </c>
      <c r="Q1" s="6" t="s">
        <v>62</v>
      </c>
      <c r="R1" s="6" t="s">
        <v>63</v>
      </c>
      <c r="S1" s="6" t="s">
        <v>67</v>
      </c>
      <c r="T1" s="6" t="s">
        <v>68</v>
      </c>
      <c r="U1" s="6" t="s">
        <v>69</v>
      </c>
      <c r="V1" s="6" t="s">
        <v>70</v>
      </c>
      <c r="W1" s="6" t="s">
        <v>71</v>
      </c>
      <c r="X1" s="6" t="s">
        <v>72</v>
      </c>
      <c r="Y1" s="6" t="s">
        <v>73</v>
      </c>
      <c r="Z1" s="6" t="s">
        <v>59</v>
      </c>
      <c r="AA1" s="6" t="s">
        <v>60</v>
      </c>
      <c r="AB1" s="6" t="s">
        <v>74</v>
      </c>
      <c r="AC1" s="6" t="s">
        <v>75</v>
      </c>
      <c r="AD1" s="6" t="s">
        <v>76</v>
      </c>
      <c r="AE1" s="6" t="s">
        <v>48</v>
      </c>
      <c r="AF1" s="6" t="s">
        <v>49</v>
      </c>
      <c r="AG1" s="6" t="s">
        <v>50</v>
      </c>
      <c r="AH1" s="20" t="s">
        <v>77</v>
      </c>
      <c r="AI1" s="6" t="s">
        <v>78</v>
      </c>
      <c r="AJ1" s="6" t="s">
        <v>79</v>
      </c>
      <c r="AK1" s="6" t="s">
        <v>80</v>
      </c>
      <c r="AL1" s="6" t="s">
        <v>81</v>
      </c>
      <c r="AM1" s="6" t="s">
        <v>82</v>
      </c>
      <c r="AN1" s="6" t="s">
        <v>83</v>
      </c>
      <c r="AO1" s="6" t="s">
        <v>84</v>
      </c>
      <c r="AP1" s="20" t="s">
        <v>85</v>
      </c>
      <c r="AQ1" s="6" t="s">
        <v>86</v>
      </c>
      <c r="AR1" s="6" t="s">
        <v>87</v>
      </c>
      <c r="AS1" s="20" t="s">
        <v>88</v>
      </c>
      <c r="AT1" s="6" t="s">
        <v>89</v>
      </c>
      <c r="AU1" s="6" t="s">
        <v>90</v>
      </c>
      <c r="AV1" s="6" t="s">
        <v>91</v>
      </c>
      <c r="AW1" s="6" t="s">
        <v>92</v>
      </c>
      <c r="AX1" s="6" t="s">
        <v>93</v>
      </c>
      <c r="AY1" s="6" t="s">
        <v>94</v>
      </c>
      <c r="AZ1" s="10" t="s">
        <v>95</v>
      </c>
      <c r="BA1" s="10" t="s">
        <v>96</v>
      </c>
      <c r="BB1" s="10" t="s">
        <v>97</v>
      </c>
      <c r="BC1" s="10" t="s">
        <v>98</v>
      </c>
      <c r="BD1" s="10" t="s">
        <v>99</v>
      </c>
      <c r="BE1" s="10" t="s">
        <v>100</v>
      </c>
      <c r="BF1" s="10" t="s">
        <v>101</v>
      </c>
      <c r="BG1" s="10" t="s">
        <v>102</v>
      </c>
      <c r="BH1" s="11" t="s">
        <v>103</v>
      </c>
      <c r="BI1" s="11" t="s">
        <v>104</v>
      </c>
      <c r="BJ1" s="11" t="s">
        <v>105</v>
      </c>
      <c r="BK1" s="11" t="s">
        <v>106</v>
      </c>
      <c r="BL1" s="23" t="s">
        <v>51</v>
      </c>
      <c r="BM1" s="11" t="s">
        <v>52</v>
      </c>
      <c r="BN1" s="11" t="s">
        <v>53</v>
      </c>
      <c r="BO1" s="11" t="s">
        <v>54</v>
      </c>
      <c r="BP1" s="11" t="s">
        <v>107</v>
      </c>
      <c r="BQ1" s="11" t="s">
        <v>108</v>
      </c>
      <c r="BR1" s="11" t="s">
        <v>109</v>
      </c>
      <c r="BS1" s="12" t="s">
        <v>110</v>
      </c>
      <c r="BT1" s="12" t="s">
        <v>111</v>
      </c>
      <c r="BU1" s="12" t="s">
        <v>112</v>
      </c>
      <c r="BV1" s="10" t="s">
        <v>113</v>
      </c>
      <c r="BW1" s="10" t="s">
        <v>114</v>
      </c>
      <c r="BX1" s="10" t="s">
        <v>115</v>
      </c>
      <c r="BY1" s="10" t="s">
        <v>116</v>
      </c>
      <c r="BZ1" s="10" t="s">
        <v>117</v>
      </c>
      <c r="CA1" s="10" t="s">
        <v>118</v>
      </c>
      <c r="CB1" s="10" t="s">
        <v>55</v>
      </c>
      <c r="CC1" s="10" t="s">
        <v>56</v>
      </c>
      <c r="CD1" s="10" t="s">
        <v>57</v>
      </c>
      <c r="CE1" s="6" t="s">
        <v>119</v>
      </c>
    </row>
    <row r="2" spans="1:83" x14ac:dyDescent="0.35">
      <c r="A2" s="6">
        <v>1</v>
      </c>
      <c r="B2" s="7">
        <v>44284.027361111112</v>
      </c>
      <c r="C2" s="7">
        <v>44284.094317129631</v>
      </c>
      <c r="D2" s="8" t="s">
        <v>10</v>
      </c>
      <c r="E2" s="6">
        <v>100</v>
      </c>
      <c r="F2" s="6">
        <v>5784</v>
      </c>
      <c r="G2" s="8" t="s">
        <v>11</v>
      </c>
      <c r="H2" s="7">
        <v>44284.094325162034</v>
      </c>
      <c r="I2" s="8" t="s">
        <v>15</v>
      </c>
      <c r="J2" s="8" t="s">
        <v>12</v>
      </c>
      <c r="K2" s="8" t="s">
        <v>13</v>
      </c>
      <c r="L2" s="9">
        <v>1</v>
      </c>
      <c r="M2" s="24">
        <v>50</v>
      </c>
      <c r="N2" s="24">
        <v>30</v>
      </c>
      <c r="O2" s="24">
        <v>50</v>
      </c>
      <c r="P2" s="24">
        <v>51</v>
      </c>
      <c r="Q2" s="24">
        <v>9</v>
      </c>
      <c r="R2" s="24">
        <v>0</v>
      </c>
      <c r="S2" s="24">
        <v>1</v>
      </c>
      <c r="T2" s="24">
        <v>6</v>
      </c>
      <c r="U2" s="24">
        <v>4</v>
      </c>
      <c r="V2" s="24">
        <v>3</v>
      </c>
      <c r="W2" s="24">
        <v>2</v>
      </c>
      <c r="X2" s="24">
        <v>5</v>
      </c>
      <c r="Y2" s="26">
        <v>1</v>
      </c>
      <c r="Z2" s="26">
        <v>19</v>
      </c>
      <c r="AA2" s="25" t="s">
        <v>14</v>
      </c>
      <c r="AB2" s="24">
        <f>Dataset!M2 * (Dataset!T2 - 1)</f>
        <v>250</v>
      </c>
      <c r="AC2" s="24">
        <f>N2*(X2-1)</f>
        <v>120</v>
      </c>
      <c r="AD2" s="24">
        <f>O2*(W2-1)</f>
        <v>50</v>
      </c>
      <c r="AE2" s="24">
        <f>P2*(U2-1)</f>
        <v>153</v>
      </c>
      <c r="AF2" s="24">
        <f>Q2*(V2-1)</f>
        <v>18</v>
      </c>
      <c r="AG2" s="24">
        <f>R2*(S2-1)</f>
        <v>0</v>
      </c>
      <c r="AH2" s="27">
        <f>(AB2+AC2+AD2+AE2+AF2+AG2)/15</f>
        <v>39.4</v>
      </c>
      <c r="AI2" s="24">
        <v>1</v>
      </c>
      <c r="AJ2" s="24">
        <v>1</v>
      </c>
      <c r="AK2" s="24">
        <v>1</v>
      </c>
      <c r="AL2" s="28">
        <v>100</v>
      </c>
      <c r="AM2" s="29">
        <v>5.0509259259259257E-4</v>
      </c>
      <c r="AN2" s="29">
        <v>4.7870370370370368E-4</v>
      </c>
      <c r="AO2" s="29">
        <v>5.1805555555555557E-4</v>
      </c>
      <c r="AP2" s="30">
        <f>AVERAGE(AM2,AN2,AO2)</f>
        <v>5.0061728395061733E-4</v>
      </c>
      <c r="AQ2" s="31">
        <v>1</v>
      </c>
      <c r="AR2" s="31">
        <v>2</v>
      </c>
      <c r="AS2" s="32">
        <f>SUM(AQ2,AR2)</f>
        <v>3</v>
      </c>
      <c r="AT2" s="24">
        <v>1</v>
      </c>
      <c r="AU2" s="24">
        <v>0</v>
      </c>
      <c r="AV2" s="24">
        <v>0</v>
      </c>
      <c r="AW2" s="24">
        <v>0</v>
      </c>
      <c r="AX2" s="24">
        <v>1</v>
      </c>
      <c r="AY2" s="24">
        <v>1</v>
      </c>
      <c r="AZ2" s="33">
        <f>SUM(AT2,AW2)</f>
        <v>1</v>
      </c>
      <c r="BA2" s="33">
        <f>SUM(AU2,AX2)</f>
        <v>1</v>
      </c>
      <c r="BB2" s="33">
        <f>SUM(AV2,AY2)</f>
        <v>1</v>
      </c>
      <c r="BC2" s="33">
        <v>10</v>
      </c>
      <c r="BD2" s="33">
        <v>37</v>
      </c>
      <c r="BE2" s="33">
        <v>3</v>
      </c>
      <c r="BF2" s="33">
        <v>2</v>
      </c>
      <c r="BG2" s="33">
        <v>3</v>
      </c>
      <c r="BH2" s="33">
        <v>0</v>
      </c>
      <c r="BI2" s="33">
        <v>0</v>
      </c>
      <c r="BJ2" s="33">
        <v>0</v>
      </c>
      <c r="BK2" s="33">
        <f>SUM(BC2:BG2)</f>
        <v>55</v>
      </c>
      <c r="BL2" s="34">
        <f t="shared" ref="BL2:BL33" si="0">BC2+BD2+BE2+BF2+BG2</f>
        <v>55</v>
      </c>
      <c r="BM2" s="33">
        <v>19</v>
      </c>
      <c r="BN2" s="33">
        <v>20</v>
      </c>
      <c r="BO2" s="33">
        <v>16</v>
      </c>
      <c r="BP2" s="14">
        <v>5.0509259259259257E-4</v>
      </c>
      <c r="BQ2" s="14">
        <v>4.7870370370370368E-4</v>
      </c>
      <c r="BR2" s="14">
        <v>5.1805555555555557E-4</v>
      </c>
      <c r="BS2" s="33">
        <v>1</v>
      </c>
      <c r="BT2" s="33">
        <v>0</v>
      </c>
      <c r="BU2" s="33">
        <v>0</v>
      </c>
      <c r="BV2" s="33">
        <v>0</v>
      </c>
      <c r="BW2" s="33">
        <v>1</v>
      </c>
      <c r="BX2" s="33">
        <v>1</v>
      </c>
      <c r="BY2" s="33">
        <f>SUM(BS2,BV2)</f>
        <v>1</v>
      </c>
      <c r="BZ2" s="33">
        <f>SUM(BT2,BW2)</f>
        <v>1</v>
      </c>
      <c r="CA2" s="33">
        <f>SUM(BU2,BX2)</f>
        <v>1</v>
      </c>
      <c r="CB2" s="33">
        <v>19</v>
      </c>
      <c r="CC2" s="33">
        <v>20</v>
      </c>
      <c r="CD2" s="33">
        <v>16</v>
      </c>
      <c r="CE2" s="39">
        <v>43.25</v>
      </c>
    </row>
    <row r="3" spans="1:83" x14ac:dyDescent="0.35">
      <c r="A3" s="6">
        <v>2</v>
      </c>
      <c r="B3" s="7">
        <v>44284.104710648149</v>
      </c>
      <c r="C3" s="7">
        <v>44284.135428240741</v>
      </c>
      <c r="D3" s="8" t="s">
        <v>10</v>
      </c>
      <c r="E3" s="6">
        <v>100</v>
      </c>
      <c r="F3" s="6">
        <v>2654</v>
      </c>
      <c r="G3" s="8" t="s">
        <v>11</v>
      </c>
      <c r="H3" s="7">
        <v>44284.135442118059</v>
      </c>
      <c r="I3" s="8" t="s">
        <v>16</v>
      </c>
      <c r="J3" s="8" t="s">
        <v>12</v>
      </c>
      <c r="K3" s="8" t="s">
        <v>13</v>
      </c>
      <c r="L3" s="9">
        <v>1</v>
      </c>
      <c r="M3" s="24">
        <v>70</v>
      </c>
      <c r="N3" s="24">
        <v>30</v>
      </c>
      <c r="O3" s="24">
        <v>80</v>
      </c>
      <c r="P3" s="24">
        <v>30</v>
      </c>
      <c r="Q3" s="24">
        <v>36</v>
      </c>
      <c r="R3" s="24">
        <v>53</v>
      </c>
      <c r="S3" s="24">
        <v>1</v>
      </c>
      <c r="T3" s="24">
        <v>4</v>
      </c>
      <c r="U3" s="24">
        <v>2</v>
      </c>
      <c r="V3" s="24">
        <v>5</v>
      </c>
      <c r="W3" s="24">
        <v>6</v>
      </c>
      <c r="X3" s="24">
        <v>3</v>
      </c>
      <c r="Y3" s="26">
        <v>1</v>
      </c>
      <c r="Z3" s="26">
        <v>21</v>
      </c>
      <c r="AA3" s="25" t="s">
        <v>14</v>
      </c>
      <c r="AB3" s="24">
        <f>Dataset!M3 * (Dataset!T3 - 1)</f>
        <v>210</v>
      </c>
      <c r="AC3" s="24">
        <f>Dataset!N3 * (Dataset!X3 - 1)</f>
        <v>60</v>
      </c>
      <c r="AD3" s="24">
        <f>O3*(W3-1)</f>
        <v>400</v>
      </c>
      <c r="AE3" s="24">
        <f t="shared" ref="AE3:AE33" si="1">P3*(U3-1)</f>
        <v>30</v>
      </c>
      <c r="AF3" s="24">
        <f t="shared" ref="AF3:AF33" si="2">Q3*(V3-1)</f>
        <v>144</v>
      </c>
      <c r="AG3" s="24">
        <f t="shared" ref="AG3:AG33" si="3">R3*(S3-1)</f>
        <v>0</v>
      </c>
      <c r="AH3" s="27">
        <f t="shared" ref="AH3:AH33" si="4">(AB3+AC3+AD3+AE3+AF3+AG3)/15</f>
        <v>56.266666666666666</v>
      </c>
      <c r="AI3" s="24">
        <v>1</v>
      </c>
      <c r="AJ3" s="24">
        <v>1</v>
      </c>
      <c r="AK3" s="24">
        <v>1</v>
      </c>
      <c r="AL3" s="28">
        <v>100</v>
      </c>
      <c r="AM3" s="29">
        <v>1.4212962962962964E-3</v>
      </c>
      <c r="AN3" s="29">
        <v>7.8009259259259264E-4</v>
      </c>
      <c r="AO3" s="29">
        <v>3.8379628472222225E-4</v>
      </c>
      <c r="AP3" s="30">
        <f t="shared" ref="AP3:AP33" si="5">AVERAGE(AM3,AN3,AO3)</f>
        <v>8.6172839120370384E-4</v>
      </c>
      <c r="AQ3" s="31">
        <v>14</v>
      </c>
      <c r="AR3" s="31">
        <v>6</v>
      </c>
      <c r="AS3" s="32">
        <f t="shared" ref="AS3:AS33" si="6">SUM(AQ3,AR3)</f>
        <v>20</v>
      </c>
      <c r="AT3" s="24">
        <v>8</v>
      </c>
      <c r="AU3" s="24">
        <v>6</v>
      </c>
      <c r="AV3" s="24">
        <v>0</v>
      </c>
      <c r="AW3" s="24">
        <v>5</v>
      </c>
      <c r="AX3" s="24">
        <v>1</v>
      </c>
      <c r="AY3" s="24">
        <v>0</v>
      </c>
      <c r="AZ3" s="33">
        <f>SUM(AT3,AW3)</f>
        <v>13</v>
      </c>
      <c r="BA3" s="33">
        <f t="shared" ref="BA3:BA33" si="7">SUM(AU3,AX3)</f>
        <v>7</v>
      </c>
      <c r="BB3" s="33">
        <f t="shared" ref="BB3:BB33" si="8">SUM(AV3,AY3)</f>
        <v>0</v>
      </c>
      <c r="BC3" s="33">
        <v>3</v>
      </c>
      <c r="BD3" s="33">
        <v>71</v>
      </c>
      <c r="BE3" s="33">
        <v>18</v>
      </c>
      <c r="BF3" s="33">
        <v>7</v>
      </c>
      <c r="BG3" s="33">
        <v>0</v>
      </c>
      <c r="BH3" s="33">
        <v>0</v>
      </c>
      <c r="BI3" s="33">
        <v>0</v>
      </c>
      <c r="BJ3" s="33">
        <v>0</v>
      </c>
      <c r="BK3" s="33">
        <f t="shared" ref="BK3:BK55" si="9">SUM(BC3:BG3)</f>
        <v>99</v>
      </c>
      <c r="BL3" s="34">
        <f t="shared" si="0"/>
        <v>99</v>
      </c>
      <c r="BM3" s="33">
        <v>49</v>
      </c>
      <c r="BN3" s="33">
        <v>34</v>
      </c>
      <c r="BO3" s="33">
        <v>16</v>
      </c>
      <c r="BP3" s="14">
        <v>1.4212962962962964E-3</v>
      </c>
      <c r="BQ3" s="14">
        <v>3.8379628472222225E-4</v>
      </c>
      <c r="BR3" s="14">
        <v>7.8009259259259264E-4</v>
      </c>
      <c r="BS3" s="33">
        <v>8</v>
      </c>
      <c r="BT3" s="33">
        <v>0</v>
      </c>
      <c r="BU3" s="33">
        <v>6</v>
      </c>
      <c r="BV3" s="33">
        <v>5</v>
      </c>
      <c r="BW3" s="33">
        <v>0</v>
      </c>
      <c r="BX3" s="33">
        <v>1</v>
      </c>
      <c r="BY3" s="33">
        <f t="shared" ref="BY3:BY33" si="10">SUM(BS3,BV3)</f>
        <v>13</v>
      </c>
      <c r="BZ3" s="33">
        <f t="shared" ref="BZ3:BZ33" si="11">SUM(BT3,BW3)</f>
        <v>0</v>
      </c>
      <c r="CA3" s="33">
        <f t="shared" ref="CA3:CA33" si="12">SUM(BU3,BX3)</f>
        <v>7</v>
      </c>
      <c r="CB3" s="33">
        <v>49</v>
      </c>
      <c r="CC3" s="33">
        <v>16</v>
      </c>
      <c r="CD3" s="33">
        <v>34</v>
      </c>
      <c r="CE3" s="39">
        <v>74.45</v>
      </c>
    </row>
    <row r="4" spans="1:83" x14ac:dyDescent="0.35">
      <c r="A4" s="6">
        <v>3</v>
      </c>
      <c r="B4" s="7">
        <v>44284.144328703704</v>
      </c>
      <c r="C4" s="7">
        <v>44284.176527777781</v>
      </c>
      <c r="D4" s="8" t="s">
        <v>10</v>
      </c>
      <c r="E4" s="6">
        <v>100</v>
      </c>
      <c r="F4" s="6">
        <v>2782</v>
      </c>
      <c r="G4" s="8" t="s">
        <v>11</v>
      </c>
      <c r="H4" s="7">
        <v>44284.176539363427</v>
      </c>
      <c r="I4" s="8" t="s">
        <v>17</v>
      </c>
      <c r="J4" s="8" t="s">
        <v>12</v>
      </c>
      <c r="K4" s="8" t="s">
        <v>13</v>
      </c>
      <c r="L4" s="9">
        <v>1</v>
      </c>
      <c r="M4" s="24">
        <v>24</v>
      </c>
      <c r="N4" s="24">
        <v>5</v>
      </c>
      <c r="O4" s="24">
        <v>30</v>
      </c>
      <c r="P4" s="24">
        <v>22</v>
      </c>
      <c r="Q4" s="24">
        <v>9</v>
      </c>
      <c r="R4" s="24">
        <v>2</v>
      </c>
      <c r="S4" s="24">
        <v>1</v>
      </c>
      <c r="T4" s="24">
        <v>5</v>
      </c>
      <c r="U4" s="24">
        <v>4</v>
      </c>
      <c r="V4" s="24">
        <v>6</v>
      </c>
      <c r="W4" s="24">
        <v>3</v>
      </c>
      <c r="X4" s="24">
        <v>2</v>
      </c>
      <c r="Y4" s="26">
        <v>1</v>
      </c>
      <c r="Z4" s="26">
        <v>21</v>
      </c>
      <c r="AA4" s="25" t="s">
        <v>14</v>
      </c>
      <c r="AB4" s="24">
        <f>Dataset!M4 * (Dataset!T4 - 1)</f>
        <v>96</v>
      </c>
      <c r="AC4" s="24">
        <f>Dataset!N4 * (Dataset!X4 - 1)</f>
        <v>5</v>
      </c>
      <c r="AD4" s="24">
        <f t="shared" ref="AD4:AD33" si="13">O4*(W4-1)</f>
        <v>60</v>
      </c>
      <c r="AE4" s="24">
        <f t="shared" si="1"/>
        <v>66</v>
      </c>
      <c r="AF4" s="24">
        <f t="shared" si="2"/>
        <v>45</v>
      </c>
      <c r="AG4" s="24">
        <f t="shared" si="3"/>
        <v>0</v>
      </c>
      <c r="AH4" s="27">
        <f t="shared" si="4"/>
        <v>18.133333333333333</v>
      </c>
      <c r="AI4" s="24">
        <v>1</v>
      </c>
      <c r="AJ4" s="24">
        <v>1</v>
      </c>
      <c r="AK4" s="24">
        <v>1</v>
      </c>
      <c r="AL4" s="28">
        <v>100</v>
      </c>
      <c r="AM4" s="29">
        <v>1.0874999999999999E-3</v>
      </c>
      <c r="AN4" s="29">
        <v>1.2509259259259259E-3</v>
      </c>
      <c r="AO4" s="29">
        <v>6.180555555555555E-4</v>
      </c>
      <c r="AP4" s="30">
        <f t="shared" si="5"/>
        <v>9.8549382716049401E-4</v>
      </c>
      <c r="AQ4" s="31">
        <v>7</v>
      </c>
      <c r="AR4" s="31">
        <v>1</v>
      </c>
      <c r="AS4" s="32">
        <f t="shared" si="6"/>
        <v>8</v>
      </c>
      <c r="AT4" s="24">
        <v>3</v>
      </c>
      <c r="AU4" s="24">
        <v>4</v>
      </c>
      <c r="AV4" s="24">
        <v>0</v>
      </c>
      <c r="AW4" s="24">
        <v>0</v>
      </c>
      <c r="AX4" s="24">
        <v>0</v>
      </c>
      <c r="AY4" s="24">
        <v>1</v>
      </c>
      <c r="AZ4" s="33">
        <f t="shared" ref="AZ4:AZ33" si="14">SUM(AT4,AW4)</f>
        <v>3</v>
      </c>
      <c r="BA4" s="33">
        <f t="shared" si="7"/>
        <v>4</v>
      </c>
      <c r="BB4" s="33">
        <f t="shared" si="8"/>
        <v>1</v>
      </c>
      <c r="BC4" s="33">
        <v>9</v>
      </c>
      <c r="BD4" s="33">
        <v>55</v>
      </c>
      <c r="BE4" s="33">
        <v>10</v>
      </c>
      <c r="BF4" s="33">
        <v>8</v>
      </c>
      <c r="BG4" s="33">
        <v>3</v>
      </c>
      <c r="BH4" s="33">
        <v>0</v>
      </c>
      <c r="BI4" s="33">
        <v>0</v>
      </c>
      <c r="BJ4" s="33">
        <v>0</v>
      </c>
      <c r="BK4" s="33">
        <f t="shared" si="9"/>
        <v>85</v>
      </c>
      <c r="BL4" s="34">
        <f t="shared" si="0"/>
        <v>85</v>
      </c>
      <c r="BM4" s="33">
        <v>34</v>
      </c>
      <c r="BN4" s="33">
        <v>33</v>
      </c>
      <c r="BO4" s="33">
        <v>18</v>
      </c>
      <c r="BP4" s="14">
        <v>1.2509259259259259E-3</v>
      </c>
      <c r="BQ4" s="14">
        <v>1.0874999999999999E-3</v>
      </c>
      <c r="BR4" s="14">
        <v>6.180555555555555E-4</v>
      </c>
      <c r="BS4" s="33">
        <v>4</v>
      </c>
      <c r="BT4" s="33">
        <v>3</v>
      </c>
      <c r="BU4" s="33">
        <v>0</v>
      </c>
      <c r="BV4" s="33">
        <v>0</v>
      </c>
      <c r="BW4" s="33">
        <v>0</v>
      </c>
      <c r="BX4" s="33">
        <v>1</v>
      </c>
      <c r="BY4" s="33">
        <f t="shared" si="10"/>
        <v>4</v>
      </c>
      <c r="BZ4" s="33">
        <f t="shared" si="11"/>
        <v>3</v>
      </c>
      <c r="CA4" s="33">
        <f t="shared" si="12"/>
        <v>1</v>
      </c>
      <c r="CB4" s="33">
        <v>33</v>
      </c>
      <c r="CC4" s="33">
        <v>34</v>
      </c>
      <c r="CD4" s="33">
        <v>18</v>
      </c>
      <c r="CE4" s="39">
        <v>85.15</v>
      </c>
    </row>
    <row r="5" spans="1:83" x14ac:dyDescent="0.35">
      <c r="A5" s="6">
        <v>4</v>
      </c>
      <c r="B5" s="7">
        <v>44284.180231481485</v>
      </c>
      <c r="C5" s="7">
        <v>44284.30097222222</v>
      </c>
      <c r="D5" s="8" t="s">
        <v>10</v>
      </c>
      <c r="E5" s="6">
        <v>100</v>
      </c>
      <c r="F5" s="6">
        <v>10432</v>
      </c>
      <c r="G5" s="8" t="s">
        <v>11</v>
      </c>
      <c r="H5" s="7">
        <v>44284.300981250002</v>
      </c>
      <c r="I5" s="8" t="s">
        <v>18</v>
      </c>
      <c r="J5" s="8" t="s">
        <v>12</v>
      </c>
      <c r="K5" s="8" t="s">
        <v>13</v>
      </c>
      <c r="L5" s="9">
        <v>1</v>
      </c>
      <c r="M5" s="24">
        <v>10</v>
      </c>
      <c r="N5" s="24">
        <v>0</v>
      </c>
      <c r="O5" s="24">
        <v>100</v>
      </c>
      <c r="P5" s="24">
        <v>5</v>
      </c>
      <c r="Q5" s="24">
        <v>0</v>
      </c>
      <c r="R5" s="24">
        <v>0</v>
      </c>
      <c r="S5" s="24">
        <v>1</v>
      </c>
      <c r="T5" s="24">
        <v>3</v>
      </c>
      <c r="U5" s="24">
        <v>4</v>
      </c>
      <c r="V5" s="24">
        <v>5</v>
      </c>
      <c r="W5" s="24">
        <v>6</v>
      </c>
      <c r="X5" s="24">
        <v>2</v>
      </c>
      <c r="Y5" s="26">
        <v>1</v>
      </c>
      <c r="Z5" s="26">
        <v>20</v>
      </c>
      <c r="AA5" s="25" t="s">
        <v>14</v>
      </c>
      <c r="AB5" s="24">
        <f>Dataset!M5 * (Dataset!T5 - 1)</f>
        <v>20</v>
      </c>
      <c r="AC5" s="24">
        <f>Dataset!N5 * (Dataset!X5 - 1)</f>
        <v>0</v>
      </c>
      <c r="AD5" s="24">
        <f t="shared" si="13"/>
        <v>500</v>
      </c>
      <c r="AE5" s="24">
        <f t="shared" si="1"/>
        <v>15</v>
      </c>
      <c r="AF5" s="24">
        <f t="shared" si="2"/>
        <v>0</v>
      </c>
      <c r="AG5" s="24">
        <f t="shared" si="3"/>
        <v>0</v>
      </c>
      <c r="AH5" s="27">
        <f t="shared" si="4"/>
        <v>35.666666666666664</v>
      </c>
      <c r="AI5" s="24">
        <v>1</v>
      </c>
      <c r="AJ5" s="24">
        <v>1</v>
      </c>
      <c r="AK5" s="24">
        <v>1</v>
      </c>
      <c r="AL5" s="28">
        <v>100</v>
      </c>
      <c r="AM5" s="29">
        <v>3.1064814814814817E-4</v>
      </c>
      <c r="AN5" s="29">
        <v>2.2499999999999999E-4</v>
      </c>
      <c r="AO5" s="29">
        <v>2.2777777777777778E-4</v>
      </c>
      <c r="AP5" s="30">
        <f t="shared" si="5"/>
        <v>2.544753086419753E-4</v>
      </c>
      <c r="AQ5" s="31">
        <v>0</v>
      </c>
      <c r="AR5" s="31">
        <v>0</v>
      </c>
      <c r="AS5" s="32">
        <f t="shared" si="6"/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33">
        <f t="shared" si="14"/>
        <v>0</v>
      </c>
      <c r="BA5" s="33">
        <f t="shared" si="7"/>
        <v>0</v>
      </c>
      <c r="BB5" s="33">
        <f t="shared" si="8"/>
        <v>0</v>
      </c>
      <c r="BC5" s="33">
        <v>6</v>
      </c>
      <c r="BD5" s="33">
        <v>35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f t="shared" si="9"/>
        <v>41</v>
      </c>
      <c r="BL5" s="34">
        <f t="shared" si="0"/>
        <v>41</v>
      </c>
      <c r="BM5" s="33">
        <v>13</v>
      </c>
      <c r="BN5" s="33">
        <v>13</v>
      </c>
      <c r="BO5" s="33">
        <v>15</v>
      </c>
      <c r="BP5" s="14">
        <v>2.2777777777777778E-4</v>
      </c>
      <c r="BQ5" s="14">
        <v>3.1064814814814817E-4</v>
      </c>
      <c r="BR5" s="14">
        <v>2.2499999999999999E-4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3">
        <f t="shared" si="10"/>
        <v>0</v>
      </c>
      <c r="BZ5" s="33">
        <f t="shared" si="11"/>
        <v>0</v>
      </c>
      <c r="CA5" s="33">
        <f t="shared" si="12"/>
        <v>0</v>
      </c>
      <c r="CB5" s="33">
        <v>15</v>
      </c>
      <c r="CC5" s="33">
        <v>13</v>
      </c>
      <c r="CD5" s="33">
        <v>13</v>
      </c>
      <c r="CE5" s="39">
        <v>21.99</v>
      </c>
    </row>
    <row r="6" spans="1:83" s="1" customFormat="1" x14ac:dyDescent="0.35">
      <c r="A6" s="6">
        <v>5</v>
      </c>
      <c r="B6" s="7">
        <v>44284.314375000002</v>
      </c>
      <c r="C6" s="7">
        <v>44284.344050925924</v>
      </c>
      <c r="D6" s="8" t="s">
        <v>10</v>
      </c>
      <c r="E6" s="6">
        <v>100</v>
      </c>
      <c r="F6" s="6">
        <v>2564</v>
      </c>
      <c r="G6" s="8" t="s">
        <v>11</v>
      </c>
      <c r="H6" s="7">
        <v>44284.344066678241</v>
      </c>
      <c r="I6" s="8" t="s">
        <v>19</v>
      </c>
      <c r="J6" s="8" t="s">
        <v>12</v>
      </c>
      <c r="K6" s="8" t="s">
        <v>13</v>
      </c>
      <c r="L6" s="9">
        <v>1</v>
      </c>
      <c r="M6" s="24">
        <v>41</v>
      </c>
      <c r="N6" s="24">
        <v>10</v>
      </c>
      <c r="O6" s="24">
        <v>91</v>
      </c>
      <c r="P6" s="24">
        <v>46</v>
      </c>
      <c r="Q6" s="24">
        <v>36</v>
      </c>
      <c r="R6" s="24">
        <v>72</v>
      </c>
      <c r="S6" s="24">
        <v>2</v>
      </c>
      <c r="T6" s="24">
        <v>4</v>
      </c>
      <c r="U6" s="24">
        <v>3</v>
      </c>
      <c r="V6" s="24">
        <v>5</v>
      </c>
      <c r="W6" s="24">
        <v>6</v>
      </c>
      <c r="X6" s="24">
        <v>1</v>
      </c>
      <c r="Y6" s="26">
        <v>2</v>
      </c>
      <c r="Z6" s="26">
        <v>20</v>
      </c>
      <c r="AA6" s="25" t="s">
        <v>14</v>
      </c>
      <c r="AB6" s="24">
        <f>Dataset!M6 * (Dataset!T6 - 1)</f>
        <v>123</v>
      </c>
      <c r="AC6" s="24">
        <f>Dataset!N6 * (Dataset!X6 - 1)</f>
        <v>0</v>
      </c>
      <c r="AD6" s="24">
        <f t="shared" si="13"/>
        <v>455</v>
      </c>
      <c r="AE6" s="24">
        <f t="shared" si="1"/>
        <v>92</v>
      </c>
      <c r="AF6" s="24">
        <f t="shared" si="2"/>
        <v>144</v>
      </c>
      <c r="AG6" s="24">
        <f t="shared" si="3"/>
        <v>72</v>
      </c>
      <c r="AH6" s="27">
        <f t="shared" si="4"/>
        <v>59.06666666666667</v>
      </c>
      <c r="AI6" s="24">
        <v>1</v>
      </c>
      <c r="AJ6" s="24">
        <v>1</v>
      </c>
      <c r="AK6" s="24">
        <v>1</v>
      </c>
      <c r="AL6" s="28">
        <v>100</v>
      </c>
      <c r="AM6" s="29">
        <v>1.5152777662037038E-3</v>
      </c>
      <c r="AN6" s="29">
        <v>5.1157407407407412E-4</v>
      </c>
      <c r="AO6" s="29">
        <v>4.2175925925925926E-4</v>
      </c>
      <c r="AP6" s="30">
        <f t="shared" si="5"/>
        <v>8.1620369984567907E-4</v>
      </c>
      <c r="AQ6" s="31">
        <v>11</v>
      </c>
      <c r="AR6" s="31">
        <v>8</v>
      </c>
      <c r="AS6" s="32">
        <f t="shared" si="6"/>
        <v>19</v>
      </c>
      <c r="AT6" s="24">
        <v>11</v>
      </c>
      <c r="AU6" s="24">
        <v>0</v>
      </c>
      <c r="AV6" s="24">
        <v>0</v>
      </c>
      <c r="AW6" s="24">
        <v>4</v>
      </c>
      <c r="AX6" s="24">
        <v>3</v>
      </c>
      <c r="AY6" s="24">
        <v>1</v>
      </c>
      <c r="AZ6" s="33">
        <f t="shared" si="14"/>
        <v>15</v>
      </c>
      <c r="BA6" s="33">
        <f t="shared" si="7"/>
        <v>3</v>
      </c>
      <c r="BB6" s="33">
        <f t="shared" si="8"/>
        <v>1</v>
      </c>
      <c r="BC6" s="33">
        <v>14</v>
      </c>
      <c r="BD6" s="33">
        <v>58</v>
      </c>
      <c r="BE6" s="33">
        <v>20</v>
      </c>
      <c r="BF6" s="33">
        <v>6</v>
      </c>
      <c r="BG6" s="33">
        <v>0</v>
      </c>
      <c r="BH6" s="33">
        <v>0</v>
      </c>
      <c r="BI6" s="33">
        <v>0</v>
      </c>
      <c r="BJ6" s="33">
        <v>0</v>
      </c>
      <c r="BK6" s="33">
        <f t="shared" si="9"/>
        <v>98</v>
      </c>
      <c r="BL6" s="34">
        <f t="shared" si="0"/>
        <v>98</v>
      </c>
      <c r="BM6" s="33">
        <v>56</v>
      </c>
      <c r="BN6" s="33">
        <v>22</v>
      </c>
      <c r="BO6" s="33">
        <v>20</v>
      </c>
      <c r="BP6" s="14">
        <v>5.1157407407407412E-4</v>
      </c>
      <c r="BQ6" s="14">
        <v>4.2175925925925926E-4</v>
      </c>
      <c r="BR6" s="14">
        <v>1.5152777662037038E-3</v>
      </c>
      <c r="BS6" s="33">
        <v>0</v>
      </c>
      <c r="BT6" s="33">
        <v>0</v>
      </c>
      <c r="BU6" s="33">
        <v>11</v>
      </c>
      <c r="BV6" s="33">
        <v>3</v>
      </c>
      <c r="BW6" s="33">
        <v>1</v>
      </c>
      <c r="BX6" s="33">
        <v>4</v>
      </c>
      <c r="BY6" s="33">
        <f t="shared" si="10"/>
        <v>3</v>
      </c>
      <c r="BZ6" s="33">
        <f t="shared" si="11"/>
        <v>1</v>
      </c>
      <c r="CA6" s="33">
        <f t="shared" si="12"/>
        <v>15</v>
      </c>
      <c r="CB6" s="33">
        <v>22</v>
      </c>
      <c r="CC6" s="33">
        <v>20</v>
      </c>
      <c r="CD6" s="33">
        <v>56</v>
      </c>
      <c r="CE6" s="39">
        <v>70.52</v>
      </c>
    </row>
    <row r="7" spans="1:83" s="3" customFormat="1" x14ac:dyDescent="0.35">
      <c r="A7" s="6">
        <v>6</v>
      </c>
      <c r="B7" s="7">
        <v>44285.061539351853</v>
      </c>
      <c r="C7" s="7">
        <v>44285.095578703702</v>
      </c>
      <c r="D7" s="8" t="s">
        <v>10</v>
      </c>
      <c r="E7" s="6">
        <v>100</v>
      </c>
      <c r="F7" s="6">
        <v>2940</v>
      </c>
      <c r="G7" s="8" t="s">
        <v>11</v>
      </c>
      <c r="H7" s="7">
        <v>44285.095584965275</v>
      </c>
      <c r="I7" s="8" t="s">
        <v>20</v>
      </c>
      <c r="J7" s="8" t="s">
        <v>12</v>
      </c>
      <c r="K7" s="8" t="s">
        <v>13</v>
      </c>
      <c r="L7" s="9">
        <v>1</v>
      </c>
      <c r="M7" s="24">
        <v>70</v>
      </c>
      <c r="N7" s="24">
        <v>19</v>
      </c>
      <c r="O7" s="24">
        <v>100</v>
      </c>
      <c r="P7" s="24">
        <v>19</v>
      </c>
      <c r="Q7" s="24">
        <v>29</v>
      </c>
      <c r="R7" s="24">
        <v>0</v>
      </c>
      <c r="S7" s="24">
        <v>1</v>
      </c>
      <c r="T7" s="24">
        <v>3</v>
      </c>
      <c r="U7" s="24">
        <v>4</v>
      </c>
      <c r="V7" s="24">
        <v>5</v>
      </c>
      <c r="W7" s="24">
        <v>6</v>
      </c>
      <c r="X7" s="24">
        <v>2</v>
      </c>
      <c r="Y7" s="26">
        <v>1</v>
      </c>
      <c r="Z7" s="26">
        <v>36</v>
      </c>
      <c r="AA7" s="25" t="s">
        <v>14</v>
      </c>
      <c r="AB7" s="24">
        <f>Dataset!M7 * (Dataset!T7 - 1)</f>
        <v>140</v>
      </c>
      <c r="AC7" s="24">
        <f>Dataset!N7 * (Dataset!X7 - 1)</f>
        <v>19</v>
      </c>
      <c r="AD7" s="24">
        <f t="shared" si="13"/>
        <v>500</v>
      </c>
      <c r="AE7" s="24">
        <f t="shared" si="1"/>
        <v>57</v>
      </c>
      <c r="AF7" s="24">
        <f t="shared" si="2"/>
        <v>116</v>
      </c>
      <c r="AG7" s="24">
        <f t="shared" si="3"/>
        <v>0</v>
      </c>
      <c r="AH7" s="27">
        <f t="shared" si="4"/>
        <v>55.466666666666669</v>
      </c>
      <c r="AI7" s="24">
        <v>1</v>
      </c>
      <c r="AJ7" s="24">
        <v>1</v>
      </c>
      <c r="AK7" s="24">
        <v>1</v>
      </c>
      <c r="AL7" s="28">
        <v>100</v>
      </c>
      <c r="AM7" s="29">
        <v>4.3935185185185185E-4</v>
      </c>
      <c r="AN7" s="29">
        <v>8.1249999999999996E-4</v>
      </c>
      <c r="AO7" s="29">
        <v>2.7916666666666666E-4</v>
      </c>
      <c r="AP7" s="30">
        <f t="shared" si="5"/>
        <v>5.1033950617283949E-4</v>
      </c>
      <c r="AQ7" s="31">
        <v>3</v>
      </c>
      <c r="AR7" s="31">
        <v>1</v>
      </c>
      <c r="AS7" s="32">
        <f t="shared" si="6"/>
        <v>4</v>
      </c>
      <c r="AT7" s="24">
        <v>0</v>
      </c>
      <c r="AU7" s="24">
        <v>3</v>
      </c>
      <c r="AV7" s="24">
        <v>0</v>
      </c>
      <c r="AW7" s="24">
        <v>0</v>
      </c>
      <c r="AX7" s="24">
        <v>1</v>
      </c>
      <c r="AY7" s="24">
        <v>0</v>
      </c>
      <c r="AZ7" s="33">
        <f t="shared" si="14"/>
        <v>0</v>
      </c>
      <c r="BA7" s="33">
        <f t="shared" si="7"/>
        <v>4</v>
      </c>
      <c r="BB7" s="33">
        <f t="shared" si="8"/>
        <v>0</v>
      </c>
      <c r="BC7" s="33">
        <v>3</v>
      </c>
      <c r="BD7" s="33">
        <v>49</v>
      </c>
      <c r="BE7" s="33">
        <v>4</v>
      </c>
      <c r="BF7" s="33">
        <v>3</v>
      </c>
      <c r="BG7" s="33">
        <v>0</v>
      </c>
      <c r="BH7" s="33">
        <v>0</v>
      </c>
      <c r="BI7" s="33">
        <v>0</v>
      </c>
      <c r="BJ7" s="33">
        <v>0</v>
      </c>
      <c r="BK7" s="33">
        <f t="shared" si="9"/>
        <v>59</v>
      </c>
      <c r="BL7" s="34">
        <f t="shared" si="0"/>
        <v>59</v>
      </c>
      <c r="BM7" s="33">
        <v>14</v>
      </c>
      <c r="BN7" s="33">
        <v>25</v>
      </c>
      <c r="BO7" s="33">
        <v>20</v>
      </c>
      <c r="BP7" s="14">
        <v>2.7916666666666666E-4</v>
      </c>
      <c r="BQ7" s="14">
        <v>8.1249999999999996E-4</v>
      </c>
      <c r="BR7" s="14">
        <v>4.3935185185185185E-4</v>
      </c>
      <c r="BS7" s="33">
        <v>0</v>
      </c>
      <c r="BT7" s="33">
        <v>3</v>
      </c>
      <c r="BU7" s="33">
        <v>0</v>
      </c>
      <c r="BV7" s="33">
        <v>0</v>
      </c>
      <c r="BW7" s="33">
        <v>1</v>
      </c>
      <c r="BX7" s="33">
        <v>0</v>
      </c>
      <c r="BY7" s="33">
        <f t="shared" si="10"/>
        <v>0</v>
      </c>
      <c r="BZ7" s="33">
        <f t="shared" si="11"/>
        <v>4</v>
      </c>
      <c r="CA7" s="33">
        <f t="shared" si="12"/>
        <v>0</v>
      </c>
      <c r="CB7" s="33">
        <v>20</v>
      </c>
      <c r="CC7" s="33">
        <v>25</v>
      </c>
      <c r="CD7" s="33">
        <v>14</v>
      </c>
      <c r="CE7" s="39">
        <v>44.09</v>
      </c>
    </row>
    <row r="8" spans="1:83" s="2" customFormat="1" x14ac:dyDescent="0.35">
      <c r="A8" s="6">
        <v>7</v>
      </c>
      <c r="B8" s="7">
        <v>44285.104722222219</v>
      </c>
      <c r="C8" s="7">
        <v>44285.137106481481</v>
      </c>
      <c r="D8" s="8" t="s">
        <v>10</v>
      </c>
      <c r="E8" s="6">
        <v>100</v>
      </c>
      <c r="F8" s="6">
        <v>2797</v>
      </c>
      <c r="G8" s="8" t="s">
        <v>11</v>
      </c>
      <c r="H8" s="7">
        <v>44285.137111689815</v>
      </c>
      <c r="I8" s="8" t="s">
        <v>21</v>
      </c>
      <c r="J8" s="8" t="s">
        <v>12</v>
      </c>
      <c r="K8" s="8" t="s">
        <v>13</v>
      </c>
      <c r="L8" s="9">
        <v>1</v>
      </c>
      <c r="M8" s="24">
        <v>46</v>
      </c>
      <c r="N8" s="24">
        <v>9</v>
      </c>
      <c r="O8" s="24">
        <v>60</v>
      </c>
      <c r="P8" s="24">
        <v>55</v>
      </c>
      <c r="Q8" s="24">
        <v>32</v>
      </c>
      <c r="R8" s="24">
        <v>8</v>
      </c>
      <c r="S8" s="24">
        <v>5</v>
      </c>
      <c r="T8" s="24">
        <v>1</v>
      </c>
      <c r="U8" s="24">
        <v>3</v>
      </c>
      <c r="V8" s="24">
        <v>4</v>
      </c>
      <c r="W8" s="24">
        <v>2</v>
      </c>
      <c r="X8" s="24">
        <v>6</v>
      </c>
      <c r="Y8" s="26">
        <v>1</v>
      </c>
      <c r="Z8" s="26">
        <v>20</v>
      </c>
      <c r="AA8" s="25" t="s">
        <v>14</v>
      </c>
      <c r="AB8" s="24">
        <f>Dataset!M8 * (Dataset!T8 - 1)</f>
        <v>0</v>
      </c>
      <c r="AC8" s="24">
        <f>Dataset!N8 * (Dataset!X8 - 1)</f>
        <v>45</v>
      </c>
      <c r="AD8" s="24">
        <f t="shared" si="13"/>
        <v>60</v>
      </c>
      <c r="AE8" s="24">
        <f t="shared" si="1"/>
        <v>110</v>
      </c>
      <c r="AF8" s="24">
        <f t="shared" si="2"/>
        <v>96</v>
      </c>
      <c r="AG8" s="24">
        <f t="shared" si="3"/>
        <v>32</v>
      </c>
      <c r="AH8" s="27">
        <f t="shared" si="4"/>
        <v>22.866666666666667</v>
      </c>
      <c r="AI8" s="24">
        <v>1</v>
      </c>
      <c r="AJ8" s="24">
        <v>2</v>
      </c>
      <c r="AK8" s="24">
        <v>1</v>
      </c>
      <c r="AL8" s="28">
        <v>66.67</v>
      </c>
      <c r="AM8" s="29">
        <v>4.7870370370370368E-4</v>
      </c>
      <c r="AN8" s="29">
        <v>1.2828703703703704E-3</v>
      </c>
      <c r="AO8" s="29">
        <v>5.2546296296296293E-4</v>
      </c>
      <c r="AP8" s="30">
        <f t="shared" si="5"/>
        <v>7.6234567901234569E-4</v>
      </c>
      <c r="AQ8" s="31">
        <v>8</v>
      </c>
      <c r="AR8" s="31">
        <v>4</v>
      </c>
      <c r="AS8" s="32">
        <f t="shared" si="6"/>
        <v>12</v>
      </c>
      <c r="AT8" s="24">
        <v>0</v>
      </c>
      <c r="AU8" s="24">
        <v>8</v>
      </c>
      <c r="AV8" s="24">
        <v>0</v>
      </c>
      <c r="AW8" s="24">
        <v>0</v>
      </c>
      <c r="AX8" s="24">
        <v>3</v>
      </c>
      <c r="AY8" s="24">
        <v>1</v>
      </c>
      <c r="AZ8" s="33">
        <f t="shared" si="14"/>
        <v>0</v>
      </c>
      <c r="BA8" s="33">
        <f t="shared" si="7"/>
        <v>11</v>
      </c>
      <c r="BB8" s="33">
        <f t="shared" si="8"/>
        <v>1</v>
      </c>
      <c r="BC8" s="33">
        <v>13</v>
      </c>
      <c r="BD8" s="33">
        <v>46</v>
      </c>
      <c r="BE8" s="33">
        <v>12</v>
      </c>
      <c r="BF8" s="33">
        <v>2</v>
      </c>
      <c r="BG8" s="33">
        <v>0</v>
      </c>
      <c r="BH8" s="33">
        <v>0</v>
      </c>
      <c r="BI8" s="33">
        <v>0</v>
      </c>
      <c r="BJ8" s="33">
        <v>0</v>
      </c>
      <c r="BK8" s="33">
        <f t="shared" si="9"/>
        <v>73</v>
      </c>
      <c r="BL8" s="34">
        <f t="shared" si="0"/>
        <v>73</v>
      </c>
      <c r="BM8" s="33">
        <v>11</v>
      </c>
      <c r="BN8" s="33">
        <v>45</v>
      </c>
      <c r="BO8" s="33">
        <v>17</v>
      </c>
      <c r="BP8" s="14">
        <v>4.7870370370370368E-4</v>
      </c>
      <c r="BQ8" s="14">
        <v>1.2828703703703704E-3</v>
      </c>
      <c r="BR8" s="14">
        <v>5.2083333333333333E-4</v>
      </c>
      <c r="BS8" s="33">
        <v>0</v>
      </c>
      <c r="BT8" s="33">
        <v>8</v>
      </c>
      <c r="BU8" s="33">
        <v>0</v>
      </c>
      <c r="BV8" s="33">
        <v>0</v>
      </c>
      <c r="BW8" s="33">
        <v>3</v>
      </c>
      <c r="BX8" s="33">
        <v>1</v>
      </c>
      <c r="BY8" s="33">
        <f t="shared" si="10"/>
        <v>0</v>
      </c>
      <c r="BZ8" s="33">
        <f t="shared" si="11"/>
        <v>11</v>
      </c>
      <c r="CA8" s="33">
        <f t="shared" si="12"/>
        <v>1</v>
      </c>
      <c r="CB8" s="33">
        <v>11</v>
      </c>
      <c r="CC8" s="33">
        <v>45</v>
      </c>
      <c r="CD8" s="33">
        <v>17</v>
      </c>
      <c r="CE8" s="39">
        <v>65.87</v>
      </c>
    </row>
    <row r="9" spans="1:83" x14ac:dyDescent="0.35">
      <c r="A9" s="6">
        <v>8</v>
      </c>
      <c r="B9" s="7">
        <v>44285.154618055552</v>
      </c>
      <c r="C9" s="7">
        <v>44285.178981481484</v>
      </c>
      <c r="D9" s="8" t="s">
        <v>10</v>
      </c>
      <c r="E9" s="6">
        <v>100</v>
      </c>
      <c r="F9" s="6">
        <v>2104</v>
      </c>
      <c r="G9" s="8" t="s">
        <v>11</v>
      </c>
      <c r="H9" s="7">
        <v>44285.178986620369</v>
      </c>
      <c r="I9" s="8" t="s">
        <v>22</v>
      </c>
      <c r="J9" s="8" t="s">
        <v>12</v>
      </c>
      <c r="K9" s="8" t="s">
        <v>13</v>
      </c>
      <c r="L9" s="9">
        <v>1</v>
      </c>
      <c r="M9" s="24">
        <v>36</v>
      </c>
      <c r="N9" s="24">
        <v>10</v>
      </c>
      <c r="O9" s="24">
        <v>81</v>
      </c>
      <c r="P9" s="24">
        <v>59</v>
      </c>
      <c r="Q9" s="24">
        <v>10</v>
      </c>
      <c r="R9" s="24">
        <v>30</v>
      </c>
      <c r="S9" s="24">
        <v>2</v>
      </c>
      <c r="T9" s="24">
        <v>6</v>
      </c>
      <c r="U9" s="24">
        <v>1</v>
      </c>
      <c r="V9" s="24">
        <v>3</v>
      </c>
      <c r="W9" s="24">
        <v>5</v>
      </c>
      <c r="X9" s="24">
        <v>4</v>
      </c>
      <c r="Y9" s="26">
        <v>1</v>
      </c>
      <c r="Z9" s="26">
        <v>20</v>
      </c>
      <c r="AA9" s="25" t="s">
        <v>14</v>
      </c>
      <c r="AB9" s="24">
        <f>Dataset!M9 * (Dataset!T9 - 1)</f>
        <v>180</v>
      </c>
      <c r="AC9" s="24">
        <f>Dataset!N9 * (Dataset!X9 - 1)</f>
        <v>30</v>
      </c>
      <c r="AD9" s="24">
        <f t="shared" si="13"/>
        <v>324</v>
      </c>
      <c r="AE9" s="24">
        <f t="shared" si="1"/>
        <v>0</v>
      </c>
      <c r="AF9" s="24">
        <f t="shared" si="2"/>
        <v>20</v>
      </c>
      <c r="AG9" s="24">
        <f t="shared" si="3"/>
        <v>30</v>
      </c>
      <c r="AH9" s="27">
        <f t="shared" si="4"/>
        <v>38.93333333333333</v>
      </c>
      <c r="AI9" s="24">
        <v>1</v>
      </c>
      <c r="AJ9" s="24">
        <v>1</v>
      </c>
      <c r="AK9" s="24">
        <v>1</v>
      </c>
      <c r="AL9" s="28">
        <v>100</v>
      </c>
      <c r="AM9" s="29">
        <v>4.6111111111111109E-4</v>
      </c>
      <c r="AN9" s="29">
        <v>6.0740740740740742E-4</v>
      </c>
      <c r="AO9" s="29">
        <v>5.351851851851852E-4</v>
      </c>
      <c r="AP9" s="30">
        <f t="shared" si="5"/>
        <v>5.3456790123456788E-4</v>
      </c>
      <c r="AQ9" s="31">
        <v>1</v>
      </c>
      <c r="AR9" s="31">
        <v>3</v>
      </c>
      <c r="AS9" s="32">
        <f t="shared" si="6"/>
        <v>4</v>
      </c>
      <c r="AT9" s="24">
        <v>0</v>
      </c>
      <c r="AU9" s="24">
        <v>1</v>
      </c>
      <c r="AV9" s="24">
        <v>0</v>
      </c>
      <c r="AW9" s="24">
        <v>0</v>
      </c>
      <c r="AX9" s="24">
        <v>0</v>
      </c>
      <c r="AY9" s="24">
        <v>3</v>
      </c>
      <c r="AZ9" s="33">
        <f t="shared" si="14"/>
        <v>0</v>
      </c>
      <c r="BA9" s="33">
        <f t="shared" si="7"/>
        <v>1</v>
      </c>
      <c r="BB9" s="33">
        <f t="shared" si="8"/>
        <v>3</v>
      </c>
      <c r="BC9" s="33">
        <v>5</v>
      </c>
      <c r="BD9" s="33">
        <v>47</v>
      </c>
      <c r="BE9" s="33">
        <v>6</v>
      </c>
      <c r="BF9" s="33">
        <v>1</v>
      </c>
      <c r="BG9" s="33">
        <v>2</v>
      </c>
      <c r="BH9" s="33">
        <v>0</v>
      </c>
      <c r="BI9" s="33">
        <v>0</v>
      </c>
      <c r="BJ9" s="33">
        <v>0</v>
      </c>
      <c r="BK9" s="33">
        <f t="shared" si="9"/>
        <v>61</v>
      </c>
      <c r="BL9" s="34">
        <f t="shared" si="0"/>
        <v>61</v>
      </c>
      <c r="BM9" s="33">
        <v>14</v>
      </c>
      <c r="BN9" s="33">
        <v>24</v>
      </c>
      <c r="BO9" s="33">
        <v>23</v>
      </c>
      <c r="BP9" s="14">
        <v>4.6111111111111109E-4</v>
      </c>
      <c r="BQ9" s="14">
        <v>5.351851851851852E-4</v>
      </c>
      <c r="BR9" s="14">
        <v>6.0740740740740742E-4</v>
      </c>
      <c r="BS9" s="33">
        <v>0</v>
      </c>
      <c r="BT9" s="33">
        <v>0</v>
      </c>
      <c r="BU9" s="33">
        <v>1</v>
      </c>
      <c r="BV9" s="33">
        <v>0</v>
      </c>
      <c r="BW9" s="33">
        <v>3</v>
      </c>
      <c r="BX9" s="33">
        <v>0</v>
      </c>
      <c r="BY9" s="33">
        <f t="shared" si="10"/>
        <v>0</v>
      </c>
      <c r="BZ9" s="33">
        <f t="shared" si="11"/>
        <v>3</v>
      </c>
      <c r="CA9" s="33">
        <f t="shared" si="12"/>
        <v>1</v>
      </c>
      <c r="CB9" s="33">
        <v>14</v>
      </c>
      <c r="CC9" s="33">
        <v>23</v>
      </c>
      <c r="CD9" s="33">
        <v>24</v>
      </c>
      <c r="CE9" s="39">
        <v>46.19</v>
      </c>
    </row>
    <row r="10" spans="1:83" x14ac:dyDescent="0.35">
      <c r="A10" s="6">
        <v>9</v>
      </c>
      <c r="B10" s="7">
        <v>44285.189583333333</v>
      </c>
      <c r="C10" s="7">
        <v>44285.259791666664</v>
      </c>
      <c r="D10" s="8" t="s">
        <v>10</v>
      </c>
      <c r="E10" s="6">
        <v>100</v>
      </c>
      <c r="F10" s="6">
        <v>6066</v>
      </c>
      <c r="G10" s="8" t="s">
        <v>11</v>
      </c>
      <c r="H10" s="7">
        <v>44285.259803194444</v>
      </c>
      <c r="I10" s="8" t="s">
        <v>23</v>
      </c>
      <c r="J10" s="8" t="s">
        <v>12</v>
      </c>
      <c r="K10" s="8" t="s">
        <v>13</v>
      </c>
      <c r="L10" s="9">
        <v>1</v>
      </c>
      <c r="M10" s="24">
        <v>50</v>
      </c>
      <c r="N10" s="24">
        <v>10</v>
      </c>
      <c r="O10" s="24">
        <v>70</v>
      </c>
      <c r="P10" s="24">
        <v>15</v>
      </c>
      <c r="Q10" s="24">
        <v>5</v>
      </c>
      <c r="R10" s="24">
        <v>0</v>
      </c>
      <c r="S10" s="24">
        <v>2</v>
      </c>
      <c r="T10" s="24">
        <v>5</v>
      </c>
      <c r="U10" s="24">
        <v>3</v>
      </c>
      <c r="V10" s="24">
        <v>6</v>
      </c>
      <c r="W10" s="24">
        <v>4</v>
      </c>
      <c r="X10" s="24">
        <v>1</v>
      </c>
      <c r="Y10" s="26">
        <v>1</v>
      </c>
      <c r="Z10" s="26">
        <v>20</v>
      </c>
      <c r="AA10" s="25" t="s">
        <v>14</v>
      </c>
      <c r="AB10" s="24">
        <f>Dataset!M10 * (Dataset!T10 - 1)</f>
        <v>200</v>
      </c>
      <c r="AC10" s="24">
        <f>Dataset!N10 * (Dataset!X10 - 1)</f>
        <v>0</v>
      </c>
      <c r="AD10" s="24">
        <f t="shared" si="13"/>
        <v>210</v>
      </c>
      <c r="AE10" s="24">
        <f t="shared" si="1"/>
        <v>30</v>
      </c>
      <c r="AF10" s="24">
        <f t="shared" si="2"/>
        <v>25</v>
      </c>
      <c r="AG10" s="24">
        <f t="shared" si="3"/>
        <v>0</v>
      </c>
      <c r="AH10" s="27">
        <f t="shared" si="4"/>
        <v>31</v>
      </c>
      <c r="AI10" s="24">
        <v>1</v>
      </c>
      <c r="AJ10" s="24">
        <v>1</v>
      </c>
      <c r="AK10" s="24">
        <v>1</v>
      </c>
      <c r="AL10" s="28">
        <v>100</v>
      </c>
      <c r="AM10" s="29">
        <v>4.814814814814815E-4</v>
      </c>
      <c r="AN10" s="29">
        <v>3.5370370370370368E-4</v>
      </c>
      <c r="AO10" s="29">
        <v>2.3148148148148149E-4</v>
      </c>
      <c r="AP10" s="30">
        <f t="shared" si="5"/>
        <v>3.5555555555555557E-4</v>
      </c>
      <c r="AQ10" s="31">
        <v>2</v>
      </c>
      <c r="AR10" s="31">
        <v>3</v>
      </c>
      <c r="AS10" s="32">
        <f t="shared" si="6"/>
        <v>5</v>
      </c>
      <c r="AT10" s="24">
        <v>1</v>
      </c>
      <c r="AU10" s="24">
        <v>1</v>
      </c>
      <c r="AV10" s="24">
        <v>0</v>
      </c>
      <c r="AW10" s="24">
        <v>1</v>
      </c>
      <c r="AX10" s="24">
        <v>1</v>
      </c>
      <c r="AY10" s="24">
        <v>1</v>
      </c>
      <c r="AZ10" s="33">
        <f t="shared" si="14"/>
        <v>2</v>
      </c>
      <c r="BA10" s="33">
        <f t="shared" si="7"/>
        <v>2</v>
      </c>
      <c r="BB10" s="33">
        <f t="shared" si="8"/>
        <v>1</v>
      </c>
      <c r="BC10" s="33">
        <v>3</v>
      </c>
      <c r="BD10" s="33">
        <v>39</v>
      </c>
      <c r="BE10" s="33">
        <v>5</v>
      </c>
      <c r="BF10" s="33">
        <v>1</v>
      </c>
      <c r="BG10" s="33">
        <v>0</v>
      </c>
      <c r="BH10" s="33">
        <v>0</v>
      </c>
      <c r="BI10" s="33">
        <v>0</v>
      </c>
      <c r="BJ10" s="33">
        <v>0</v>
      </c>
      <c r="BK10" s="33">
        <f t="shared" si="9"/>
        <v>48</v>
      </c>
      <c r="BL10" s="34">
        <f t="shared" si="0"/>
        <v>48</v>
      </c>
      <c r="BM10" s="33">
        <v>18</v>
      </c>
      <c r="BN10" s="33">
        <v>16</v>
      </c>
      <c r="BO10" s="33">
        <v>14</v>
      </c>
      <c r="BP10" s="14">
        <v>3.5370370370370368E-4</v>
      </c>
      <c r="BQ10" s="14">
        <v>4.814814814814815E-4</v>
      </c>
      <c r="BR10" s="14">
        <v>2.3148148148148149E-4</v>
      </c>
      <c r="BS10" s="33">
        <v>1</v>
      </c>
      <c r="BT10" s="33">
        <v>1</v>
      </c>
      <c r="BU10" s="33">
        <v>0</v>
      </c>
      <c r="BV10" s="33">
        <v>1</v>
      </c>
      <c r="BW10" s="33">
        <v>1</v>
      </c>
      <c r="BX10" s="33">
        <v>1</v>
      </c>
      <c r="BY10" s="33">
        <f t="shared" si="10"/>
        <v>2</v>
      </c>
      <c r="BZ10" s="33">
        <f t="shared" si="11"/>
        <v>2</v>
      </c>
      <c r="CA10" s="33">
        <f t="shared" si="12"/>
        <v>1</v>
      </c>
      <c r="CB10" s="33">
        <v>16</v>
      </c>
      <c r="CC10" s="33">
        <v>18</v>
      </c>
      <c r="CD10" s="33">
        <v>14</v>
      </c>
      <c r="CE10" s="39">
        <v>30.72</v>
      </c>
    </row>
    <row r="11" spans="1:83" x14ac:dyDescent="0.35">
      <c r="A11" s="6">
        <v>10</v>
      </c>
      <c r="B11" s="7">
        <v>44285.275613425925</v>
      </c>
      <c r="C11" s="7">
        <v>44285.301793981482</v>
      </c>
      <c r="D11" s="8" t="s">
        <v>10</v>
      </c>
      <c r="E11" s="6">
        <v>100</v>
      </c>
      <c r="F11" s="6">
        <v>2261</v>
      </c>
      <c r="G11" s="8" t="s">
        <v>11</v>
      </c>
      <c r="H11" s="7">
        <v>44285.301799629633</v>
      </c>
      <c r="I11" s="8" t="s">
        <v>24</v>
      </c>
      <c r="J11" s="8" t="s">
        <v>12</v>
      </c>
      <c r="K11" s="8" t="s">
        <v>13</v>
      </c>
      <c r="L11" s="9">
        <v>1</v>
      </c>
      <c r="M11" s="24">
        <v>65</v>
      </c>
      <c r="N11" s="24">
        <v>37</v>
      </c>
      <c r="O11" s="24">
        <v>65</v>
      </c>
      <c r="P11" s="24">
        <v>25</v>
      </c>
      <c r="Q11" s="24">
        <v>35</v>
      </c>
      <c r="R11" s="24">
        <v>25</v>
      </c>
      <c r="S11" s="24">
        <v>1</v>
      </c>
      <c r="T11" s="24">
        <v>6</v>
      </c>
      <c r="U11" s="24">
        <v>2</v>
      </c>
      <c r="V11" s="24">
        <v>3</v>
      </c>
      <c r="W11" s="24">
        <v>5</v>
      </c>
      <c r="X11" s="24">
        <v>4</v>
      </c>
      <c r="Y11" s="26">
        <v>1</v>
      </c>
      <c r="Z11" s="26">
        <v>20</v>
      </c>
      <c r="AA11" s="25" t="s">
        <v>14</v>
      </c>
      <c r="AB11" s="24">
        <f>Dataset!M11 * (Dataset!T11 - 1)</f>
        <v>325</v>
      </c>
      <c r="AC11" s="24">
        <f>Dataset!N11 * (Dataset!X11 - 1)</f>
        <v>111</v>
      </c>
      <c r="AD11" s="24">
        <f t="shared" si="13"/>
        <v>260</v>
      </c>
      <c r="AE11" s="24">
        <f t="shared" si="1"/>
        <v>25</v>
      </c>
      <c r="AF11" s="24">
        <f t="shared" si="2"/>
        <v>70</v>
      </c>
      <c r="AG11" s="24">
        <f t="shared" si="3"/>
        <v>0</v>
      </c>
      <c r="AH11" s="27">
        <f t="shared" si="4"/>
        <v>52.733333333333334</v>
      </c>
      <c r="AI11" s="24">
        <v>2</v>
      </c>
      <c r="AJ11" s="24">
        <v>2</v>
      </c>
      <c r="AK11" s="24">
        <v>1</v>
      </c>
      <c r="AL11" s="28">
        <v>33.33</v>
      </c>
      <c r="AM11" s="29">
        <v>1.3157407407407408E-3</v>
      </c>
      <c r="AN11" s="29">
        <v>8.694444444444445E-4</v>
      </c>
      <c r="AO11" s="29">
        <v>6.2268518518518521E-4</v>
      </c>
      <c r="AP11" s="30">
        <f t="shared" si="5"/>
        <v>9.3595679012345695E-4</v>
      </c>
      <c r="AQ11" s="31">
        <v>13</v>
      </c>
      <c r="AR11" s="31">
        <v>5</v>
      </c>
      <c r="AS11" s="32">
        <f t="shared" si="6"/>
        <v>18</v>
      </c>
      <c r="AT11" s="24">
        <v>6</v>
      </c>
      <c r="AU11" s="24">
        <v>4</v>
      </c>
      <c r="AV11" s="24">
        <v>3</v>
      </c>
      <c r="AW11" s="24">
        <v>1</v>
      </c>
      <c r="AX11" s="24">
        <v>2</v>
      </c>
      <c r="AY11" s="24">
        <v>2</v>
      </c>
      <c r="AZ11" s="33">
        <f t="shared" si="14"/>
        <v>7</v>
      </c>
      <c r="BA11" s="33">
        <f t="shared" si="7"/>
        <v>6</v>
      </c>
      <c r="BB11" s="33">
        <f t="shared" si="8"/>
        <v>5</v>
      </c>
      <c r="BC11" s="33">
        <v>12</v>
      </c>
      <c r="BD11" s="33">
        <v>63</v>
      </c>
      <c r="BE11" s="33">
        <v>19</v>
      </c>
      <c r="BF11" s="33">
        <v>1</v>
      </c>
      <c r="BG11" s="33">
        <v>4</v>
      </c>
      <c r="BH11" s="33">
        <v>0</v>
      </c>
      <c r="BI11" s="33">
        <v>0</v>
      </c>
      <c r="BJ11" s="33">
        <v>0</v>
      </c>
      <c r="BK11" s="33">
        <f t="shared" si="9"/>
        <v>99</v>
      </c>
      <c r="BL11" s="34">
        <f t="shared" si="0"/>
        <v>99</v>
      </c>
      <c r="BM11" s="33">
        <v>36</v>
      </c>
      <c r="BN11" s="33">
        <v>32</v>
      </c>
      <c r="BO11" s="33">
        <v>31</v>
      </c>
      <c r="BP11" s="14">
        <v>6.2268518518518521E-4</v>
      </c>
      <c r="BQ11" s="14">
        <v>1.3157407407407408E-3</v>
      </c>
      <c r="BR11" s="14">
        <v>8.694444444444445E-4</v>
      </c>
      <c r="BS11" s="33">
        <v>3</v>
      </c>
      <c r="BT11" s="33">
        <v>6</v>
      </c>
      <c r="BU11" s="33">
        <v>4</v>
      </c>
      <c r="BV11" s="33">
        <v>2</v>
      </c>
      <c r="BW11" s="33">
        <v>1</v>
      </c>
      <c r="BX11" s="33">
        <v>2</v>
      </c>
      <c r="BY11" s="33">
        <f t="shared" si="10"/>
        <v>5</v>
      </c>
      <c r="BZ11" s="33">
        <f t="shared" si="11"/>
        <v>7</v>
      </c>
      <c r="CA11" s="33">
        <f t="shared" si="12"/>
        <v>6</v>
      </c>
      <c r="CB11" s="33">
        <v>31</v>
      </c>
      <c r="CC11" s="33">
        <v>36</v>
      </c>
      <c r="CD11" s="33">
        <v>32</v>
      </c>
      <c r="CE11" s="39">
        <v>80.87</v>
      </c>
    </row>
    <row r="12" spans="1:83" x14ac:dyDescent="0.35">
      <c r="A12" s="6">
        <v>11</v>
      </c>
      <c r="B12" s="7">
        <v>44285.31050925926</v>
      </c>
      <c r="C12" s="7">
        <v>44285.34175925926</v>
      </c>
      <c r="D12" s="8" t="s">
        <v>10</v>
      </c>
      <c r="E12" s="6">
        <v>100</v>
      </c>
      <c r="F12" s="6">
        <v>2699</v>
      </c>
      <c r="G12" s="8" t="s">
        <v>11</v>
      </c>
      <c r="H12" s="7">
        <v>44285.341766423611</v>
      </c>
      <c r="I12" s="8" t="s">
        <v>25</v>
      </c>
      <c r="J12" s="8" t="s">
        <v>12</v>
      </c>
      <c r="K12" s="8" t="s">
        <v>13</v>
      </c>
      <c r="L12" s="9">
        <v>1</v>
      </c>
      <c r="M12" s="24">
        <v>7</v>
      </c>
      <c r="N12" s="24">
        <v>8</v>
      </c>
      <c r="O12" s="26">
        <v>50</v>
      </c>
      <c r="P12" s="24">
        <v>7</v>
      </c>
      <c r="Q12" s="24">
        <v>20</v>
      </c>
      <c r="R12" s="24">
        <v>9</v>
      </c>
      <c r="S12" s="24">
        <v>4</v>
      </c>
      <c r="T12" s="24">
        <v>1</v>
      </c>
      <c r="U12" s="24">
        <v>3</v>
      </c>
      <c r="V12" s="24">
        <v>2</v>
      </c>
      <c r="W12" s="24">
        <v>5</v>
      </c>
      <c r="X12" s="24">
        <v>6</v>
      </c>
      <c r="Y12" s="26">
        <v>1</v>
      </c>
      <c r="Z12" s="26">
        <v>21</v>
      </c>
      <c r="AA12" s="25" t="s">
        <v>14</v>
      </c>
      <c r="AB12" s="24">
        <f>Dataset!M12 * (Dataset!T12 - 1)</f>
        <v>0</v>
      </c>
      <c r="AC12" s="24">
        <f>Dataset!N12 * (Dataset!X12 - 1)</f>
        <v>40</v>
      </c>
      <c r="AD12" s="24">
        <f t="shared" si="13"/>
        <v>200</v>
      </c>
      <c r="AE12" s="24">
        <f t="shared" si="1"/>
        <v>14</v>
      </c>
      <c r="AF12" s="24">
        <f t="shared" si="2"/>
        <v>20</v>
      </c>
      <c r="AG12" s="24">
        <f t="shared" si="3"/>
        <v>27</v>
      </c>
      <c r="AH12" s="27">
        <f t="shared" si="4"/>
        <v>20.066666666666666</v>
      </c>
      <c r="AI12" s="24">
        <v>1</v>
      </c>
      <c r="AJ12" s="24">
        <v>1</v>
      </c>
      <c r="AK12" s="24">
        <v>1</v>
      </c>
      <c r="AL12" s="28">
        <v>100</v>
      </c>
      <c r="AM12" s="29">
        <v>3.4953703703703704E-4</v>
      </c>
      <c r="AN12" s="29">
        <v>2.8287037037037039E-4</v>
      </c>
      <c r="AO12" s="29">
        <v>3.0925925925925929E-4</v>
      </c>
      <c r="AP12" s="30">
        <f t="shared" si="5"/>
        <v>3.1388888888888894E-4</v>
      </c>
      <c r="AQ12" s="31">
        <v>2</v>
      </c>
      <c r="AR12" s="31">
        <v>3</v>
      </c>
      <c r="AS12" s="32">
        <f t="shared" si="6"/>
        <v>5</v>
      </c>
      <c r="AT12" s="24">
        <v>0</v>
      </c>
      <c r="AU12" s="24">
        <v>2</v>
      </c>
      <c r="AV12" s="24">
        <v>0</v>
      </c>
      <c r="AW12" s="24">
        <v>1</v>
      </c>
      <c r="AX12" s="24">
        <v>1</v>
      </c>
      <c r="AY12" s="24">
        <v>1</v>
      </c>
      <c r="AZ12" s="33">
        <f t="shared" si="14"/>
        <v>1</v>
      </c>
      <c r="BA12" s="33">
        <f t="shared" si="7"/>
        <v>3</v>
      </c>
      <c r="BB12" s="33">
        <f t="shared" si="8"/>
        <v>1</v>
      </c>
      <c r="BC12" s="33">
        <v>3</v>
      </c>
      <c r="BD12" s="33">
        <v>47</v>
      </c>
      <c r="BE12" s="33">
        <v>5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f t="shared" si="9"/>
        <v>55</v>
      </c>
      <c r="BL12" s="34">
        <f t="shared" si="0"/>
        <v>55</v>
      </c>
      <c r="BM12" s="33">
        <v>18</v>
      </c>
      <c r="BN12" s="33">
        <v>20</v>
      </c>
      <c r="BO12" s="33">
        <v>17</v>
      </c>
      <c r="BP12" s="14">
        <v>2.8287037037037039E-4</v>
      </c>
      <c r="BQ12" s="14">
        <v>3.0925925925925929E-4</v>
      </c>
      <c r="BR12" s="14">
        <v>3.4953703703703704E-4</v>
      </c>
      <c r="BS12" s="33">
        <v>2</v>
      </c>
      <c r="BT12" s="33">
        <v>0</v>
      </c>
      <c r="BU12" s="33">
        <v>0</v>
      </c>
      <c r="BV12" s="33">
        <v>1</v>
      </c>
      <c r="BW12" s="33">
        <v>1</v>
      </c>
      <c r="BX12" s="33">
        <v>1</v>
      </c>
      <c r="BY12" s="33">
        <f t="shared" si="10"/>
        <v>3</v>
      </c>
      <c r="BZ12" s="33">
        <f t="shared" si="11"/>
        <v>1</v>
      </c>
      <c r="CA12" s="33">
        <f t="shared" si="12"/>
        <v>1</v>
      </c>
      <c r="CB12" s="33">
        <v>20</v>
      </c>
      <c r="CC12" s="33">
        <v>17</v>
      </c>
      <c r="CD12" s="33">
        <v>18</v>
      </c>
      <c r="CE12" s="39">
        <v>27.12</v>
      </c>
    </row>
    <row r="13" spans="1:83" x14ac:dyDescent="0.35">
      <c r="A13" s="6">
        <v>12</v>
      </c>
      <c r="B13" s="7">
        <v>44286.035266203704</v>
      </c>
      <c r="C13" s="7">
        <v>44286.053298611114</v>
      </c>
      <c r="D13" s="8" t="s">
        <v>10</v>
      </c>
      <c r="E13" s="6">
        <v>100</v>
      </c>
      <c r="F13" s="6">
        <v>1558</v>
      </c>
      <c r="G13" s="8" t="s">
        <v>11</v>
      </c>
      <c r="H13" s="7">
        <v>44286.05331354167</v>
      </c>
      <c r="I13" s="8" t="s">
        <v>26</v>
      </c>
      <c r="J13" s="8" t="s">
        <v>12</v>
      </c>
      <c r="K13" s="8" t="s">
        <v>13</v>
      </c>
      <c r="L13" s="9">
        <v>1</v>
      </c>
      <c r="M13" s="24">
        <v>40</v>
      </c>
      <c r="N13" s="24">
        <v>1</v>
      </c>
      <c r="O13" s="24">
        <v>72</v>
      </c>
      <c r="P13" s="24">
        <v>40</v>
      </c>
      <c r="Q13" s="24">
        <v>18</v>
      </c>
      <c r="R13" s="24">
        <v>1</v>
      </c>
      <c r="S13" s="24">
        <v>2</v>
      </c>
      <c r="T13" s="24">
        <v>6</v>
      </c>
      <c r="U13" s="24">
        <v>4</v>
      </c>
      <c r="V13" s="24">
        <v>3</v>
      </c>
      <c r="W13" s="24">
        <v>5</v>
      </c>
      <c r="X13" s="24">
        <v>1</v>
      </c>
      <c r="Y13" s="26">
        <v>1</v>
      </c>
      <c r="Z13" s="26">
        <v>21</v>
      </c>
      <c r="AA13" s="25" t="s">
        <v>14</v>
      </c>
      <c r="AB13" s="24">
        <f>Dataset!M13 * (Dataset!T13 - 1)</f>
        <v>200</v>
      </c>
      <c r="AC13" s="24">
        <f>Dataset!N13 * (Dataset!X13 - 1)</f>
        <v>0</v>
      </c>
      <c r="AD13" s="24">
        <f t="shared" si="13"/>
        <v>288</v>
      </c>
      <c r="AE13" s="24">
        <f t="shared" si="1"/>
        <v>120</v>
      </c>
      <c r="AF13" s="24">
        <f t="shared" si="2"/>
        <v>36</v>
      </c>
      <c r="AG13" s="24">
        <f t="shared" si="3"/>
        <v>1</v>
      </c>
      <c r="AH13" s="27">
        <f t="shared" si="4"/>
        <v>43</v>
      </c>
      <c r="AI13" s="24">
        <v>1</v>
      </c>
      <c r="AJ13" s="24">
        <v>1</v>
      </c>
      <c r="AK13" s="24">
        <v>1</v>
      </c>
      <c r="AL13" s="28">
        <v>100</v>
      </c>
      <c r="AM13" s="29">
        <v>5.8101851851851847E-4</v>
      </c>
      <c r="AN13" s="29">
        <v>7.2453703703703699E-4</v>
      </c>
      <c r="AO13" s="29">
        <v>1.4310185185185185E-3</v>
      </c>
      <c r="AP13" s="30">
        <f t="shared" si="5"/>
        <v>9.121913580246913E-4</v>
      </c>
      <c r="AQ13" s="31">
        <v>8</v>
      </c>
      <c r="AR13" s="31">
        <v>4</v>
      </c>
      <c r="AS13" s="32">
        <f t="shared" si="6"/>
        <v>12</v>
      </c>
      <c r="AT13" s="24">
        <v>0</v>
      </c>
      <c r="AU13" s="24">
        <v>1</v>
      </c>
      <c r="AV13" s="24">
        <v>7</v>
      </c>
      <c r="AW13" s="24">
        <v>0</v>
      </c>
      <c r="AX13" s="24">
        <v>1</v>
      </c>
      <c r="AY13" s="24">
        <v>3</v>
      </c>
      <c r="AZ13" s="33">
        <f t="shared" si="14"/>
        <v>0</v>
      </c>
      <c r="BA13" s="33">
        <f t="shared" si="7"/>
        <v>2</v>
      </c>
      <c r="BB13" s="33">
        <f t="shared" si="8"/>
        <v>10</v>
      </c>
      <c r="BC13" s="33">
        <v>5</v>
      </c>
      <c r="BD13" s="33">
        <v>52</v>
      </c>
      <c r="BE13" s="33">
        <v>13</v>
      </c>
      <c r="BF13" s="33">
        <v>8</v>
      </c>
      <c r="BG13" s="33">
        <v>3</v>
      </c>
      <c r="BH13" s="33">
        <v>0</v>
      </c>
      <c r="BI13" s="33">
        <v>0</v>
      </c>
      <c r="BJ13" s="33">
        <v>0</v>
      </c>
      <c r="BK13" s="33">
        <f t="shared" si="9"/>
        <v>81</v>
      </c>
      <c r="BL13" s="34">
        <f t="shared" si="0"/>
        <v>81</v>
      </c>
      <c r="BM13" s="33">
        <v>19</v>
      </c>
      <c r="BN13" s="33">
        <v>22</v>
      </c>
      <c r="BO13" s="33">
        <v>40</v>
      </c>
      <c r="BP13" s="14">
        <v>1.4310185185185185E-3</v>
      </c>
      <c r="BQ13" s="14">
        <v>7.2453703703703699E-4</v>
      </c>
      <c r="BR13" s="14">
        <v>5.8101851851851847E-4</v>
      </c>
      <c r="BS13" s="33">
        <v>7</v>
      </c>
      <c r="BT13" s="33">
        <v>1</v>
      </c>
      <c r="BU13" s="33">
        <v>0</v>
      </c>
      <c r="BV13" s="33">
        <v>3</v>
      </c>
      <c r="BW13" s="33">
        <v>1</v>
      </c>
      <c r="BX13" s="33">
        <v>0</v>
      </c>
      <c r="BY13" s="33">
        <f t="shared" si="10"/>
        <v>10</v>
      </c>
      <c r="BZ13" s="33">
        <f t="shared" si="11"/>
        <v>2</v>
      </c>
      <c r="CA13" s="33">
        <f t="shared" si="12"/>
        <v>0</v>
      </c>
      <c r="CB13" s="33">
        <v>40</v>
      </c>
      <c r="CC13" s="33">
        <v>22</v>
      </c>
      <c r="CD13" s="33">
        <v>19</v>
      </c>
      <c r="CE13" s="39">
        <v>78.81</v>
      </c>
    </row>
    <row r="14" spans="1:83" x14ac:dyDescent="0.35">
      <c r="A14" s="6">
        <v>13</v>
      </c>
      <c r="B14" s="7">
        <v>44286.064004629632</v>
      </c>
      <c r="C14" s="7">
        <v>44286.092962962961</v>
      </c>
      <c r="D14" s="8" t="s">
        <v>10</v>
      </c>
      <c r="E14" s="6">
        <v>100</v>
      </c>
      <c r="F14" s="6">
        <v>2502</v>
      </c>
      <c r="G14" s="8" t="s">
        <v>11</v>
      </c>
      <c r="H14" s="7">
        <v>44286.092975370368</v>
      </c>
      <c r="I14" s="8" t="s">
        <v>27</v>
      </c>
      <c r="J14" s="8" t="s">
        <v>12</v>
      </c>
      <c r="K14" s="8" t="s">
        <v>13</v>
      </c>
      <c r="L14" s="9">
        <v>1</v>
      </c>
      <c r="M14" s="24">
        <v>38</v>
      </c>
      <c r="N14" s="24">
        <v>2</v>
      </c>
      <c r="O14" s="24">
        <v>44</v>
      </c>
      <c r="P14" s="24">
        <v>26</v>
      </c>
      <c r="Q14" s="24">
        <v>5</v>
      </c>
      <c r="R14" s="24">
        <v>0</v>
      </c>
      <c r="S14" s="24">
        <v>1</v>
      </c>
      <c r="T14" s="24">
        <v>5</v>
      </c>
      <c r="U14" s="24">
        <v>3</v>
      </c>
      <c r="V14" s="24">
        <v>6</v>
      </c>
      <c r="W14" s="24">
        <v>4</v>
      </c>
      <c r="X14" s="24">
        <v>2</v>
      </c>
      <c r="Y14" s="26">
        <v>1</v>
      </c>
      <c r="Z14" s="26">
        <v>20</v>
      </c>
      <c r="AA14" s="25" t="s">
        <v>14</v>
      </c>
      <c r="AB14" s="24">
        <f>Dataset!M14 * (Dataset!T14 - 1)</f>
        <v>152</v>
      </c>
      <c r="AC14" s="24">
        <f>Dataset!N14 * (Dataset!X14 - 1)</f>
        <v>2</v>
      </c>
      <c r="AD14" s="24">
        <f t="shared" si="13"/>
        <v>132</v>
      </c>
      <c r="AE14" s="24">
        <f t="shared" si="1"/>
        <v>52</v>
      </c>
      <c r="AF14" s="24">
        <f t="shared" si="2"/>
        <v>25</v>
      </c>
      <c r="AG14" s="24">
        <f t="shared" si="3"/>
        <v>0</v>
      </c>
      <c r="AH14" s="27">
        <f t="shared" si="4"/>
        <v>24.2</v>
      </c>
      <c r="AI14" s="24">
        <v>1</v>
      </c>
      <c r="AJ14" s="24">
        <v>1</v>
      </c>
      <c r="AK14" s="24">
        <v>1</v>
      </c>
      <c r="AL14" s="28">
        <v>100</v>
      </c>
      <c r="AM14" s="29">
        <v>5.5833333333333332E-4</v>
      </c>
      <c r="AN14" s="29">
        <v>6.1157407407407406E-4</v>
      </c>
      <c r="AO14" s="29">
        <v>4.0324074074074074E-4</v>
      </c>
      <c r="AP14" s="30">
        <f t="shared" si="5"/>
        <v>5.2438271604938265E-4</v>
      </c>
      <c r="AQ14" s="31">
        <v>2</v>
      </c>
      <c r="AR14" s="31">
        <v>3</v>
      </c>
      <c r="AS14" s="32">
        <f t="shared" si="6"/>
        <v>5</v>
      </c>
      <c r="AT14" s="24">
        <v>1</v>
      </c>
      <c r="AU14" s="24">
        <v>1</v>
      </c>
      <c r="AV14" s="24">
        <v>0</v>
      </c>
      <c r="AW14" s="24">
        <v>1</v>
      </c>
      <c r="AX14" s="24">
        <v>2</v>
      </c>
      <c r="AY14" s="24">
        <v>0</v>
      </c>
      <c r="AZ14" s="33">
        <f t="shared" si="14"/>
        <v>2</v>
      </c>
      <c r="BA14" s="33">
        <f t="shared" si="7"/>
        <v>3</v>
      </c>
      <c r="BB14" s="33">
        <f t="shared" si="8"/>
        <v>0</v>
      </c>
      <c r="BC14" s="33">
        <v>6</v>
      </c>
      <c r="BD14" s="33">
        <v>52</v>
      </c>
      <c r="BE14" s="33">
        <v>6</v>
      </c>
      <c r="BF14" s="33">
        <v>1</v>
      </c>
      <c r="BG14" s="33">
        <v>3</v>
      </c>
      <c r="BH14" s="33">
        <v>0</v>
      </c>
      <c r="BI14" s="33">
        <v>0</v>
      </c>
      <c r="BJ14" s="33">
        <v>0</v>
      </c>
      <c r="BK14" s="33">
        <f t="shared" si="9"/>
        <v>68</v>
      </c>
      <c r="BL14" s="34">
        <f t="shared" si="0"/>
        <v>68</v>
      </c>
      <c r="BM14" s="33">
        <v>20</v>
      </c>
      <c r="BN14" s="33">
        <v>30</v>
      </c>
      <c r="BO14" s="33">
        <v>18</v>
      </c>
      <c r="BP14" s="14">
        <v>5.5833333333333332E-4</v>
      </c>
      <c r="BQ14" s="14">
        <v>6.1157407407407406E-4</v>
      </c>
      <c r="BR14" s="14">
        <v>4.0324074074074074E-4</v>
      </c>
      <c r="BS14" s="33">
        <v>1</v>
      </c>
      <c r="BT14" s="33">
        <v>1</v>
      </c>
      <c r="BU14" s="33">
        <v>0</v>
      </c>
      <c r="BV14" s="33">
        <v>1</v>
      </c>
      <c r="BW14" s="33">
        <v>2</v>
      </c>
      <c r="BX14" s="33">
        <v>0</v>
      </c>
      <c r="BY14" s="33">
        <f t="shared" si="10"/>
        <v>2</v>
      </c>
      <c r="BZ14" s="33">
        <f t="shared" si="11"/>
        <v>3</v>
      </c>
      <c r="CA14" s="33">
        <f t="shared" si="12"/>
        <v>0</v>
      </c>
      <c r="CB14" s="33">
        <v>20</v>
      </c>
      <c r="CC14" s="33">
        <v>30</v>
      </c>
      <c r="CD14" s="33">
        <v>18</v>
      </c>
      <c r="CE14" s="39">
        <v>45.31</v>
      </c>
    </row>
    <row r="15" spans="1:83" x14ac:dyDescent="0.35">
      <c r="A15" s="6">
        <v>14</v>
      </c>
      <c r="B15" s="7">
        <v>44286.11273148148</v>
      </c>
      <c r="C15" s="7">
        <v>44286.17796296296</v>
      </c>
      <c r="D15" s="8" t="s">
        <v>10</v>
      </c>
      <c r="E15" s="6">
        <v>100</v>
      </c>
      <c r="F15" s="6">
        <v>5636</v>
      </c>
      <c r="G15" s="8" t="s">
        <v>11</v>
      </c>
      <c r="H15" s="7">
        <v>44286.177976643521</v>
      </c>
      <c r="I15" s="8" t="s">
        <v>28</v>
      </c>
      <c r="J15" s="8" t="s">
        <v>12</v>
      </c>
      <c r="K15" s="8" t="s">
        <v>13</v>
      </c>
      <c r="L15" s="9">
        <v>1</v>
      </c>
      <c r="M15" s="24">
        <v>29</v>
      </c>
      <c r="N15" s="24">
        <v>7</v>
      </c>
      <c r="O15" s="24">
        <v>70</v>
      </c>
      <c r="P15" s="24">
        <v>24</v>
      </c>
      <c r="Q15" s="24">
        <v>19</v>
      </c>
      <c r="R15" s="24">
        <v>5</v>
      </c>
      <c r="S15" s="24">
        <v>1</v>
      </c>
      <c r="T15" s="24">
        <v>4</v>
      </c>
      <c r="U15" s="24">
        <v>2</v>
      </c>
      <c r="V15" s="24">
        <v>6</v>
      </c>
      <c r="W15" s="24">
        <v>5</v>
      </c>
      <c r="X15" s="24">
        <v>3</v>
      </c>
      <c r="Y15" s="26">
        <v>2</v>
      </c>
      <c r="Z15" s="26">
        <v>20</v>
      </c>
      <c r="AA15" s="25" t="s">
        <v>14</v>
      </c>
      <c r="AB15" s="24">
        <f>Dataset!M15 * (Dataset!T15 - 1)</f>
        <v>87</v>
      </c>
      <c r="AC15" s="24">
        <f>Dataset!N15 * (Dataset!X15 - 1)</f>
        <v>14</v>
      </c>
      <c r="AD15" s="24">
        <f t="shared" si="13"/>
        <v>280</v>
      </c>
      <c r="AE15" s="24">
        <f t="shared" si="1"/>
        <v>24</v>
      </c>
      <c r="AF15" s="24">
        <f t="shared" si="2"/>
        <v>95</v>
      </c>
      <c r="AG15" s="24">
        <f t="shared" si="3"/>
        <v>0</v>
      </c>
      <c r="AH15" s="27">
        <f t="shared" si="4"/>
        <v>33.333333333333336</v>
      </c>
      <c r="AI15" s="24">
        <v>1</v>
      </c>
      <c r="AJ15" s="24">
        <v>1</v>
      </c>
      <c r="AK15" s="24">
        <v>1</v>
      </c>
      <c r="AL15" s="28">
        <v>100</v>
      </c>
      <c r="AM15" s="29">
        <v>7.337962962962963E-4</v>
      </c>
      <c r="AN15" s="29">
        <v>4.3657407407407409E-4</v>
      </c>
      <c r="AO15" s="29">
        <v>8.5972222222222222E-4</v>
      </c>
      <c r="AP15" s="30">
        <f t="shared" si="5"/>
        <v>6.7669753086419763E-4</v>
      </c>
      <c r="AQ15" s="31">
        <v>3</v>
      </c>
      <c r="AR15" s="31">
        <v>5</v>
      </c>
      <c r="AS15" s="32">
        <f t="shared" si="6"/>
        <v>8</v>
      </c>
      <c r="AT15" s="24">
        <v>0</v>
      </c>
      <c r="AU15" s="24">
        <v>0</v>
      </c>
      <c r="AV15" s="24">
        <v>3</v>
      </c>
      <c r="AW15" s="24">
        <v>2</v>
      </c>
      <c r="AX15" s="24">
        <v>0</v>
      </c>
      <c r="AY15" s="24">
        <v>3</v>
      </c>
      <c r="AZ15" s="33">
        <f t="shared" si="14"/>
        <v>2</v>
      </c>
      <c r="BA15" s="33">
        <f t="shared" si="7"/>
        <v>0</v>
      </c>
      <c r="BB15" s="33">
        <f t="shared" si="8"/>
        <v>6</v>
      </c>
      <c r="BC15" s="33">
        <v>2</v>
      </c>
      <c r="BD15" s="33">
        <v>64</v>
      </c>
      <c r="BE15" s="33">
        <v>9</v>
      </c>
      <c r="BF15" s="33">
        <v>3</v>
      </c>
      <c r="BG15" s="33">
        <v>0</v>
      </c>
      <c r="BH15" s="33">
        <v>0</v>
      </c>
      <c r="BI15" s="33">
        <v>0</v>
      </c>
      <c r="BJ15" s="33">
        <v>0</v>
      </c>
      <c r="BK15" s="33">
        <f t="shared" si="9"/>
        <v>78</v>
      </c>
      <c r="BL15" s="34">
        <f t="shared" si="0"/>
        <v>78</v>
      </c>
      <c r="BM15" s="33">
        <v>28</v>
      </c>
      <c r="BN15" s="33">
        <v>15</v>
      </c>
      <c r="BO15" s="33">
        <v>35</v>
      </c>
      <c r="BP15" s="14">
        <v>7.337962962962963E-4</v>
      </c>
      <c r="BQ15" s="14">
        <v>8.5972222222222222E-4</v>
      </c>
      <c r="BR15" s="14">
        <v>4.3657407407407409E-4</v>
      </c>
      <c r="BS15" s="33">
        <v>0</v>
      </c>
      <c r="BT15" s="33">
        <v>3</v>
      </c>
      <c r="BU15" s="33">
        <v>0</v>
      </c>
      <c r="BV15" s="33">
        <v>2</v>
      </c>
      <c r="BW15" s="33">
        <v>3</v>
      </c>
      <c r="BX15" s="33">
        <v>0</v>
      </c>
      <c r="BY15" s="33">
        <f t="shared" si="10"/>
        <v>2</v>
      </c>
      <c r="BZ15" s="33">
        <f t="shared" si="11"/>
        <v>6</v>
      </c>
      <c r="CA15" s="33">
        <f t="shared" si="12"/>
        <v>0</v>
      </c>
      <c r="CB15" s="33">
        <v>28</v>
      </c>
      <c r="CC15" s="33">
        <v>35</v>
      </c>
      <c r="CD15" s="33">
        <v>15</v>
      </c>
      <c r="CE15" s="39">
        <v>58.47</v>
      </c>
    </row>
    <row r="16" spans="1:83" x14ac:dyDescent="0.35">
      <c r="A16" s="6">
        <v>15</v>
      </c>
      <c r="B16" s="7">
        <v>44286.189780092594</v>
      </c>
      <c r="C16" s="7">
        <v>44286.260381944441</v>
      </c>
      <c r="D16" s="8" t="s">
        <v>10</v>
      </c>
      <c r="E16" s="6">
        <v>100</v>
      </c>
      <c r="F16" s="6">
        <v>6099</v>
      </c>
      <c r="G16" s="8" t="s">
        <v>11</v>
      </c>
      <c r="H16" s="7">
        <v>44286.260399212966</v>
      </c>
      <c r="I16" s="8" t="s">
        <v>29</v>
      </c>
      <c r="J16" s="8" t="s">
        <v>12</v>
      </c>
      <c r="K16" s="8" t="s">
        <v>13</v>
      </c>
      <c r="L16" s="9">
        <v>1</v>
      </c>
      <c r="M16" s="24">
        <v>51</v>
      </c>
      <c r="N16" s="24">
        <v>10</v>
      </c>
      <c r="O16" s="24">
        <v>31</v>
      </c>
      <c r="P16" s="24">
        <v>11</v>
      </c>
      <c r="Q16" s="24">
        <v>20</v>
      </c>
      <c r="R16" s="24">
        <v>7</v>
      </c>
      <c r="S16" s="24">
        <v>1</v>
      </c>
      <c r="T16" s="24">
        <v>5</v>
      </c>
      <c r="U16" s="24">
        <v>3</v>
      </c>
      <c r="V16" s="24">
        <v>6</v>
      </c>
      <c r="W16" s="24">
        <v>4</v>
      </c>
      <c r="X16" s="24">
        <v>2</v>
      </c>
      <c r="Y16" s="26">
        <v>1</v>
      </c>
      <c r="Z16" s="26">
        <v>34</v>
      </c>
      <c r="AA16" s="25" t="s">
        <v>14</v>
      </c>
      <c r="AB16" s="24">
        <f>Dataset!M16 * (Dataset!T16 - 1)</f>
        <v>204</v>
      </c>
      <c r="AC16" s="24">
        <f>Dataset!N16 * (Dataset!X16 - 1)</f>
        <v>10</v>
      </c>
      <c r="AD16" s="24">
        <f t="shared" si="13"/>
        <v>93</v>
      </c>
      <c r="AE16" s="24">
        <f t="shared" si="1"/>
        <v>22</v>
      </c>
      <c r="AF16" s="24">
        <f t="shared" si="2"/>
        <v>100</v>
      </c>
      <c r="AG16" s="24">
        <f t="shared" si="3"/>
        <v>0</v>
      </c>
      <c r="AH16" s="27">
        <f t="shared" si="4"/>
        <v>28.6</v>
      </c>
      <c r="AI16" s="24">
        <v>1</v>
      </c>
      <c r="AJ16" s="24">
        <v>1</v>
      </c>
      <c r="AK16" s="24">
        <v>1</v>
      </c>
      <c r="AL16" s="28">
        <v>100</v>
      </c>
      <c r="AM16" s="29">
        <v>6.5972222222222224E-4</v>
      </c>
      <c r="AN16" s="29">
        <v>3.1435185185185185E-4</v>
      </c>
      <c r="AO16" s="29">
        <v>4.4722222222222223E-4</v>
      </c>
      <c r="AP16" s="30">
        <f t="shared" si="5"/>
        <v>4.7376543209876547E-4</v>
      </c>
      <c r="AQ16" s="31">
        <v>1</v>
      </c>
      <c r="AR16" s="31">
        <v>1</v>
      </c>
      <c r="AS16" s="32">
        <f t="shared" si="6"/>
        <v>2</v>
      </c>
      <c r="AT16" s="24">
        <v>0</v>
      </c>
      <c r="AU16" s="24">
        <v>0</v>
      </c>
      <c r="AV16" s="24">
        <v>1</v>
      </c>
      <c r="AW16" s="24">
        <v>0</v>
      </c>
      <c r="AX16" s="24">
        <v>0</v>
      </c>
      <c r="AY16" s="24">
        <v>1</v>
      </c>
      <c r="AZ16" s="33">
        <f t="shared" si="14"/>
        <v>0</v>
      </c>
      <c r="BA16" s="33">
        <f t="shared" si="7"/>
        <v>0</v>
      </c>
      <c r="BB16" s="33">
        <f t="shared" si="8"/>
        <v>2</v>
      </c>
      <c r="BC16" s="33">
        <v>8</v>
      </c>
      <c r="BD16" s="33">
        <v>40</v>
      </c>
      <c r="BE16" s="33">
        <v>3</v>
      </c>
      <c r="BF16" s="33">
        <v>4</v>
      </c>
      <c r="BG16" s="33">
        <v>0</v>
      </c>
      <c r="BH16" s="33">
        <v>0</v>
      </c>
      <c r="BI16" s="33">
        <v>0</v>
      </c>
      <c r="BJ16" s="33">
        <v>0</v>
      </c>
      <c r="BK16" s="33">
        <f t="shared" si="9"/>
        <v>55</v>
      </c>
      <c r="BL16" s="34">
        <f t="shared" si="0"/>
        <v>55</v>
      </c>
      <c r="BM16" s="33">
        <v>19</v>
      </c>
      <c r="BN16" s="33">
        <v>14</v>
      </c>
      <c r="BO16" s="33">
        <v>22</v>
      </c>
      <c r="BP16" s="14">
        <v>3.1435185185185185E-4</v>
      </c>
      <c r="BQ16" s="14">
        <v>6.5972222222222224E-4</v>
      </c>
      <c r="BR16" s="14">
        <v>4.4722222222222223E-4</v>
      </c>
      <c r="BS16" s="33">
        <v>0</v>
      </c>
      <c r="BT16" s="33">
        <v>0</v>
      </c>
      <c r="BU16" s="33">
        <v>1</v>
      </c>
      <c r="BV16" s="33">
        <v>0</v>
      </c>
      <c r="BW16" s="33">
        <v>0</v>
      </c>
      <c r="BX16" s="33">
        <v>1</v>
      </c>
      <c r="BY16" s="33">
        <f t="shared" si="10"/>
        <v>0</v>
      </c>
      <c r="BZ16" s="33">
        <f t="shared" si="11"/>
        <v>0</v>
      </c>
      <c r="CA16" s="33">
        <f t="shared" si="12"/>
        <v>2</v>
      </c>
      <c r="CB16" s="33">
        <v>14</v>
      </c>
      <c r="CC16" s="33">
        <v>19</v>
      </c>
      <c r="CD16" s="33">
        <v>22</v>
      </c>
      <c r="CE16" s="39">
        <v>40.93</v>
      </c>
    </row>
    <row r="17" spans="1:83" x14ac:dyDescent="0.35">
      <c r="A17" s="6">
        <v>16</v>
      </c>
      <c r="B17" s="7">
        <v>44286.269780092596</v>
      </c>
      <c r="C17" s="7">
        <v>44286.30159722222</v>
      </c>
      <c r="D17" s="8" t="s">
        <v>10</v>
      </c>
      <c r="E17" s="6">
        <v>100</v>
      </c>
      <c r="F17" s="6">
        <v>2749</v>
      </c>
      <c r="G17" s="8" t="s">
        <v>11</v>
      </c>
      <c r="H17" s="7">
        <v>44286.301603865744</v>
      </c>
      <c r="I17" s="8" t="s">
        <v>30</v>
      </c>
      <c r="J17" s="8" t="s">
        <v>12</v>
      </c>
      <c r="K17" s="8" t="s">
        <v>13</v>
      </c>
      <c r="L17" s="9">
        <v>1</v>
      </c>
      <c r="M17" s="24">
        <v>85</v>
      </c>
      <c r="N17" s="24">
        <v>0</v>
      </c>
      <c r="O17" s="24">
        <v>50</v>
      </c>
      <c r="P17" s="24">
        <v>11</v>
      </c>
      <c r="Q17" s="24">
        <v>4</v>
      </c>
      <c r="R17" s="24">
        <v>0</v>
      </c>
      <c r="S17" s="24">
        <v>1</v>
      </c>
      <c r="T17" s="24">
        <v>6</v>
      </c>
      <c r="U17" s="24">
        <v>4</v>
      </c>
      <c r="V17" s="24">
        <v>5</v>
      </c>
      <c r="W17" s="24">
        <v>2</v>
      </c>
      <c r="X17" s="24">
        <v>3</v>
      </c>
      <c r="Y17" s="26">
        <v>1</v>
      </c>
      <c r="Z17" s="26">
        <v>20</v>
      </c>
      <c r="AA17" s="25" t="s">
        <v>14</v>
      </c>
      <c r="AB17" s="24">
        <f>Dataset!M17 * (Dataset!T17 - 1)</f>
        <v>425</v>
      </c>
      <c r="AC17" s="24">
        <f>Dataset!N17 * (Dataset!X17 - 1)</f>
        <v>0</v>
      </c>
      <c r="AD17" s="24">
        <f t="shared" si="13"/>
        <v>50</v>
      </c>
      <c r="AE17" s="24">
        <f t="shared" si="1"/>
        <v>33</v>
      </c>
      <c r="AF17" s="24">
        <f t="shared" si="2"/>
        <v>16</v>
      </c>
      <c r="AG17" s="24">
        <f t="shared" si="3"/>
        <v>0</v>
      </c>
      <c r="AH17" s="27">
        <f t="shared" si="4"/>
        <v>34.93333333333333</v>
      </c>
      <c r="AI17" s="24">
        <v>2</v>
      </c>
      <c r="AJ17" s="24">
        <v>1</v>
      </c>
      <c r="AK17" s="24">
        <v>1</v>
      </c>
      <c r="AL17" s="28">
        <v>66.67</v>
      </c>
      <c r="AM17" s="29">
        <v>9.5601851851851848E-4</v>
      </c>
      <c r="AN17" s="29">
        <v>9.967592592592593E-4</v>
      </c>
      <c r="AO17" s="29">
        <v>3.3611111111111114E-4</v>
      </c>
      <c r="AP17" s="30">
        <f t="shared" si="5"/>
        <v>7.6296296296296301E-4</v>
      </c>
      <c r="AQ17" s="31">
        <v>14</v>
      </c>
      <c r="AR17" s="31">
        <v>4</v>
      </c>
      <c r="AS17" s="32">
        <f t="shared" si="6"/>
        <v>18</v>
      </c>
      <c r="AT17" s="24">
        <v>4</v>
      </c>
      <c r="AU17" s="24">
        <v>10</v>
      </c>
      <c r="AV17" s="24">
        <v>0</v>
      </c>
      <c r="AW17" s="24">
        <v>2</v>
      </c>
      <c r="AX17" s="24">
        <v>2</v>
      </c>
      <c r="AY17" s="24">
        <v>0</v>
      </c>
      <c r="AZ17" s="33">
        <f t="shared" si="14"/>
        <v>6</v>
      </c>
      <c r="BA17" s="33">
        <f t="shared" si="7"/>
        <v>12</v>
      </c>
      <c r="BB17" s="33">
        <f t="shared" si="8"/>
        <v>0</v>
      </c>
      <c r="BC17" s="33">
        <v>9</v>
      </c>
      <c r="BD17" s="33">
        <v>63</v>
      </c>
      <c r="BE17" s="33">
        <v>19</v>
      </c>
      <c r="BF17" s="33">
        <v>14</v>
      </c>
      <c r="BG17" s="33">
        <v>0</v>
      </c>
      <c r="BH17" s="33">
        <v>0</v>
      </c>
      <c r="BI17" s="33">
        <v>0</v>
      </c>
      <c r="BJ17" s="33">
        <v>0</v>
      </c>
      <c r="BK17" s="33">
        <f t="shared" si="9"/>
        <v>105</v>
      </c>
      <c r="BL17" s="34">
        <f t="shared" si="0"/>
        <v>105</v>
      </c>
      <c r="BM17" s="33">
        <v>37</v>
      </c>
      <c r="BN17" s="33">
        <v>51</v>
      </c>
      <c r="BO17" s="33">
        <v>17</v>
      </c>
      <c r="BP17" s="14">
        <v>3.3611111111111114E-4</v>
      </c>
      <c r="BQ17" s="14">
        <v>9.5601851851851848E-4</v>
      </c>
      <c r="BR17" s="14">
        <v>9.967592592592593E-4</v>
      </c>
      <c r="BS17" s="33">
        <v>0</v>
      </c>
      <c r="BT17" s="33">
        <v>4</v>
      </c>
      <c r="BU17" s="33">
        <v>10</v>
      </c>
      <c r="BV17" s="33">
        <v>0</v>
      </c>
      <c r="BW17" s="33">
        <v>2</v>
      </c>
      <c r="BX17" s="33">
        <v>2</v>
      </c>
      <c r="BY17" s="33">
        <f t="shared" si="10"/>
        <v>0</v>
      </c>
      <c r="BZ17" s="33">
        <f t="shared" si="11"/>
        <v>6</v>
      </c>
      <c r="CA17" s="33">
        <f t="shared" si="12"/>
        <v>12</v>
      </c>
      <c r="CB17" s="33">
        <v>17</v>
      </c>
      <c r="CC17" s="33">
        <v>37</v>
      </c>
      <c r="CD17" s="33">
        <v>51</v>
      </c>
      <c r="CE17" s="39">
        <v>65.92</v>
      </c>
    </row>
    <row r="18" spans="1:83" x14ac:dyDescent="0.35">
      <c r="A18" s="6">
        <v>17</v>
      </c>
      <c r="B18" s="7">
        <v>44286.325624999998</v>
      </c>
      <c r="C18" s="7">
        <v>44286.346412037034</v>
      </c>
      <c r="D18" s="8" t="s">
        <v>10</v>
      </c>
      <c r="E18" s="6">
        <v>100</v>
      </c>
      <c r="F18" s="6">
        <v>1795</v>
      </c>
      <c r="G18" s="8" t="s">
        <v>11</v>
      </c>
      <c r="H18" s="7">
        <v>44286.34641716435</v>
      </c>
      <c r="I18" s="8" t="s">
        <v>31</v>
      </c>
      <c r="J18" s="8" t="s">
        <v>12</v>
      </c>
      <c r="K18" s="8" t="s">
        <v>13</v>
      </c>
      <c r="L18" s="9">
        <v>1</v>
      </c>
      <c r="M18" s="24">
        <v>35</v>
      </c>
      <c r="N18" s="24">
        <v>10</v>
      </c>
      <c r="O18" s="24">
        <v>80</v>
      </c>
      <c r="P18" s="24">
        <v>30</v>
      </c>
      <c r="Q18" s="24">
        <v>20</v>
      </c>
      <c r="R18" s="24">
        <v>25</v>
      </c>
      <c r="S18" s="24">
        <v>3</v>
      </c>
      <c r="T18" s="24">
        <v>4</v>
      </c>
      <c r="U18" s="24">
        <v>2</v>
      </c>
      <c r="V18" s="24">
        <v>6</v>
      </c>
      <c r="W18" s="24">
        <v>5</v>
      </c>
      <c r="X18" s="24">
        <v>1</v>
      </c>
      <c r="Y18" s="26">
        <v>1</v>
      </c>
      <c r="Z18" s="26">
        <v>19</v>
      </c>
      <c r="AA18" s="25" t="s">
        <v>14</v>
      </c>
      <c r="AB18" s="24">
        <f>Dataset!M18 * (Dataset!T18 - 1)</f>
        <v>105</v>
      </c>
      <c r="AC18" s="24">
        <f>Dataset!N18 * (Dataset!X18 - 1)</f>
        <v>0</v>
      </c>
      <c r="AD18" s="24">
        <f t="shared" si="13"/>
        <v>320</v>
      </c>
      <c r="AE18" s="24">
        <f t="shared" si="1"/>
        <v>30</v>
      </c>
      <c r="AF18" s="24">
        <f t="shared" si="2"/>
        <v>100</v>
      </c>
      <c r="AG18" s="24">
        <f t="shared" si="3"/>
        <v>50</v>
      </c>
      <c r="AH18" s="27">
        <f t="shared" si="4"/>
        <v>40.333333333333336</v>
      </c>
      <c r="AI18" s="24">
        <v>1</v>
      </c>
      <c r="AJ18" s="24">
        <v>1</v>
      </c>
      <c r="AK18" s="24">
        <v>1</v>
      </c>
      <c r="AL18" s="28">
        <v>100</v>
      </c>
      <c r="AM18" s="29">
        <v>5.1481481481481484E-4</v>
      </c>
      <c r="AN18" s="29">
        <v>3.5277777777777776E-4</v>
      </c>
      <c r="AO18" s="29">
        <v>4.4768518518518519E-4</v>
      </c>
      <c r="AP18" s="30">
        <f t="shared" si="5"/>
        <v>4.3842592592592588E-4</v>
      </c>
      <c r="AQ18" s="31">
        <v>3</v>
      </c>
      <c r="AR18" s="31">
        <v>2</v>
      </c>
      <c r="AS18" s="32">
        <f t="shared" si="6"/>
        <v>5</v>
      </c>
      <c r="AT18" s="24">
        <v>2</v>
      </c>
      <c r="AU18" s="24">
        <v>0</v>
      </c>
      <c r="AV18" s="24">
        <v>1</v>
      </c>
      <c r="AW18" s="24">
        <v>0</v>
      </c>
      <c r="AX18" s="24">
        <v>1</v>
      </c>
      <c r="AY18" s="24">
        <v>1</v>
      </c>
      <c r="AZ18" s="33">
        <f t="shared" si="14"/>
        <v>2</v>
      </c>
      <c r="BA18" s="33">
        <f t="shared" si="7"/>
        <v>1</v>
      </c>
      <c r="BB18" s="33">
        <f t="shared" si="8"/>
        <v>2</v>
      </c>
      <c r="BC18" s="33">
        <v>4</v>
      </c>
      <c r="BD18" s="33">
        <v>44</v>
      </c>
      <c r="BE18" s="33">
        <v>5</v>
      </c>
      <c r="BF18" s="33">
        <v>2</v>
      </c>
      <c r="BG18" s="33">
        <v>0</v>
      </c>
      <c r="BH18" s="33">
        <v>0</v>
      </c>
      <c r="BI18" s="33">
        <v>0</v>
      </c>
      <c r="BJ18" s="33">
        <v>0</v>
      </c>
      <c r="BK18" s="33">
        <f t="shared" si="9"/>
        <v>55</v>
      </c>
      <c r="BL18" s="34">
        <f t="shared" si="0"/>
        <v>55</v>
      </c>
      <c r="BM18" s="33">
        <v>19</v>
      </c>
      <c r="BN18" s="33">
        <v>15</v>
      </c>
      <c r="BO18" s="33">
        <v>21</v>
      </c>
      <c r="BP18" s="14">
        <v>3.5277777777777776E-4</v>
      </c>
      <c r="BQ18" s="14">
        <v>4.4768518518518519E-4</v>
      </c>
      <c r="BR18" s="14">
        <v>5.1481481481481484E-4</v>
      </c>
      <c r="BS18" s="33">
        <v>0</v>
      </c>
      <c r="BT18" s="33">
        <v>1</v>
      </c>
      <c r="BU18" s="33">
        <v>2</v>
      </c>
      <c r="BV18" s="33">
        <v>1</v>
      </c>
      <c r="BW18" s="33">
        <v>1</v>
      </c>
      <c r="BX18" s="33">
        <v>0</v>
      </c>
      <c r="BY18" s="33">
        <f t="shared" si="10"/>
        <v>1</v>
      </c>
      <c r="BZ18" s="33">
        <f t="shared" si="11"/>
        <v>2</v>
      </c>
      <c r="CA18" s="33">
        <f t="shared" si="12"/>
        <v>2</v>
      </c>
      <c r="CB18" s="33">
        <v>15</v>
      </c>
      <c r="CC18" s="33">
        <v>21</v>
      </c>
      <c r="CD18" s="33">
        <v>19</v>
      </c>
      <c r="CE18" s="39">
        <v>37.880000000000003</v>
      </c>
    </row>
    <row r="19" spans="1:83" x14ac:dyDescent="0.35">
      <c r="A19" s="6">
        <v>18</v>
      </c>
      <c r="B19" s="7">
        <v>44287.030659722222</v>
      </c>
      <c r="C19" s="7">
        <v>44287.050752314812</v>
      </c>
      <c r="D19" s="8" t="s">
        <v>10</v>
      </c>
      <c r="E19" s="6">
        <v>100</v>
      </c>
      <c r="F19" s="6">
        <v>1736</v>
      </c>
      <c r="G19" s="8" t="s">
        <v>11</v>
      </c>
      <c r="H19" s="7">
        <v>44287.05076435185</v>
      </c>
      <c r="I19" s="8" t="s">
        <v>32</v>
      </c>
      <c r="J19" s="8" t="s">
        <v>12</v>
      </c>
      <c r="K19" s="8" t="s">
        <v>13</v>
      </c>
      <c r="L19" s="9">
        <v>1</v>
      </c>
      <c r="M19" s="24">
        <v>50</v>
      </c>
      <c r="N19" s="24">
        <v>8</v>
      </c>
      <c r="O19" s="24">
        <v>91</v>
      </c>
      <c r="P19" s="24">
        <v>19</v>
      </c>
      <c r="Q19" s="24">
        <v>34</v>
      </c>
      <c r="R19" s="24">
        <v>62</v>
      </c>
      <c r="S19" s="24">
        <v>3</v>
      </c>
      <c r="T19" s="24">
        <v>4</v>
      </c>
      <c r="U19" s="24">
        <v>2</v>
      </c>
      <c r="V19" s="24">
        <v>6</v>
      </c>
      <c r="W19" s="24">
        <v>5</v>
      </c>
      <c r="X19" s="24">
        <v>1</v>
      </c>
      <c r="Y19" s="26">
        <v>1</v>
      </c>
      <c r="Z19" s="26">
        <v>23</v>
      </c>
      <c r="AA19" s="25" t="s">
        <v>14</v>
      </c>
      <c r="AB19" s="24">
        <f>Dataset!M19 * (Dataset!T19 - 1)</f>
        <v>150</v>
      </c>
      <c r="AC19" s="24">
        <f>Dataset!N19 * (Dataset!X19 - 1)</f>
        <v>0</v>
      </c>
      <c r="AD19" s="24">
        <f t="shared" si="13"/>
        <v>364</v>
      </c>
      <c r="AE19" s="24">
        <f t="shared" si="1"/>
        <v>19</v>
      </c>
      <c r="AF19" s="24">
        <f t="shared" si="2"/>
        <v>170</v>
      </c>
      <c r="AG19" s="24">
        <f t="shared" si="3"/>
        <v>124</v>
      </c>
      <c r="AH19" s="27">
        <f t="shared" si="4"/>
        <v>55.133333333333333</v>
      </c>
      <c r="AI19" s="24">
        <v>1</v>
      </c>
      <c r="AJ19" s="24">
        <v>1</v>
      </c>
      <c r="AK19" s="24">
        <v>1</v>
      </c>
      <c r="AL19" s="28">
        <v>100</v>
      </c>
      <c r="AM19" s="29">
        <v>5.643518518518518E-4</v>
      </c>
      <c r="AN19" s="29">
        <v>3.4722222222222224E-4</v>
      </c>
      <c r="AO19" s="29">
        <v>4.1388888888888888E-4</v>
      </c>
      <c r="AP19" s="30">
        <f t="shared" si="5"/>
        <v>4.418209876543209E-4</v>
      </c>
      <c r="AQ19" s="31">
        <v>9</v>
      </c>
      <c r="AR19" s="31">
        <v>3</v>
      </c>
      <c r="AS19" s="32">
        <f t="shared" si="6"/>
        <v>12</v>
      </c>
      <c r="AT19" s="24">
        <v>6</v>
      </c>
      <c r="AU19" s="24">
        <v>0</v>
      </c>
      <c r="AV19" s="24">
        <v>3</v>
      </c>
      <c r="AW19" s="24">
        <v>1</v>
      </c>
      <c r="AX19" s="24">
        <v>1</v>
      </c>
      <c r="AY19" s="24">
        <v>1</v>
      </c>
      <c r="AZ19" s="33">
        <f t="shared" si="14"/>
        <v>7</v>
      </c>
      <c r="BA19" s="33">
        <f t="shared" si="7"/>
        <v>1</v>
      </c>
      <c r="BB19" s="33">
        <f t="shared" si="8"/>
        <v>4</v>
      </c>
      <c r="BC19" s="33">
        <v>10</v>
      </c>
      <c r="BD19" s="33">
        <v>49</v>
      </c>
      <c r="BE19" s="33">
        <v>14</v>
      </c>
      <c r="BF19" s="33">
        <v>2</v>
      </c>
      <c r="BG19" s="33">
        <v>2</v>
      </c>
      <c r="BH19" s="33">
        <v>0</v>
      </c>
      <c r="BI19" s="33">
        <v>0</v>
      </c>
      <c r="BJ19" s="33">
        <v>0</v>
      </c>
      <c r="BK19" s="33">
        <f t="shared" si="9"/>
        <v>77</v>
      </c>
      <c r="BL19" s="34">
        <f t="shared" si="0"/>
        <v>77</v>
      </c>
      <c r="BM19" s="33">
        <v>34</v>
      </c>
      <c r="BN19" s="33">
        <v>18</v>
      </c>
      <c r="BO19" s="33">
        <v>25</v>
      </c>
      <c r="BP19" s="14">
        <v>4.1388888888888888E-4</v>
      </c>
      <c r="BQ19" s="14">
        <v>3.4722222222222224E-4</v>
      </c>
      <c r="BR19" s="14">
        <v>5.643518518518518E-4</v>
      </c>
      <c r="BS19" s="33">
        <v>3</v>
      </c>
      <c r="BT19" s="33">
        <v>0</v>
      </c>
      <c r="BU19" s="33">
        <v>6</v>
      </c>
      <c r="BV19" s="33">
        <v>1</v>
      </c>
      <c r="BW19" s="33">
        <v>1</v>
      </c>
      <c r="BX19" s="33">
        <v>1</v>
      </c>
      <c r="BY19" s="33">
        <f t="shared" si="10"/>
        <v>4</v>
      </c>
      <c r="BZ19" s="33">
        <f t="shared" si="11"/>
        <v>1</v>
      </c>
      <c r="CA19" s="33">
        <f t="shared" si="12"/>
        <v>7</v>
      </c>
      <c r="CB19" s="33">
        <v>25</v>
      </c>
      <c r="CC19" s="33">
        <v>18</v>
      </c>
      <c r="CD19" s="33">
        <v>34</v>
      </c>
      <c r="CE19" s="39">
        <v>38.17</v>
      </c>
    </row>
    <row r="20" spans="1:83" s="1" customFormat="1" x14ac:dyDescent="0.35">
      <c r="A20" s="6">
        <v>19</v>
      </c>
      <c r="B20" s="7">
        <v>44287.065266203703</v>
      </c>
      <c r="C20" s="7">
        <v>44287.139432870368</v>
      </c>
      <c r="D20" s="8" t="s">
        <v>10</v>
      </c>
      <c r="E20" s="6">
        <v>100</v>
      </c>
      <c r="F20" s="6">
        <v>6407</v>
      </c>
      <c r="G20" s="8" t="s">
        <v>11</v>
      </c>
      <c r="H20" s="7">
        <v>44287.139439525461</v>
      </c>
      <c r="I20" s="8" t="s">
        <v>33</v>
      </c>
      <c r="J20" s="8" t="s">
        <v>12</v>
      </c>
      <c r="K20" s="8" t="s">
        <v>13</v>
      </c>
      <c r="L20" s="9">
        <v>1</v>
      </c>
      <c r="M20" s="24">
        <v>71</v>
      </c>
      <c r="N20" s="24">
        <v>16</v>
      </c>
      <c r="O20" s="24">
        <v>65</v>
      </c>
      <c r="P20" s="24">
        <v>37</v>
      </c>
      <c r="Q20" s="24">
        <v>45</v>
      </c>
      <c r="R20" s="24">
        <v>10</v>
      </c>
      <c r="S20" s="24">
        <v>3</v>
      </c>
      <c r="T20" s="24">
        <v>5</v>
      </c>
      <c r="U20" s="24">
        <v>4</v>
      </c>
      <c r="V20" s="24">
        <v>6</v>
      </c>
      <c r="W20" s="24">
        <v>2</v>
      </c>
      <c r="X20" s="24">
        <v>1</v>
      </c>
      <c r="Y20" s="26">
        <v>1</v>
      </c>
      <c r="Z20" s="26">
        <v>22</v>
      </c>
      <c r="AA20" s="25" t="s">
        <v>14</v>
      </c>
      <c r="AB20" s="24">
        <f>Dataset!M20 * (Dataset!T20 - 1)</f>
        <v>284</v>
      </c>
      <c r="AC20" s="24">
        <f>Dataset!N20 * (Dataset!X20 - 1)</f>
        <v>0</v>
      </c>
      <c r="AD20" s="24">
        <f t="shared" si="13"/>
        <v>65</v>
      </c>
      <c r="AE20" s="24">
        <f t="shared" si="1"/>
        <v>111</v>
      </c>
      <c r="AF20" s="24">
        <f t="shared" si="2"/>
        <v>225</v>
      </c>
      <c r="AG20" s="24">
        <f t="shared" si="3"/>
        <v>20</v>
      </c>
      <c r="AH20" s="27">
        <f t="shared" si="4"/>
        <v>47</v>
      </c>
      <c r="AI20" s="24">
        <v>1</v>
      </c>
      <c r="AJ20" s="24">
        <v>2</v>
      </c>
      <c r="AK20" s="24">
        <v>1</v>
      </c>
      <c r="AL20" s="28">
        <v>66.67</v>
      </c>
      <c r="AM20" s="29">
        <v>1.1509259259259259E-3</v>
      </c>
      <c r="AN20" s="29">
        <v>1.4185185185185186E-3</v>
      </c>
      <c r="AO20" s="29">
        <v>4.8657407407407406E-4</v>
      </c>
      <c r="AP20" s="30">
        <f t="shared" si="5"/>
        <v>1.0186728395061729E-3</v>
      </c>
      <c r="AQ20" s="31">
        <v>8</v>
      </c>
      <c r="AR20" s="31">
        <v>7</v>
      </c>
      <c r="AS20" s="32">
        <f t="shared" si="6"/>
        <v>15</v>
      </c>
      <c r="AT20" s="24">
        <v>4</v>
      </c>
      <c r="AU20" s="24">
        <v>4</v>
      </c>
      <c r="AV20" s="24">
        <v>0</v>
      </c>
      <c r="AW20" s="24">
        <v>5</v>
      </c>
      <c r="AX20" s="24">
        <v>2</v>
      </c>
      <c r="AY20" s="24">
        <v>0</v>
      </c>
      <c r="AZ20" s="33">
        <f t="shared" si="14"/>
        <v>9</v>
      </c>
      <c r="BA20" s="33">
        <f t="shared" si="7"/>
        <v>6</v>
      </c>
      <c r="BB20" s="33">
        <f t="shared" si="8"/>
        <v>0</v>
      </c>
      <c r="BC20" s="33">
        <v>1</v>
      </c>
      <c r="BD20" s="33">
        <v>80</v>
      </c>
      <c r="BE20" s="33">
        <v>16</v>
      </c>
      <c r="BF20" s="33">
        <v>9</v>
      </c>
      <c r="BG20" s="33">
        <v>7</v>
      </c>
      <c r="BH20" s="33">
        <v>0</v>
      </c>
      <c r="BI20" s="33">
        <v>0</v>
      </c>
      <c r="BJ20" s="33">
        <v>0</v>
      </c>
      <c r="BK20" s="33">
        <f t="shared" si="9"/>
        <v>113</v>
      </c>
      <c r="BL20" s="34">
        <f t="shared" si="0"/>
        <v>113</v>
      </c>
      <c r="BM20" s="33">
        <v>44</v>
      </c>
      <c r="BN20" s="33">
        <v>45</v>
      </c>
      <c r="BO20" s="33">
        <v>24</v>
      </c>
      <c r="BP20" s="14">
        <v>1.1509259259259259E-3</v>
      </c>
      <c r="BQ20" s="14">
        <v>1.4185185185185186E-3</v>
      </c>
      <c r="BR20" s="14">
        <v>4.8657407407407406E-4</v>
      </c>
      <c r="BS20" s="33">
        <v>4</v>
      </c>
      <c r="BT20" s="33">
        <v>4</v>
      </c>
      <c r="BU20" s="33">
        <v>0</v>
      </c>
      <c r="BV20" s="33">
        <v>5</v>
      </c>
      <c r="BW20" s="33">
        <v>2</v>
      </c>
      <c r="BX20" s="33">
        <v>0</v>
      </c>
      <c r="BY20" s="33">
        <f t="shared" si="10"/>
        <v>9</v>
      </c>
      <c r="BZ20" s="33">
        <f t="shared" si="11"/>
        <v>6</v>
      </c>
      <c r="CA20" s="33">
        <f t="shared" si="12"/>
        <v>0</v>
      </c>
      <c r="CB20" s="33">
        <v>44</v>
      </c>
      <c r="CC20" s="33">
        <v>45</v>
      </c>
      <c r="CD20" s="33">
        <v>24</v>
      </c>
      <c r="CE20" s="39">
        <v>88.01</v>
      </c>
    </row>
    <row r="21" spans="1:83" x14ac:dyDescent="0.35">
      <c r="A21" s="6">
        <v>20</v>
      </c>
      <c r="B21" s="7">
        <v>44287.148449074077</v>
      </c>
      <c r="C21" s="7">
        <v>44287.176111111112</v>
      </c>
      <c r="D21" s="8" t="s">
        <v>10</v>
      </c>
      <c r="E21" s="6">
        <v>100</v>
      </c>
      <c r="F21" s="6">
        <v>2389</v>
      </c>
      <c r="G21" s="8" t="s">
        <v>11</v>
      </c>
      <c r="H21" s="7">
        <v>44287.176114027781</v>
      </c>
      <c r="I21" s="8" t="s">
        <v>34</v>
      </c>
      <c r="J21" s="8" t="s">
        <v>12</v>
      </c>
      <c r="K21" s="8" t="s">
        <v>13</v>
      </c>
      <c r="L21" s="9">
        <v>1</v>
      </c>
      <c r="M21" s="24">
        <v>7</v>
      </c>
      <c r="N21" s="24">
        <v>2</v>
      </c>
      <c r="O21" s="24">
        <v>80</v>
      </c>
      <c r="P21" s="24">
        <v>7</v>
      </c>
      <c r="Q21" s="24">
        <v>10</v>
      </c>
      <c r="R21" s="24">
        <v>50</v>
      </c>
      <c r="S21" s="24">
        <v>2</v>
      </c>
      <c r="T21" s="24">
        <v>4</v>
      </c>
      <c r="U21" s="24">
        <v>3</v>
      </c>
      <c r="V21" s="24">
        <v>5</v>
      </c>
      <c r="W21" s="24">
        <v>6</v>
      </c>
      <c r="X21" s="24">
        <v>1</v>
      </c>
      <c r="Y21" s="26">
        <v>2</v>
      </c>
      <c r="Z21" s="26">
        <v>19</v>
      </c>
      <c r="AA21" s="25" t="s">
        <v>14</v>
      </c>
      <c r="AB21" s="24">
        <f>Dataset!M21 * (Dataset!T21 - 1)</f>
        <v>21</v>
      </c>
      <c r="AC21" s="24">
        <f>Dataset!N21 * (Dataset!X21 - 1)</f>
        <v>0</v>
      </c>
      <c r="AD21" s="24">
        <f t="shared" si="13"/>
        <v>400</v>
      </c>
      <c r="AE21" s="24">
        <f t="shared" si="1"/>
        <v>14</v>
      </c>
      <c r="AF21" s="24">
        <f t="shared" si="2"/>
        <v>40</v>
      </c>
      <c r="AG21" s="24">
        <f t="shared" si="3"/>
        <v>50</v>
      </c>
      <c r="AH21" s="27">
        <f t="shared" si="4"/>
        <v>35</v>
      </c>
      <c r="AI21" s="24">
        <v>1</v>
      </c>
      <c r="AJ21" s="24">
        <v>1</v>
      </c>
      <c r="AK21" s="24">
        <v>1</v>
      </c>
      <c r="AL21" s="28">
        <v>100</v>
      </c>
      <c r="AM21" s="29">
        <v>1.0398148148148148E-3</v>
      </c>
      <c r="AN21" s="29">
        <v>5.0833333333333329E-4</v>
      </c>
      <c r="AO21" s="29">
        <v>6.4166666666666669E-4</v>
      </c>
      <c r="AP21" s="30">
        <f t="shared" si="5"/>
        <v>7.2993827160493816E-4</v>
      </c>
      <c r="AQ21" s="31">
        <v>5</v>
      </c>
      <c r="AR21" s="31">
        <v>4</v>
      </c>
      <c r="AS21" s="32">
        <f t="shared" si="6"/>
        <v>9</v>
      </c>
      <c r="AT21" s="24">
        <v>3</v>
      </c>
      <c r="AU21" s="24">
        <v>0</v>
      </c>
      <c r="AV21" s="24">
        <v>2</v>
      </c>
      <c r="AW21" s="24">
        <v>1</v>
      </c>
      <c r="AX21" s="24">
        <v>0</v>
      </c>
      <c r="AY21" s="24">
        <v>3</v>
      </c>
      <c r="AZ21" s="33">
        <f t="shared" si="14"/>
        <v>4</v>
      </c>
      <c r="BA21" s="33">
        <f t="shared" si="7"/>
        <v>0</v>
      </c>
      <c r="BB21" s="33">
        <f t="shared" si="8"/>
        <v>5</v>
      </c>
      <c r="BC21" s="33">
        <v>14</v>
      </c>
      <c r="BD21" s="33">
        <v>44</v>
      </c>
      <c r="BE21" s="33">
        <v>10</v>
      </c>
      <c r="BF21" s="33">
        <v>10</v>
      </c>
      <c r="BG21" s="33">
        <v>0</v>
      </c>
      <c r="BH21" s="33">
        <v>0</v>
      </c>
      <c r="BI21" s="33">
        <v>0</v>
      </c>
      <c r="BJ21" s="33">
        <v>0</v>
      </c>
      <c r="BK21" s="33">
        <f t="shared" si="9"/>
        <v>78</v>
      </c>
      <c r="BL21" s="34">
        <f t="shared" si="0"/>
        <v>78</v>
      </c>
      <c r="BM21" s="33">
        <v>30</v>
      </c>
      <c r="BN21" s="33">
        <v>18</v>
      </c>
      <c r="BO21" s="33">
        <v>30</v>
      </c>
      <c r="BP21" s="14">
        <v>1.0398148148148148E-3</v>
      </c>
      <c r="BQ21" s="14">
        <v>6.4166666666666669E-4</v>
      </c>
      <c r="BR21" s="14">
        <v>5.0833333333333329E-4</v>
      </c>
      <c r="BS21" s="33">
        <v>3</v>
      </c>
      <c r="BT21" s="33">
        <v>2</v>
      </c>
      <c r="BU21" s="33">
        <v>0</v>
      </c>
      <c r="BV21" s="33">
        <v>1</v>
      </c>
      <c r="BW21" s="33">
        <v>3</v>
      </c>
      <c r="BX21" s="33">
        <v>0</v>
      </c>
      <c r="BY21" s="33">
        <f t="shared" si="10"/>
        <v>4</v>
      </c>
      <c r="BZ21" s="33">
        <f t="shared" si="11"/>
        <v>5</v>
      </c>
      <c r="CA21" s="33">
        <f t="shared" si="12"/>
        <v>0</v>
      </c>
      <c r="CB21" s="33">
        <v>30</v>
      </c>
      <c r="CC21" s="33">
        <v>30</v>
      </c>
      <c r="CD21" s="33">
        <v>18</v>
      </c>
      <c r="CE21" s="39">
        <v>63.07</v>
      </c>
    </row>
    <row r="22" spans="1:83" x14ac:dyDescent="0.35">
      <c r="A22" s="6">
        <v>21</v>
      </c>
      <c r="B22" s="7">
        <v>44288.026956018519</v>
      </c>
      <c r="C22" s="7">
        <v>44288.051759259259</v>
      </c>
      <c r="D22" s="8" t="s">
        <v>10</v>
      </c>
      <c r="E22" s="6">
        <v>100</v>
      </c>
      <c r="F22" s="6">
        <v>2142</v>
      </c>
      <c r="G22" s="8" t="s">
        <v>11</v>
      </c>
      <c r="H22" s="7">
        <v>44288.051766944445</v>
      </c>
      <c r="I22" s="8" t="s">
        <v>35</v>
      </c>
      <c r="J22" s="8" t="s">
        <v>12</v>
      </c>
      <c r="K22" s="8" t="s">
        <v>13</v>
      </c>
      <c r="L22" s="9">
        <v>1</v>
      </c>
      <c r="M22" s="24">
        <v>35</v>
      </c>
      <c r="N22" s="24">
        <v>5</v>
      </c>
      <c r="O22" s="24">
        <v>40</v>
      </c>
      <c r="P22" s="24">
        <v>50</v>
      </c>
      <c r="Q22" s="24">
        <v>30</v>
      </c>
      <c r="R22" s="24">
        <v>10</v>
      </c>
      <c r="S22" s="24">
        <v>1</v>
      </c>
      <c r="T22" s="24">
        <v>5</v>
      </c>
      <c r="U22" s="24">
        <v>3</v>
      </c>
      <c r="V22" s="24">
        <v>4</v>
      </c>
      <c r="W22" s="24">
        <v>6</v>
      </c>
      <c r="X22" s="24">
        <v>2</v>
      </c>
      <c r="Y22" s="26">
        <v>1</v>
      </c>
      <c r="Z22" s="26">
        <v>18</v>
      </c>
      <c r="AA22" s="25" t="s">
        <v>14</v>
      </c>
      <c r="AB22" s="24">
        <f>Dataset!M22 * (Dataset!T22 - 1)</f>
        <v>140</v>
      </c>
      <c r="AC22" s="24">
        <f>Dataset!N22 * (Dataset!X22 - 1)</f>
        <v>5</v>
      </c>
      <c r="AD22" s="24">
        <f t="shared" si="13"/>
        <v>200</v>
      </c>
      <c r="AE22" s="24">
        <f t="shared" si="1"/>
        <v>100</v>
      </c>
      <c r="AF22" s="24">
        <f t="shared" si="2"/>
        <v>90</v>
      </c>
      <c r="AG22" s="24">
        <f t="shared" si="3"/>
        <v>0</v>
      </c>
      <c r="AH22" s="27">
        <f t="shared" si="4"/>
        <v>35.666666666666664</v>
      </c>
      <c r="AI22" s="24">
        <v>1</v>
      </c>
      <c r="AJ22" s="24">
        <v>1</v>
      </c>
      <c r="AK22" s="24">
        <v>1</v>
      </c>
      <c r="AL22" s="28">
        <v>100</v>
      </c>
      <c r="AM22" s="29">
        <v>5.7268518518518519E-4</v>
      </c>
      <c r="AN22" s="29">
        <v>4.1944444444444445E-4</v>
      </c>
      <c r="AO22" s="29">
        <v>3.3935185185185186E-4</v>
      </c>
      <c r="AP22" s="30">
        <f t="shared" si="5"/>
        <v>4.438271604938272E-4</v>
      </c>
      <c r="AQ22" s="31">
        <v>5</v>
      </c>
      <c r="AR22" s="31">
        <v>3</v>
      </c>
      <c r="AS22" s="32">
        <f t="shared" si="6"/>
        <v>8</v>
      </c>
      <c r="AT22" s="24">
        <v>4</v>
      </c>
      <c r="AU22" s="24">
        <v>1</v>
      </c>
      <c r="AV22" s="24">
        <v>0</v>
      </c>
      <c r="AW22" s="24">
        <v>1</v>
      </c>
      <c r="AX22" s="24">
        <v>2</v>
      </c>
      <c r="AY22" s="24">
        <v>0</v>
      </c>
      <c r="AZ22" s="33">
        <f t="shared" si="14"/>
        <v>5</v>
      </c>
      <c r="BA22" s="33">
        <f t="shared" si="7"/>
        <v>3</v>
      </c>
      <c r="BB22" s="33">
        <f t="shared" si="8"/>
        <v>0</v>
      </c>
      <c r="BC22" s="33">
        <v>10</v>
      </c>
      <c r="BD22" s="33">
        <v>45</v>
      </c>
      <c r="BE22" s="33">
        <v>8</v>
      </c>
      <c r="BF22" s="33">
        <v>0</v>
      </c>
      <c r="BG22" s="33">
        <v>1</v>
      </c>
      <c r="BH22" s="33">
        <v>0</v>
      </c>
      <c r="BI22" s="33">
        <v>0</v>
      </c>
      <c r="BJ22" s="33">
        <v>0</v>
      </c>
      <c r="BK22" s="33">
        <f t="shared" si="9"/>
        <v>64</v>
      </c>
      <c r="BL22" s="34">
        <f t="shared" si="0"/>
        <v>64</v>
      </c>
      <c r="BM22" s="33">
        <v>28</v>
      </c>
      <c r="BN22" s="33">
        <v>21</v>
      </c>
      <c r="BO22" s="33">
        <v>15</v>
      </c>
      <c r="BP22" s="14">
        <v>4.1944444444444445E-4</v>
      </c>
      <c r="BQ22" s="14">
        <v>5.7268518518518519E-4</v>
      </c>
      <c r="BR22" s="14">
        <v>3.3935185185185186E-4</v>
      </c>
      <c r="BS22" s="33">
        <v>1</v>
      </c>
      <c r="BT22" s="33">
        <v>4</v>
      </c>
      <c r="BU22" s="33">
        <v>0</v>
      </c>
      <c r="BV22" s="33">
        <v>2</v>
      </c>
      <c r="BW22" s="33">
        <v>1</v>
      </c>
      <c r="BX22" s="33">
        <v>0</v>
      </c>
      <c r="BY22" s="33">
        <f t="shared" si="10"/>
        <v>3</v>
      </c>
      <c r="BZ22" s="33">
        <f t="shared" si="11"/>
        <v>5</v>
      </c>
      <c r="CA22" s="33">
        <f t="shared" si="12"/>
        <v>0</v>
      </c>
      <c r="CB22" s="33">
        <v>21</v>
      </c>
      <c r="CC22" s="33">
        <v>28</v>
      </c>
      <c r="CD22" s="33">
        <v>15</v>
      </c>
      <c r="CE22" s="39">
        <v>38.35</v>
      </c>
    </row>
    <row r="23" spans="1:83" s="1" customFormat="1" x14ac:dyDescent="0.35">
      <c r="A23" s="6">
        <v>22</v>
      </c>
      <c r="B23" s="7">
        <v>44288.066620370373</v>
      </c>
      <c r="C23" s="7">
        <v>44288.136134259257</v>
      </c>
      <c r="D23" s="8" t="s">
        <v>10</v>
      </c>
      <c r="E23" s="6">
        <v>100</v>
      </c>
      <c r="F23" s="6">
        <v>6005</v>
      </c>
      <c r="G23" s="8" t="s">
        <v>11</v>
      </c>
      <c r="H23" s="7">
        <v>44288.136143043979</v>
      </c>
      <c r="I23" s="8" t="s">
        <v>36</v>
      </c>
      <c r="J23" s="8" t="s">
        <v>12</v>
      </c>
      <c r="K23" s="8" t="s">
        <v>13</v>
      </c>
      <c r="L23" s="9">
        <v>1</v>
      </c>
      <c r="M23" s="24">
        <v>34</v>
      </c>
      <c r="N23" s="24">
        <v>6</v>
      </c>
      <c r="O23" s="24">
        <v>36</v>
      </c>
      <c r="P23" s="24">
        <v>56</v>
      </c>
      <c r="Q23" s="24">
        <v>12</v>
      </c>
      <c r="R23" s="24">
        <v>63</v>
      </c>
      <c r="S23" s="24">
        <v>6</v>
      </c>
      <c r="T23" s="24">
        <v>5</v>
      </c>
      <c r="U23" s="24">
        <v>3</v>
      </c>
      <c r="V23" s="24">
        <v>4</v>
      </c>
      <c r="W23" s="24">
        <v>2</v>
      </c>
      <c r="X23" s="24">
        <v>1</v>
      </c>
      <c r="Y23" s="26">
        <v>1</v>
      </c>
      <c r="Z23" s="26">
        <v>21</v>
      </c>
      <c r="AA23" s="25" t="s">
        <v>14</v>
      </c>
      <c r="AB23" s="24">
        <f>Dataset!M23 * (Dataset!T23 - 1)</f>
        <v>136</v>
      </c>
      <c r="AC23" s="24">
        <f>Dataset!N23 * (Dataset!X23 - 1)</f>
        <v>0</v>
      </c>
      <c r="AD23" s="24">
        <f t="shared" si="13"/>
        <v>36</v>
      </c>
      <c r="AE23" s="24">
        <f t="shared" si="1"/>
        <v>112</v>
      </c>
      <c r="AF23" s="24">
        <f t="shared" si="2"/>
        <v>36</v>
      </c>
      <c r="AG23" s="24">
        <f t="shared" si="3"/>
        <v>315</v>
      </c>
      <c r="AH23" s="27">
        <f t="shared" si="4"/>
        <v>42.333333333333336</v>
      </c>
      <c r="AI23" s="24">
        <v>1</v>
      </c>
      <c r="AJ23" s="24">
        <v>1</v>
      </c>
      <c r="AK23" s="24">
        <v>1</v>
      </c>
      <c r="AL23" s="28">
        <v>100</v>
      </c>
      <c r="AM23" s="29">
        <v>1.6949074074074073E-3</v>
      </c>
      <c r="AN23" s="29">
        <v>7.7129629629629629E-4</v>
      </c>
      <c r="AO23" s="29">
        <v>5.1620370370370372E-4</v>
      </c>
      <c r="AP23" s="30">
        <f t="shared" si="5"/>
        <v>9.9413580246913579E-4</v>
      </c>
      <c r="AQ23" s="31">
        <v>16</v>
      </c>
      <c r="AR23" s="31">
        <v>4</v>
      </c>
      <c r="AS23" s="32">
        <f t="shared" si="6"/>
        <v>20</v>
      </c>
      <c r="AT23" s="24">
        <v>12</v>
      </c>
      <c r="AU23" s="24">
        <v>4</v>
      </c>
      <c r="AV23" s="24">
        <v>0</v>
      </c>
      <c r="AW23" s="24">
        <v>4</v>
      </c>
      <c r="AX23" s="24">
        <v>0</v>
      </c>
      <c r="AY23" s="24">
        <v>0</v>
      </c>
      <c r="AZ23" s="33">
        <f t="shared" si="14"/>
        <v>16</v>
      </c>
      <c r="BA23" s="33">
        <f>SUM(AU23,AX23)</f>
        <v>4</v>
      </c>
      <c r="BB23" s="33">
        <f t="shared" si="8"/>
        <v>0</v>
      </c>
      <c r="BC23" s="33">
        <v>21</v>
      </c>
      <c r="BD23" s="33">
        <v>67</v>
      </c>
      <c r="BE23" s="33">
        <v>21</v>
      </c>
      <c r="BF23" s="33">
        <v>10</v>
      </c>
      <c r="BG23" s="33">
        <v>5</v>
      </c>
      <c r="BH23" s="33">
        <v>0</v>
      </c>
      <c r="BI23" s="33">
        <v>0</v>
      </c>
      <c r="BJ23" s="33">
        <v>0</v>
      </c>
      <c r="BK23" s="33">
        <f t="shared" si="9"/>
        <v>124</v>
      </c>
      <c r="BL23" s="34">
        <f t="shared" si="0"/>
        <v>124</v>
      </c>
      <c r="BM23" s="33">
        <v>75</v>
      </c>
      <c r="BN23" s="33">
        <v>31</v>
      </c>
      <c r="BO23" s="33">
        <v>18</v>
      </c>
      <c r="BP23" s="14">
        <v>5.1620370370370372E-4</v>
      </c>
      <c r="BQ23" s="14">
        <v>1.6949074074074073E-3</v>
      </c>
      <c r="BR23" s="14">
        <v>7.7129629629629629E-4</v>
      </c>
      <c r="BS23" s="33">
        <v>0</v>
      </c>
      <c r="BT23" s="33">
        <v>12</v>
      </c>
      <c r="BU23" s="33">
        <v>4</v>
      </c>
      <c r="BV23" s="33">
        <v>0</v>
      </c>
      <c r="BW23" s="33">
        <v>4</v>
      </c>
      <c r="BX23" s="33">
        <v>0</v>
      </c>
      <c r="BY23" s="33">
        <f t="shared" si="10"/>
        <v>0</v>
      </c>
      <c r="BZ23" s="33">
        <f t="shared" si="11"/>
        <v>16</v>
      </c>
      <c r="CA23" s="33">
        <f t="shared" si="12"/>
        <v>4</v>
      </c>
      <c r="CB23" s="33">
        <v>18</v>
      </c>
      <c r="CC23" s="33">
        <v>75</v>
      </c>
      <c r="CD23" s="33">
        <v>31</v>
      </c>
      <c r="CE23" s="39">
        <v>85.89</v>
      </c>
    </row>
    <row r="24" spans="1:83" s="1" customFormat="1" x14ac:dyDescent="0.35">
      <c r="A24" s="6">
        <v>23</v>
      </c>
      <c r="B24" s="7">
        <v>44288.148993055554</v>
      </c>
      <c r="C24" s="7">
        <v>44288.258773148147</v>
      </c>
      <c r="D24" s="8" t="s">
        <v>10</v>
      </c>
      <c r="E24" s="6">
        <v>100</v>
      </c>
      <c r="F24" s="6">
        <v>9485</v>
      </c>
      <c r="G24" s="8" t="s">
        <v>11</v>
      </c>
      <c r="H24" s="7">
        <v>44288.258787002313</v>
      </c>
      <c r="I24" s="8" t="s">
        <v>37</v>
      </c>
      <c r="J24" s="8" t="s">
        <v>12</v>
      </c>
      <c r="K24" s="8" t="s">
        <v>13</v>
      </c>
      <c r="L24" s="9">
        <v>1</v>
      </c>
      <c r="M24" s="24">
        <v>19</v>
      </c>
      <c r="N24" s="24">
        <v>9</v>
      </c>
      <c r="O24" s="24">
        <v>40</v>
      </c>
      <c r="P24" s="24">
        <v>10</v>
      </c>
      <c r="Q24" s="24">
        <v>0</v>
      </c>
      <c r="R24" s="24">
        <v>0</v>
      </c>
      <c r="S24" s="24">
        <v>2</v>
      </c>
      <c r="T24" s="24">
        <v>3</v>
      </c>
      <c r="U24" s="24">
        <v>4</v>
      </c>
      <c r="V24" s="24">
        <v>6</v>
      </c>
      <c r="W24" s="24">
        <v>5</v>
      </c>
      <c r="X24" s="24">
        <v>1</v>
      </c>
      <c r="Y24" s="26">
        <v>1</v>
      </c>
      <c r="Z24" s="26">
        <v>21</v>
      </c>
      <c r="AA24" s="25" t="s">
        <v>14</v>
      </c>
      <c r="AB24" s="24">
        <f>Dataset!M24 * (Dataset!T24 - 1)</f>
        <v>38</v>
      </c>
      <c r="AC24" s="24">
        <f>Dataset!N24 * (Dataset!X24 - 1)</f>
        <v>0</v>
      </c>
      <c r="AD24" s="24">
        <f t="shared" si="13"/>
        <v>160</v>
      </c>
      <c r="AE24" s="24">
        <f t="shared" si="1"/>
        <v>30</v>
      </c>
      <c r="AF24" s="24">
        <f t="shared" si="2"/>
        <v>0</v>
      </c>
      <c r="AG24" s="24">
        <f t="shared" si="3"/>
        <v>0</v>
      </c>
      <c r="AH24" s="27">
        <f t="shared" si="4"/>
        <v>15.2</v>
      </c>
      <c r="AI24" s="24">
        <v>1</v>
      </c>
      <c r="AJ24" s="24">
        <v>1</v>
      </c>
      <c r="AK24" s="24">
        <v>1</v>
      </c>
      <c r="AL24" s="28">
        <v>100</v>
      </c>
      <c r="AM24" s="29">
        <v>3.7268518518518521E-4</v>
      </c>
      <c r="AN24" s="29">
        <v>3.7361111111111113E-4</v>
      </c>
      <c r="AO24" s="29">
        <v>4.1666666666666669E-4</v>
      </c>
      <c r="AP24" s="30">
        <f t="shared" si="5"/>
        <v>3.8765432098765434E-4</v>
      </c>
      <c r="AQ24" s="31">
        <v>1</v>
      </c>
      <c r="AR24" s="31">
        <v>1</v>
      </c>
      <c r="AS24" s="32">
        <f t="shared" si="6"/>
        <v>2</v>
      </c>
      <c r="AT24" s="24">
        <v>0</v>
      </c>
      <c r="AU24" s="24">
        <v>1</v>
      </c>
      <c r="AV24" s="24">
        <v>0</v>
      </c>
      <c r="AW24" s="24">
        <v>0</v>
      </c>
      <c r="AX24" s="24">
        <v>0</v>
      </c>
      <c r="AY24" s="24">
        <v>1</v>
      </c>
      <c r="AZ24" s="33">
        <f t="shared" si="14"/>
        <v>0</v>
      </c>
      <c r="BA24" s="33">
        <f t="shared" si="7"/>
        <v>1</v>
      </c>
      <c r="BB24" s="33">
        <f t="shared" si="8"/>
        <v>1</v>
      </c>
      <c r="BC24" s="33">
        <v>1</v>
      </c>
      <c r="BD24" s="33">
        <v>43</v>
      </c>
      <c r="BE24" s="33">
        <v>2</v>
      </c>
      <c r="BF24" s="33">
        <v>3</v>
      </c>
      <c r="BG24" s="33">
        <v>0</v>
      </c>
      <c r="BH24" s="33">
        <v>0</v>
      </c>
      <c r="BI24" s="33">
        <v>0</v>
      </c>
      <c r="BJ24" s="33">
        <v>0</v>
      </c>
      <c r="BK24" s="33">
        <f t="shared" si="9"/>
        <v>49</v>
      </c>
      <c r="BL24" s="34">
        <f t="shared" si="0"/>
        <v>49</v>
      </c>
      <c r="BM24" s="33">
        <v>11</v>
      </c>
      <c r="BN24" s="33">
        <v>16</v>
      </c>
      <c r="BO24" s="33">
        <v>22</v>
      </c>
      <c r="BP24" s="14">
        <v>3.7361111111111113E-4</v>
      </c>
      <c r="BQ24" s="14">
        <v>4.1666666666666669E-4</v>
      </c>
      <c r="BR24" s="14">
        <v>3.7268518518518521E-4</v>
      </c>
      <c r="BS24" s="33">
        <v>1</v>
      </c>
      <c r="BT24" s="33">
        <v>0</v>
      </c>
      <c r="BU24" s="33">
        <v>0</v>
      </c>
      <c r="BV24" s="33">
        <v>0</v>
      </c>
      <c r="BW24" s="33">
        <v>1</v>
      </c>
      <c r="BX24" s="33">
        <v>0</v>
      </c>
      <c r="BY24" s="33">
        <f t="shared" si="10"/>
        <v>1</v>
      </c>
      <c r="BZ24" s="33">
        <f t="shared" si="11"/>
        <v>1</v>
      </c>
      <c r="CA24" s="33">
        <f t="shared" si="12"/>
        <v>0</v>
      </c>
      <c r="CB24" s="33">
        <v>16</v>
      </c>
      <c r="CC24" s="33">
        <v>22</v>
      </c>
      <c r="CD24" s="33">
        <v>11</v>
      </c>
      <c r="CE24" s="39">
        <v>33.49</v>
      </c>
    </row>
    <row r="25" spans="1:83" x14ac:dyDescent="0.35">
      <c r="A25" s="6">
        <v>24</v>
      </c>
      <c r="B25" s="7">
        <v>44288.267141203702</v>
      </c>
      <c r="C25" s="7">
        <v>44288.303182870368</v>
      </c>
      <c r="D25" s="8" t="s">
        <v>10</v>
      </c>
      <c r="E25" s="6">
        <v>100</v>
      </c>
      <c r="F25" s="6">
        <v>3114</v>
      </c>
      <c r="G25" s="8" t="s">
        <v>11</v>
      </c>
      <c r="H25" s="7">
        <v>44288.30319233796</v>
      </c>
      <c r="I25" s="8" t="s">
        <v>38</v>
      </c>
      <c r="J25" s="8" t="s">
        <v>12</v>
      </c>
      <c r="K25" s="8" t="s">
        <v>13</v>
      </c>
      <c r="L25" s="9">
        <v>1</v>
      </c>
      <c r="M25" s="24">
        <v>10</v>
      </c>
      <c r="N25" s="24">
        <v>5</v>
      </c>
      <c r="O25" s="26">
        <v>50</v>
      </c>
      <c r="P25" s="24">
        <v>10</v>
      </c>
      <c r="Q25" s="24">
        <v>5</v>
      </c>
      <c r="R25" s="26">
        <v>50</v>
      </c>
      <c r="S25" s="24">
        <v>1</v>
      </c>
      <c r="T25" s="24">
        <v>6</v>
      </c>
      <c r="U25" s="24">
        <v>2</v>
      </c>
      <c r="V25" s="24">
        <v>5</v>
      </c>
      <c r="W25" s="24">
        <v>4</v>
      </c>
      <c r="X25" s="24">
        <v>3</v>
      </c>
      <c r="Y25" s="26">
        <v>2</v>
      </c>
      <c r="Z25" s="26">
        <v>19</v>
      </c>
      <c r="AA25" s="25" t="s">
        <v>14</v>
      </c>
      <c r="AB25" s="24">
        <f>Dataset!M25 * (Dataset!T25 - 1)</f>
        <v>50</v>
      </c>
      <c r="AC25" s="24">
        <f>Dataset!N25 * (Dataset!X25 - 1)</f>
        <v>10</v>
      </c>
      <c r="AD25" s="24">
        <f t="shared" si="13"/>
        <v>150</v>
      </c>
      <c r="AE25" s="24">
        <f t="shared" si="1"/>
        <v>10</v>
      </c>
      <c r="AF25" s="24">
        <f t="shared" si="2"/>
        <v>20</v>
      </c>
      <c r="AG25" s="24">
        <f t="shared" si="3"/>
        <v>0</v>
      </c>
      <c r="AH25" s="27">
        <f t="shared" si="4"/>
        <v>16</v>
      </c>
      <c r="AI25" s="24">
        <v>1</v>
      </c>
      <c r="AJ25" s="24">
        <v>1</v>
      </c>
      <c r="AK25" s="24">
        <v>1</v>
      </c>
      <c r="AL25" s="28">
        <v>100</v>
      </c>
      <c r="AM25" s="29">
        <v>7.361111111111111E-4</v>
      </c>
      <c r="AN25" s="29">
        <v>9.8055555555555548E-4</v>
      </c>
      <c r="AO25" s="29">
        <v>5.6064814814814812E-4</v>
      </c>
      <c r="AP25" s="30">
        <f t="shared" si="5"/>
        <v>7.5910493827160497E-4</v>
      </c>
      <c r="AQ25" s="31">
        <v>4</v>
      </c>
      <c r="AR25" s="31">
        <v>3</v>
      </c>
      <c r="AS25" s="32">
        <f t="shared" si="6"/>
        <v>7</v>
      </c>
      <c r="AT25" s="24">
        <v>0</v>
      </c>
      <c r="AU25" s="24">
        <v>3</v>
      </c>
      <c r="AV25" s="24">
        <v>1</v>
      </c>
      <c r="AW25" s="24">
        <v>2</v>
      </c>
      <c r="AX25" s="24">
        <v>1</v>
      </c>
      <c r="AY25" s="24">
        <v>0</v>
      </c>
      <c r="AZ25" s="33">
        <f>SUM(AT25,AW25)</f>
        <v>2</v>
      </c>
      <c r="BA25" s="33">
        <f t="shared" si="7"/>
        <v>4</v>
      </c>
      <c r="BB25" s="33">
        <f t="shared" si="8"/>
        <v>1</v>
      </c>
      <c r="BC25" s="33">
        <v>1</v>
      </c>
      <c r="BD25" s="33">
        <v>46</v>
      </c>
      <c r="BE25" s="33">
        <v>7</v>
      </c>
      <c r="BF25" s="33">
        <v>6</v>
      </c>
      <c r="BG25" s="33">
        <v>2</v>
      </c>
      <c r="BH25" s="33">
        <v>0</v>
      </c>
      <c r="BI25" s="33">
        <v>0</v>
      </c>
      <c r="BJ25" s="33">
        <v>0</v>
      </c>
      <c r="BK25" s="33">
        <f t="shared" si="9"/>
        <v>62</v>
      </c>
      <c r="BL25" s="34">
        <f t="shared" si="0"/>
        <v>62</v>
      </c>
      <c r="BM25" s="33">
        <v>17</v>
      </c>
      <c r="BN25" s="33">
        <v>31</v>
      </c>
      <c r="BO25" s="33">
        <v>14</v>
      </c>
      <c r="BP25" s="14">
        <v>5.6064814814814812E-4</v>
      </c>
      <c r="BQ25" s="14">
        <v>9.8055555555555548E-4</v>
      </c>
      <c r="BR25" s="14">
        <v>7.361111111111111E-4</v>
      </c>
      <c r="BS25" s="33">
        <v>1</v>
      </c>
      <c r="BT25" s="33">
        <v>3</v>
      </c>
      <c r="BU25" s="33">
        <v>0</v>
      </c>
      <c r="BV25" s="33">
        <v>0</v>
      </c>
      <c r="BW25" s="33">
        <v>1</v>
      </c>
      <c r="BX25" s="33">
        <v>2</v>
      </c>
      <c r="BY25" s="33">
        <f t="shared" si="10"/>
        <v>1</v>
      </c>
      <c r="BZ25" s="33">
        <f t="shared" si="11"/>
        <v>4</v>
      </c>
      <c r="CA25" s="33">
        <f t="shared" si="12"/>
        <v>2</v>
      </c>
      <c r="CB25" s="33">
        <v>14</v>
      </c>
      <c r="CC25" s="33">
        <v>31</v>
      </c>
      <c r="CD25" s="33">
        <v>17</v>
      </c>
      <c r="CE25" s="39">
        <v>65.59</v>
      </c>
    </row>
    <row r="26" spans="1:83" x14ac:dyDescent="0.35">
      <c r="A26" s="6">
        <v>25</v>
      </c>
      <c r="B26" s="7">
        <v>44292.327708333331</v>
      </c>
      <c r="C26" s="7">
        <v>44292.349247685182</v>
      </c>
      <c r="D26" s="8" t="s">
        <v>10</v>
      </c>
      <c r="E26" s="6">
        <v>100</v>
      </c>
      <c r="F26" s="6">
        <v>1860</v>
      </c>
      <c r="G26" s="8" t="s">
        <v>11</v>
      </c>
      <c r="H26" s="7">
        <v>44292.349250601852</v>
      </c>
      <c r="I26" s="8" t="s">
        <v>39</v>
      </c>
      <c r="J26" s="8" t="s">
        <v>12</v>
      </c>
      <c r="K26" s="8" t="s">
        <v>13</v>
      </c>
      <c r="L26" s="9">
        <v>1</v>
      </c>
      <c r="M26" s="24">
        <v>60</v>
      </c>
      <c r="N26" s="24">
        <v>30</v>
      </c>
      <c r="O26" s="24">
        <v>50</v>
      </c>
      <c r="P26" s="24">
        <v>25</v>
      </c>
      <c r="Q26" s="24">
        <v>10</v>
      </c>
      <c r="R26" s="24">
        <v>10</v>
      </c>
      <c r="S26" s="24">
        <v>1</v>
      </c>
      <c r="T26" s="24">
        <v>6</v>
      </c>
      <c r="U26" s="24">
        <v>5</v>
      </c>
      <c r="V26" s="24">
        <v>4</v>
      </c>
      <c r="W26" s="24">
        <v>2</v>
      </c>
      <c r="X26" s="24">
        <v>3</v>
      </c>
      <c r="Y26" s="26">
        <v>1</v>
      </c>
      <c r="Z26" s="26">
        <v>18</v>
      </c>
      <c r="AA26" s="25" t="s">
        <v>14</v>
      </c>
      <c r="AB26" s="24">
        <f>Dataset!M26 * (Dataset!T26 - 1)</f>
        <v>300</v>
      </c>
      <c r="AC26" s="24">
        <f>Dataset!N26 * (Dataset!X26 - 1)</f>
        <v>60</v>
      </c>
      <c r="AD26" s="24">
        <f t="shared" si="13"/>
        <v>50</v>
      </c>
      <c r="AE26" s="24">
        <f t="shared" si="1"/>
        <v>100</v>
      </c>
      <c r="AF26" s="24">
        <f t="shared" si="2"/>
        <v>30</v>
      </c>
      <c r="AG26" s="24">
        <f t="shared" si="3"/>
        <v>0</v>
      </c>
      <c r="AH26" s="27">
        <f t="shared" si="4"/>
        <v>36</v>
      </c>
      <c r="AI26" s="24">
        <v>1</v>
      </c>
      <c r="AJ26" s="24">
        <v>1</v>
      </c>
      <c r="AK26" s="24">
        <v>1</v>
      </c>
      <c r="AL26" s="28">
        <v>100</v>
      </c>
      <c r="AM26" s="29">
        <v>5.1157407407407412E-4</v>
      </c>
      <c r="AN26" s="29">
        <v>7.268518518518519E-4</v>
      </c>
      <c r="AO26" s="29">
        <v>4.3796296296296297E-4</v>
      </c>
      <c r="AP26" s="30">
        <f t="shared" si="5"/>
        <v>5.5879629629629628E-4</v>
      </c>
      <c r="AQ26" s="31">
        <v>1</v>
      </c>
      <c r="AR26" s="31">
        <v>0</v>
      </c>
      <c r="AS26" s="32">
        <f t="shared" si="6"/>
        <v>1</v>
      </c>
      <c r="AT26" s="24">
        <v>0</v>
      </c>
      <c r="AU26" s="24">
        <v>1</v>
      </c>
      <c r="AV26" s="24">
        <v>0</v>
      </c>
      <c r="AW26" s="24">
        <v>0</v>
      </c>
      <c r="AX26" s="24">
        <v>0</v>
      </c>
      <c r="AY26" s="24">
        <v>0</v>
      </c>
      <c r="AZ26" s="33">
        <f t="shared" si="14"/>
        <v>0</v>
      </c>
      <c r="BA26" s="33">
        <f t="shared" si="7"/>
        <v>1</v>
      </c>
      <c r="BB26" s="33">
        <f t="shared" si="8"/>
        <v>0</v>
      </c>
      <c r="BC26" s="33">
        <v>2</v>
      </c>
      <c r="BD26" s="33">
        <v>47</v>
      </c>
      <c r="BE26" s="33">
        <v>1</v>
      </c>
      <c r="BF26" s="33">
        <v>4</v>
      </c>
      <c r="BG26" s="33">
        <v>0</v>
      </c>
      <c r="BH26" s="33">
        <v>0</v>
      </c>
      <c r="BI26" s="33">
        <v>0</v>
      </c>
      <c r="BJ26" s="33">
        <v>0</v>
      </c>
      <c r="BK26" s="33">
        <f t="shared" si="9"/>
        <v>54</v>
      </c>
      <c r="BL26" s="34">
        <f t="shared" si="0"/>
        <v>54</v>
      </c>
      <c r="BM26" s="33">
        <v>19</v>
      </c>
      <c r="BN26" s="33">
        <v>24</v>
      </c>
      <c r="BO26" s="33">
        <v>11</v>
      </c>
      <c r="BP26" s="14">
        <v>5.1157407407407412E-4</v>
      </c>
      <c r="BQ26" s="14">
        <v>7.268518518518519E-4</v>
      </c>
      <c r="BR26" s="14">
        <v>4.3796296296296297E-4</v>
      </c>
      <c r="BS26" s="33">
        <v>0</v>
      </c>
      <c r="BT26" s="33">
        <v>1</v>
      </c>
      <c r="BU26" s="33">
        <v>0</v>
      </c>
      <c r="BV26" s="33">
        <v>0</v>
      </c>
      <c r="BW26" s="33">
        <v>0</v>
      </c>
      <c r="BX26" s="33">
        <v>0</v>
      </c>
      <c r="BY26" s="33">
        <f t="shared" si="10"/>
        <v>0</v>
      </c>
      <c r="BZ26" s="33">
        <f t="shared" si="11"/>
        <v>1</v>
      </c>
      <c r="CA26" s="33">
        <f t="shared" si="12"/>
        <v>0</v>
      </c>
      <c r="CB26" s="33">
        <v>19</v>
      </c>
      <c r="CC26" s="33">
        <v>24</v>
      </c>
      <c r="CD26" s="33">
        <v>11</v>
      </c>
      <c r="CE26" s="39">
        <v>48.28</v>
      </c>
    </row>
    <row r="27" spans="1:83" x14ac:dyDescent="0.35">
      <c r="A27" s="6">
        <v>26</v>
      </c>
      <c r="B27" s="7">
        <v>44294.070497685185</v>
      </c>
      <c r="C27" s="7">
        <v>44294.094849537039</v>
      </c>
      <c r="D27" s="8" t="s">
        <v>10</v>
      </c>
      <c r="E27" s="6">
        <v>100</v>
      </c>
      <c r="F27" s="6">
        <v>2104</v>
      </c>
      <c r="G27" s="8" t="s">
        <v>11</v>
      </c>
      <c r="H27" s="7">
        <v>44294.094860694444</v>
      </c>
      <c r="I27" s="8" t="s">
        <v>40</v>
      </c>
      <c r="J27" s="8" t="s">
        <v>12</v>
      </c>
      <c r="K27" s="8" t="s">
        <v>13</v>
      </c>
      <c r="L27" s="9">
        <v>1</v>
      </c>
      <c r="M27" s="24">
        <v>40</v>
      </c>
      <c r="N27" s="24">
        <v>10</v>
      </c>
      <c r="O27" s="24">
        <v>100</v>
      </c>
      <c r="P27" s="24">
        <v>30</v>
      </c>
      <c r="Q27" s="24">
        <v>0</v>
      </c>
      <c r="R27" s="24">
        <v>20</v>
      </c>
      <c r="S27" s="24">
        <v>3</v>
      </c>
      <c r="T27" s="24">
        <v>4</v>
      </c>
      <c r="U27" s="24">
        <v>2</v>
      </c>
      <c r="V27" s="24">
        <v>5</v>
      </c>
      <c r="W27" s="24">
        <v>6</v>
      </c>
      <c r="X27" s="24">
        <v>1</v>
      </c>
      <c r="Y27" s="26">
        <v>1</v>
      </c>
      <c r="Z27" s="26">
        <v>20</v>
      </c>
      <c r="AA27" s="25" t="s">
        <v>14</v>
      </c>
      <c r="AB27" s="24">
        <f>Dataset!M27 * (Dataset!T27 - 1)</f>
        <v>120</v>
      </c>
      <c r="AC27" s="24">
        <f>Dataset!N27 * (Dataset!X27 - 1)</f>
        <v>0</v>
      </c>
      <c r="AD27" s="24">
        <f t="shared" si="13"/>
        <v>500</v>
      </c>
      <c r="AE27" s="24">
        <f t="shared" si="1"/>
        <v>30</v>
      </c>
      <c r="AF27" s="24">
        <f t="shared" si="2"/>
        <v>0</v>
      </c>
      <c r="AG27" s="24">
        <f t="shared" si="3"/>
        <v>40</v>
      </c>
      <c r="AH27" s="27">
        <f t="shared" si="4"/>
        <v>46</v>
      </c>
      <c r="AI27" s="24">
        <v>1</v>
      </c>
      <c r="AJ27" s="24">
        <v>1</v>
      </c>
      <c r="AK27" s="24">
        <v>1</v>
      </c>
      <c r="AL27" s="28">
        <v>100</v>
      </c>
      <c r="AM27" s="29">
        <v>1.4916666666666667E-3</v>
      </c>
      <c r="AN27" s="29">
        <v>4.7361111111111112E-4</v>
      </c>
      <c r="AO27" s="29">
        <v>5.0277777777777777E-4</v>
      </c>
      <c r="AP27" s="30">
        <f t="shared" si="5"/>
        <v>8.226851851851853E-4</v>
      </c>
      <c r="AQ27" s="31">
        <v>7</v>
      </c>
      <c r="AR27" s="31">
        <v>2</v>
      </c>
      <c r="AS27" s="32">
        <f t="shared" si="6"/>
        <v>9</v>
      </c>
      <c r="AT27" s="24">
        <v>7</v>
      </c>
      <c r="AU27" s="24">
        <v>0</v>
      </c>
      <c r="AV27" s="24">
        <v>0</v>
      </c>
      <c r="AW27" s="24">
        <v>1</v>
      </c>
      <c r="AX27" s="24">
        <v>0</v>
      </c>
      <c r="AY27" s="24">
        <v>1</v>
      </c>
      <c r="AZ27" s="33">
        <f t="shared" si="14"/>
        <v>8</v>
      </c>
      <c r="BA27" s="33">
        <f t="shared" si="7"/>
        <v>0</v>
      </c>
      <c r="BB27" s="33">
        <f t="shared" si="8"/>
        <v>1</v>
      </c>
      <c r="BC27" s="33">
        <v>15</v>
      </c>
      <c r="BD27" s="33">
        <v>49</v>
      </c>
      <c r="BE27" s="33">
        <v>9</v>
      </c>
      <c r="BF27" s="33">
        <v>2</v>
      </c>
      <c r="BG27" s="33">
        <v>2</v>
      </c>
      <c r="BH27" s="33">
        <v>0</v>
      </c>
      <c r="BI27" s="33">
        <v>0</v>
      </c>
      <c r="BJ27" s="33">
        <v>0</v>
      </c>
      <c r="BK27" s="33">
        <f t="shared" si="9"/>
        <v>77</v>
      </c>
      <c r="BL27" s="34">
        <f t="shared" si="0"/>
        <v>77</v>
      </c>
      <c r="BM27" s="33">
        <v>43</v>
      </c>
      <c r="BN27" s="33">
        <v>16</v>
      </c>
      <c r="BO27" s="33">
        <v>18</v>
      </c>
      <c r="BP27" s="14">
        <v>1.4916666666666667E-3</v>
      </c>
      <c r="BQ27" s="14">
        <v>5.0277777777777777E-4</v>
      </c>
      <c r="BR27" s="14">
        <v>4.7361111111111112E-4</v>
      </c>
      <c r="BS27" s="33">
        <v>7</v>
      </c>
      <c r="BT27" s="33">
        <v>0</v>
      </c>
      <c r="BU27" s="33">
        <v>0</v>
      </c>
      <c r="BV27" s="33">
        <v>1</v>
      </c>
      <c r="BW27" s="33">
        <v>1</v>
      </c>
      <c r="BX27" s="33">
        <v>0</v>
      </c>
      <c r="BY27" s="33">
        <f t="shared" si="10"/>
        <v>8</v>
      </c>
      <c r="BZ27" s="33">
        <f t="shared" si="11"/>
        <v>1</v>
      </c>
      <c r="CA27" s="33">
        <f t="shared" si="12"/>
        <v>0</v>
      </c>
      <c r="CB27" s="33">
        <v>43</v>
      </c>
      <c r="CC27" s="33">
        <v>18</v>
      </c>
      <c r="CD27" s="33">
        <v>16</v>
      </c>
      <c r="CE27" s="39">
        <v>71.08</v>
      </c>
    </row>
    <row r="28" spans="1:83" x14ac:dyDescent="0.35">
      <c r="A28" s="6">
        <v>27</v>
      </c>
      <c r="B28" s="7">
        <v>44294.104629629626</v>
      </c>
      <c r="C28" s="7">
        <v>44294.139606481483</v>
      </c>
      <c r="D28" s="8" t="s">
        <v>10</v>
      </c>
      <c r="E28" s="6">
        <v>100</v>
      </c>
      <c r="F28" s="6">
        <v>3021</v>
      </c>
      <c r="G28" s="8" t="s">
        <v>11</v>
      </c>
      <c r="H28" s="7">
        <v>44294.139617083332</v>
      </c>
      <c r="I28" s="8" t="s">
        <v>41</v>
      </c>
      <c r="J28" s="8" t="s">
        <v>12</v>
      </c>
      <c r="K28" s="8" t="s">
        <v>13</v>
      </c>
      <c r="L28" s="9">
        <v>1</v>
      </c>
      <c r="M28" s="24">
        <v>10</v>
      </c>
      <c r="N28" s="24">
        <v>5</v>
      </c>
      <c r="O28" s="24">
        <v>65</v>
      </c>
      <c r="P28" s="24">
        <v>10</v>
      </c>
      <c r="Q28" s="24">
        <v>15</v>
      </c>
      <c r="R28" s="24">
        <v>0</v>
      </c>
      <c r="S28" s="24">
        <v>1</v>
      </c>
      <c r="T28" s="24">
        <v>3</v>
      </c>
      <c r="U28" s="24">
        <v>4</v>
      </c>
      <c r="V28" s="24">
        <v>6</v>
      </c>
      <c r="W28" s="24">
        <v>5</v>
      </c>
      <c r="X28" s="24">
        <v>2</v>
      </c>
      <c r="Y28" s="26">
        <v>1</v>
      </c>
      <c r="Z28" s="26">
        <v>18</v>
      </c>
      <c r="AA28" s="25" t="s">
        <v>14</v>
      </c>
      <c r="AB28" s="24">
        <f>Dataset!M28 * (Dataset!T28 - 1)</f>
        <v>20</v>
      </c>
      <c r="AC28" s="24">
        <f>Dataset!N28 * (Dataset!X28 - 1)</f>
        <v>5</v>
      </c>
      <c r="AD28" s="24">
        <f t="shared" si="13"/>
        <v>260</v>
      </c>
      <c r="AE28" s="24">
        <f t="shared" si="1"/>
        <v>30</v>
      </c>
      <c r="AF28" s="24">
        <f t="shared" si="2"/>
        <v>75</v>
      </c>
      <c r="AG28" s="24">
        <f t="shared" si="3"/>
        <v>0</v>
      </c>
      <c r="AH28" s="27">
        <f t="shared" si="4"/>
        <v>26</v>
      </c>
      <c r="AI28" s="24">
        <v>1</v>
      </c>
      <c r="AJ28" s="24">
        <v>1</v>
      </c>
      <c r="AK28" s="24">
        <v>1</v>
      </c>
      <c r="AL28" s="28">
        <v>100</v>
      </c>
      <c r="AM28" s="29">
        <v>8.8935185185185189E-4</v>
      </c>
      <c r="AN28" s="29">
        <v>5.2314814814814813E-4</v>
      </c>
      <c r="AO28" s="29">
        <v>5.1157407407407412E-4</v>
      </c>
      <c r="AP28" s="30">
        <f t="shared" si="5"/>
        <v>6.4135802469135808E-4</v>
      </c>
      <c r="AQ28" s="31">
        <v>4</v>
      </c>
      <c r="AR28" s="31">
        <v>6</v>
      </c>
      <c r="AS28" s="32">
        <f t="shared" si="6"/>
        <v>10</v>
      </c>
      <c r="AT28" s="24">
        <v>3</v>
      </c>
      <c r="AU28" s="24">
        <v>1</v>
      </c>
      <c r="AV28" s="24">
        <v>0</v>
      </c>
      <c r="AW28" s="24">
        <v>4</v>
      </c>
      <c r="AX28" s="24">
        <v>1</v>
      </c>
      <c r="AY28" s="24">
        <v>1</v>
      </c>
      <c r="AZ28" s="33">
        <f t="shared" si="14"/>
        <v>7</v>
      </c>
      <c r="BA28" s="33">
        <f t="shared" si="7"/>
        <v>2</v>
      </c>
      <c r="BB28" s="33">
        <f t="shared" si="8"/>
        <v>1</v>
      </c>
      <c r="BC28" s="33">
        <v>5</v>
      </c>
      <c r="BD28" s="33">
        <v>61</v>
      </c>
      <c r="BE28" s="33">
        <v>10</v>
      </c>
      <c r="BF28" s="33">
        <v>3</v>
      </c>
      <c r="BG28" s="33">
        <v>2</v>
      </c>
      <c r="BH28" s="33">
        <v>0</v>
      </c>
      <c r="BI28" s="33">
        <v>0</v>
      </c>
      <c r="BJ28" s="33">
        <v>0</v>
      </c>
      <c r="BK28" s="33">
        <f t="shared" si="9"/>
        <v>81</v>
      </c>
      <c r="BL28" s="34">
        <f t="shared" si="0"/>
        <v>81</v>
      </c>
      <c r="BM28" s="33">
        <v>39</v>
      </c>
      <c r="BN28" s="33">
        <v>23</v>
      </c>
      <c r="BO28" s="33">
        <v>19</v>
      </c>
      <c r="BP28" s="14">
        <v>5.2314814814814813E-4</v>
      </c>
      <c r="BQ28" s="14">
        <v>8.8935185185185189E-4</v>
      </c>
      <c r="BR28" s="14">
        <v>5.1157407407407412E-4</v>
      </c>
      <c r="BS28" s="33">
        <v>1</v>
      </c>
      <c r="BT28" s="33">
        <v>3</v>
      </c>
      <c r="BU28" s="33">
        <v>0</v>
      </c>
      <c r="BV28" s="33">
        <v>1</v>
      </c>
      <c r="BW28" s="33">
        <v>4</v>
      </c>
      <c r="BX28" s="33">
        <v>1</v>
      </c>
      <c r="BY28" s="33">
        <f t="shared" si="10"/>
        <v>2</v>
      </c>
      <c r="BZ28" s="33">
        <f t="shared" si="11"/>
        <v>7</v>
      </c>
      <c r="CA28" s="33">
        <f t="shared" si="12"/>
        <v>1</v>
      </c>
      <c r="CB28" s="33">
        <v>23</v>
      </c>
      <c r="CC28" s="33">
        <v>39</v>
      </c>
      <c r="CD28" s="33">
        <v>19</v>
      </c>
      <c r="CE28" s="39">
        <v>55.41</v>
      </c>
    </row>
    <row r="29" spans="1:83" x14ac:dyDescent="0.35">
      <c r="A29" s="6">
        <v>29</v>
      </c>
      <c r="B29" s="7">
        <v>44294.243298611109</v>
      </c>
      <c r="C29" s="7">
        <v>44294.260069444441</v>
      </c>
      <c r="D29" s="8" t="s">
        <v>10</v>
      </c>
      <c r="E29" s="6">
        <v>100</v>
      </c>
      <c r="F29" s="6">
        <v>1448</v>
      </c>
      <c r="G29" s="8" t="s">
        <v>11</v>
      </c>
      <c r="H29" s="7">
        <v>44294.260080717591</v>
      </c>
      <c r="I29" s="8" t="s">
        <v>42</v>
      </c>
      <c r="J29" s="8" t="s">
        <v>12</v>
      </c>
      <c r="K29" s="8" t="s">
        <v>13</v>
      </c>
      <c r="L29" s="9">
        <v>1</v>
      </c>
      <c r="M29" s="24">
        <v>70</v>
      </c>
      <c r="N29" s="24">
        <v>5</v>
      </c>
      <c r="O29" s="24">
        <v>88</v>
      </c>
      <c r="P29" s="24">
        <v>40</v>
      </c>
      <c r="Q29" s="24">
        <v>9</v>
      </c>
      <c r="R29" s="24">
        <v>35</v>
      </c>
      <c r="S29" s="24">
        <v>4</v>
      </c>
      <c r="T29" s="24">
        <v>3</v>
      </c>
      <c r="U29" s="24">
        <v>2</v>
      </c>
      <c r="V29" s="24">
        <v>6</v>
      </c>
      <c r="W29" s="24">
        <v>5</v>
      </c>
      <c r="X29" s="24">
        <v>1</v>
      </c>
      <c r="Y29" s="26">
        <v>1</v>
      </c>
      <c r="Z29" s="26">
        <v>19</v>
      </c>
      <c r="AA29" s="25" t="s">
        <v>14</v>
      </c>
      <c r="AB29" s="24">
        <f>Dataset!M29 * (Dataset!T29 - 1)</f>
        <v>140</v>
      </c>
      <c r="AC29" s="24">
        <f>Dataset!N29 * (Dataset!X29 - 1)</f>
        <v>0</v>
      </c>
      <c r="AD29" s="24">
        <f t="shared" si="13"/>
        <v>352</v>
      </c>
      <c r="AE29" s="24">
        <f t="shared" si="1"/>
        <v>40</v>
      </c>
      <c r="AF29" s="24">
        <f t="shared" si="2"/>
        <v>45</v>
      </c>
      <c r="AG29" s="24">
        <f t="shared" si="3"/>
        <v>105</v>
      </c>
      <c r="AH29" s="27">
        <f t="shared" si="4"/>
        <v>45.466666666666669</v>
      </c>
      <c r="AI29" s="24">
        <v>2</v>
      </c>
      <c r="AJ29" s="24">
        <v>1</v>
      </c>
      <c r="AK29" s="24">
        <v>1</v>
      </c>
      <c r="AL29" s="28">
        <v>66.67</v>
      </c>
      <c r="AM29" s="29">
        <v>5.0416666666666665E-4</v>
      </c>
      <c r="AN29" s="29">
        <v>3.4259259259259258E-4</v>
      </c>
      <c r="AO29" s="29">
        <v>6.0694444444444446E-4</v>
      </c>
      <c r="AP29" s="30">
        <f t="shared" si="5"/>
        <v>4.8456790123456786E-4</v>
      </c>
      <c r="AQ29" s="31">
        <v>2</v>
      </c>
      <c r="AR29" s="31">
        <v>5</v>
      </c>
      <c r="AS29" s="32">
        <f t="shared" si="6"/>
        <v>7</v>
      </c>
      <c r="AT29" s="24">
        <v>1</v>
      </c>
      <c r="AU29" s="24">
        <v>0</v>
      </c>
      <c r="AV29" s="24">
        <v>1</v>
      </c>
      <c r="AW29" s="24">
        <v>1</v>
      </c>
      <c r="AX29" s="24">
        <v>0</v>
      </c>
      <c r="AY29" s="24">
        <v>4</v>
      </c>
      <c r="AZ29" s="33">
        <f t="shared" si="14"/>
        <v>2</v>
      </c>
      <c r="BA29" s="33">
        <f t="shared" si="7"/>
        <v>0</v>
      </c>
      <c r="BB29" s="33">
        <f>SUM(AV29,AY29)</f>
        <v>5</v>
      </c>
      <c r="BC29" s="33">
        <v>12</v>
      </c>
      <c r="BD29" s="33">
        <v>54</v>
      </c>
      <c r="BE29" s="33">
        <v>7</v>
      </c>
      <c r="BF29" s="33">
        <v>1</v>
      </c>
      <c r="BG29" s="33">
        <v>3</v>
      </c>
      <c r="BH29" s="33">
        <v>0</v>
      </c>
      <c r="BI29" s="33">
        <v>0</v>
      </c>
      <c r="BJ29" s="33">
        <v>0</v>
      </c>
      <c r="BK29" s="33">
        <f t="shared" si="9"/>
        <v>77</v>
      </c>
      <c r="BL29" s="34">
        <f t="shared" si="0"/>
        <v>77</v>
      </c>
      <c r="BM29" s="33">
        <v>25</v>
      </c>
      <c r="BN29" s="33">
        <v>20</v>
      </c>
      <c r="BO29" s="33">
        <v>32</v>
      </c>
      <c r="BP29" s="14">
        <v>3.4259259259259258E-4</v>
      </c>
      <c r="BQ29" s="14">
        <v>6.0694444444444446E-4</v>
      </c>
      <c r="BR29" s="14">
        <v>5.0416666666666665E-4</v>
      </c>
      <c r="BS29" s="33">
        <v>0</v>
      </c>
      <c r="BT29" s="33">
        <v>1</v>
      </c>
      <c r="BU29" s="33">
        <v>1</v>
      </c>
      <c r="BV29" s="33">
        <v>0</v>
      </c>
      <c r="BW29" s="33">
        <v>4</v>
      </c>
      <c r="BX29" s="33">
        <v>1</v>
      </c>
      <c r="BY29" s="33">
        <f t="shared" si="10"/>
        <v>0</v>
      </c>
      <c r="BZ29" s="33">
        <f t="shared" si="11"/>
        <v>5</v>
      </c>
      <c r="CA29" s="33">
        <f t="shared" si="12"/>
        <v>2</v>
      </c>
      <c r="CB29" s="33">
        <v>20</v>
      </c>
      <c r="CC29" s="33">
        <v>32</v>
      </c>
      <c r="CD29" s="33">
        <v>25</v>
      </c>
      <c r="CE29" s="39">
        <v>41.87</v>
      </c>
    </row>
    <row r="30" spans="1:83" x14ac:dyDescent="0.35">
      <c r="A30" s="6">
        <v>30</v>
      </c>
      <c r="B30" s="7">
        <v>44295.026180555556</v>
      </c>
      <c r="C30" s="7">
        <v>44295.096226851849</v>
      </c>
      <c r="D30" s="8" t="s">
        <v>10</v>
      </c>
      <c r="E30" s="6">
        <v>100</v>
      </c>
      <c r="F30" s="6">
        <v>6051</v>
      </c>
      <c r="G30" s="8" t="s">
        <v>11</v>
      </c>
      <c r="H30" s="7">
        <v>44295.096235231482</v>
      </c>
      <c r="I30" s="8" t="s">
        <v>43</v>
      </c>
      <c r="J30" s="8" t="s">
        <v>12</v>
      </c>
      <c r="K30" s="8" t="s">
        <v>13</v>
      </c>
      <c r="L30" s="9">
        <v>1</v>
      </c>
      <c r="M30" s="24">
        <v>50</v>
      </c>
      <c r="N30" s="24">
        <v>76</v>
      </c>
      <c r="O30" s="24">
        <v>85</v>
      </c>
      <c r="P30" s="24">
        <v>34</v>
      </c>
      <c r="Q30" s="24">
        <v>34</v>
      </c>
      <c r="R30" s="24">
        <v>70</v>
      </c>
      <c r="S30" s="24">
        <v>3</v>
      </c>
      <c r="T30" s="24">
        <v>4</v>
      </c>
      <c r="U30" s="24">
        <v>2</v>
      </c>
      <c r="V30" s="24">
        <v>5</v>
      </c>
      <c r="W30" s="24">
        <v>6</v>
      </c>
      <c r="X30" s="24">
        <v>1</v>
      </c>
      <c r="Y30" s="26">
        <v>1</v>
      </c>
      <c r="Z30" s="26">
        <v>19</v>
      </c>
      <c r="AA30" s="25" t="s">
        <v>14</v>
      </c>
      <c r="AB30" s="24">
        <f>Dataset!M30 * (Dataset!T30 - 1)</f>
        <v>150</v>
      </c>
      <c r="AC30" s="24">
        <f>Dataset!N30 * (Dataset!X30 - 1)</f>
        <v>0</v>
      </c>
      <c r="AD30" s="24">
        <f t="shared" si="13"/>
        <v>425</v>
      </c>
      <c r="AE30" s="24">
        <f t="shared" si="1"/>
        <v>34</v>
      </c>
      <c r="AF30" s="24">
        <f t="shared" si="2"/>
        <v>136</v>
      </c>
      <c r="AG30" s="24">
        <f t="shared" si="3"/>
        <v>140</v>
      </c>
      <c r="AH30" s="27">
        <f t="shared" si="4"/>
        <v>59</v>
      </c>
      <c r="AI30" s="24">
        <v>1</v>
      </c>
      <c r="AJ30" s="24">
        <v>1</v>
      </c>
      <c r="AK30" s="24">
        <v>1</v>
      </c>
      <c r="AL30" s="28">
        <v>100</v>
      </c>
      <c r="AM30" s="29">
        <v>8.2916666666666664E-4</v>
      </c>
      <c r="AN30" s="29">
        <v>4.4953703703703703E-4</v>
      </c>
      <c r="AO30" s="29">
        <v>3.4861111111111112E-4</v>
      </c>
      <c r="AP30" s="30">
        <f t="shared" si="5"/>
        <v>5.4243827160493831E-4</v>
      </c>
      <c r="AQ30" s="31">
        <v>5</v>
      </c>
      <c r="AR30" s="31">
        <v>3</v>
      </c>
      <c r="AS30" s="32">
        <f t="shared" si="6"/>
        <v>8</v>
      </c>
      <c r="AT30" s="24">
        <v>3</v>
      </c>
      <c r="AU30" s="24">
        <v>2</v>
      </c>
      <c r="AV30" s="24">
        <v>0</v>
      </c>
      <c r="AW30" s="24">
        <v>2</v>
      </c>
      <c r="AX30" s="24">
        <v>0</v>
      </c>
      <c r="AY30" s="24">
        <v>1</v>
      </c>
      <c r="AZ30" s="33">
        <f t="shared" si="14"/>
        <v>5</v>
      </c>
      <c r="BA30" s="33">
        <f t="shared" si="7"/>
        <v>2</v>
      </c>
      <c r="BB30" s="33">
        <f t="shared" si="8"/>
        <v>1</v>
      </c>
      <c r="BC30" s="33">
        <v>4</v>
      </c>
      <c r="BD30" s="33">
        <v>50</v>
      </c>
      <c r="BE30" s="33">
        <v>9</v>
      </c>
      <c r="BF30" s="33">
        <v>4</v>
      </c>
      <c r="BG30" s="33">
        <v>0</v>
      </c>
      <c r="BH30" s="33">
        <v>0</v>
      </c>
      <c r="BI30" s="33">
        <v>0</v>
      </c>
      <c r="BJ30" s="33">
        <v>0</v>
      </c>
      <c r="BK30" s="33">
        <f t="shared" si="9"/>
        <v>67</v>
      </c>
      <c r="BL30" s="34">
        <f t="shared" si="0"/>
        <v>67</v>
      </c>
      <c r="BM30" s="33">
        <v>23</v>
      </c>
      <c r="BN30" s="33">
        <v>24</v>
      </c>
      <c r="BO30" s="33">
        <v>20</v>
      </c>
      <c r="BP30" s="14">
        <v>3.4861111111111112E-4</v>
      </c>
      <c r="BQ30" s="14">
        <v>4.4953703703703703E-4</v>
      </c>
      <c r="BR30" s="14">
        <v>8.2916666666666664E-4</v>
      </c>
      <c r="BS30" s="33">
        <v>0</v>
      </c>
      <c r="BT30" s="33">
        <v>2</v>
      </c>
      <c r="BU30" s="33">
        <v>3</v>
      </c>
      <c r="BV30" s="33">
        <v>1</v>
      </c>
      <c r="BW30" s="33">
        <v>0</v>
      </c>
      <c r="BX30" s="33">
        <v>2</v>
      </c>
      <c r="BY30" s="33">
        <f t="shared" si="10"/>
        <v>1</v>
      </c>
      <c r="BZ30" s="33">
        <f t="shared" si="11"/>
        <v>2</v>
      </c>
      <c r="CA30" s="33">
        <f t="shared" si="12"/>
        <v>5</v>
      </c>
      <c r="CB30" s="33">
        <v>20</v>
      </c>
      <c r="CC30" s="33">
        <v>24</v>
      </c>
      <c r="CD30" s="33">
        <v>23</v>
      </c>
      <c r="CE30" s="39">
        <v>46.87</v>
      </c>
    </row>
    <row r="31" spans="1:83" x14ac:dyDescent="0.35">
      <c r="A31" s="6">
        <v>31</v>
      </c>
      <c r="B31" s="7">
        <v>44295.116284722222</v>
      </c>
      <c r="C31" s="7">
        <v>44295.179976851854</v>
      </c>
      <c r="D31" s="8" t="s">
        <v>10</v>
      </c>
      <c r="E31" s="6">
        <v>100</v>
      </c>
      <c r="F31" s="6">
        <v>5502</v>
      </c>
      <c r="G31" s="8" t="s">
        <v>11</v>
      </c>
      <c r="H31" s="7">
        <v>44295.179989525466</v>
      </c>
      <c r="I31" s="8" t="s">
        <v>44</v>
      </c>
      <c r="J31" s="8" t="s">
        <v>12</v>
      </c>
      <c r="K31" s="8" t="s">
        <v>13</v>
      </c>
      <c r="L31" s="9">
        <v>1</v>
      </c>
      <c r="M31" s="24">
        <v>68</v>
      </c>
      <c r="N31" s="24">
        <v>65</v>
      </c>
      <c r="O31" s="24">
        <v>78</v>
      </c>
      <c r="P31" s="24">
        <v>30</v>
      </c>
      <c r="Q31" s="24">
        <v>20</v>
      </c>
      <c r="R31" s="24">
        <v>35</v>
      </c>
      <c r="S31" s="24">
        <v>1</v>
      </c>
      <c r="T31" s="24">
        <v>6</v>
      </c>
      <c r="U31" s="24">
        <v>3</v>
      </c>
      <c r="V31" s="24">
        <v>5</v>
      </c>
      <c r="W31" s="24">
        <v>4</v>
      </c>
      <c r="X31" s="24">
        <v>2</v>
      </c>
      <c r="Y31" s="26">
        <v>1</v>
      </c>
      <c r="Z31" s="26">
        <v>26</v>
      </c>
      <c r="AA31" s="25" t="s">
        <v>14</v>
      </c>
      <c r="AB31" s="24">
        <f>Dataset!M31 * (Dataset!T31 - 1)</f>
        <v>340</v>
      </c>
      <c r="AC31" s="24">
        <f>Dataset!N31 * (Dataset!X31 - 1)</f>
        <v>65</v>
      </c>
      <c r="AD31" s="24">
        <f t="shared" si="13"/>
        <v>234</v>
      </c>
      <c r="AE31" s="24">
        <f t="shared" si="1"/>
        <v>60</v>
      </c>
      <c r="AF31" s="24">
        <f t="shared" si="2"/>
        <v>80</v>
      </c>
      <c r="AG31" s="24">
        <f t="shared" si="3"/>
        <v>0</v>
      </c>
      <c r="AH31" s="27">
        <f t="shared" si="4"/>
        <v>51.93333333333333</v>
      </c>
      <c r="AI31" s="24">
        <v>1</v>
      </c>
      <c r="AJ31" s="24">
        <v>1</v>
      </c>
      <c r="AK31" s="24">
        <v>1</v>
      </c>
      <c r="AL31" s="28">
        <v>100</v>
      </c>
      <c r="AM31" s="29">
        <v>4.9398148148148153E-4</v>
      </c>
      <c r="AN31" s="29">
        <v>4.4814814814814815E-4</v>
      </c>
      <c r="AO31" s="29">
        <v>3.6249999999999998E-4</v>
      </c>
      <c r="AP31" s="30">
        <f t="shared" si="5"/>
        <v>4.348765432098765E-4</v>
      </c>
      <c r="AQ31" s="31">
        <v>0</v>
      </c>
      <c r="AR31" s="31">
        <v>1</v>
      </c>
      <c r="AS31" s="32">
        <f t="shared" si="6"/>
        <v>1</v>
      </c>
      <c r="AT31" s="24">
        <v>0</v>
      </c>
      <c r="AU31" s="24">
        <v>0</v>
      </c>
      <c r="AV31" s="24">
        <v>0</v>
      </c>
      <c r="AW31" s="24">
        <v>0</v>
      </c>
      <c r="AX31" s="24">
        <v>1</v>
      </c>
      <c r="AY31" s="24">
        <v>0</v>
      </c>
      <c r="AZ31" s="33">
        <f t="shared" si="14"/>
        <v>0</v>
      </c>
      <c r="BA31" s="33">
        <f t="shared" si="7"/>
        <v>1</v>
      </c>
      <c r="BB31" s="33">
        <f t="shared" si="8"/>
        <v>0</v>
      </c>
      <c r="BC31" s="33">
        <v>4</v>
      </c>
      <c r="BD31" s="33">
        <v>53</v>
      </c>
      <c r="BE31" s="33">
        <v>1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f t="shared" si="9"/>
        <v>58</v>
      </c>
      <c r="BL31" s="34">
        <f t="shared" si="0"/>
        <v>58</v>
      </c>
      <c r="BM31" s="33">
        <v>18</v>
      </c>
      <c r="BN31" s="33">
        <v>20</v>
      </c>
      <c r="BO31" s="33">
        <v>20</v>
      </c>
      <c r="BP31" s="14">
        <v>4.9398148148148153E-4</v>
      </c>
      <c r="BQ31" s="14">
        <v>4.4814814814814815E-4</v>
      </c>
      <c r="BR31" s="14">
        <v>3.6249999999999998E-4</v>
      </c>
      <c r="BS31" s="33">
        <v>0</v>
      </c>
      <c r="BT31" s="33">
        <v>0</v>
      </c>
      <c r="BU31" s="33">
        <v>0</v>
      </c>
      <c r="BV31" s="33">
        <v>0</v>
      </c>
      <c r="BW31" s="33">
        <v>1</v>
      </c>
      <c r="BX31" s="33">
        <v>0</v>
      </c>
      <c r="BY31" s="33">
        <f t="shared" si="10"/>
        <v>0</v>
      </c>
      <c r="BZ31" s="33">
        <f t="shared" si="11"/>
        <v>1</v>
      </c>
      <c r="CA31" s="33">
        <f t="shared" si="12"/>
        <v>0</v>
      </c>
      <c r="CB31" s="33">
        <v>18</v>
      </c>
      <c r="CC31" s="33">
        <v>20</v>
      </c>
      <c r="CD31" s="33">
        <v>20</v>
      </c>
      <c r="CE31" s="39">
        <v>37.57</v>
      </c>
    </row>
    <row r="32" spans="1:83" x14ac:dyDescent="0.35">
      <c r="A32" s="6">
        <v>32</v>
      </c>
      <c r="B32" s="7">
        <v>44295.239953703705</v>
      </c>
      <c r="C32" s="7">
        <v>44295.260289351849</v>
      </c>
      <c r="D32" s="8" t="s">
        <v>10</v>
      </c>
      <c r="E32" s="6">
        <v>100</v>
      </c>
      <c r="F32" s="6">
        <v>1756</v>
      </c>
      <c r="G32" s="8" t="s">
        <v>11</v>
      </c>
      <c r="H32" s="7">
        <v>44295.260294444444</v>
      </c>
      <c r="I32" s="8" t="s">
        <v>45</v>
      </c>
      <c r="J32" s="8" t="s">
        <v>12</v>
      </c>
      <c r="K32" s="8" t="s">
        <v>13</v>
      </c>
      <c r="L32" s="9">
        <v>1</v>
      </c>
      <c r="M32" s="24">
        <v>60</v>
      </c>
      <c r="N32" s="24">
        <v>0</v>
      </c>
      <c r="O32" s="24">
        <v>20</v>
      </c>
      <c r="P32" s="24">
        <v>50</v>
      </c>
      <c r="Q32" s="24">
        <v>0</v>
      </c>
      <c r="R32" s="24">
        <v>0</v>
      </c>
      <c r="S32" s="24">
        <v>1</v>
      </c>
      <c r="T32" s="24">
        <v>5</v>
      </c>
      <c r="U32" s="24">
        <v>4</v>
      </c>
      <c r="V32" s="24">
        <v>6</v>
      </c>
      <c r="W32" s="24">
        <v>2</v>
      </c>
      <c r="X32" s="24">
        <v>3</v>
      </c>
      <c r="Y32" s="26">
        <v>1</v>
      </c>
      <c r="Z32" s="26">
        <v>19</v>
      </c>
      <c r="AA32" s="25" t="s">
        <v>14</v>
      </c>
      <c r="AB32" s="24">
        <f>Dataset!M32 * (Dataset!T32 - 1)</f>
        <v>240</v>
      </c>
      <c r="AC32" s="24">
        <f>Dataset!N32 * (Dataset!X32 - 1)</f>
        <v>0</v>
      </c>
      <c r="AD32" s="24">
        <f t="shared" si="13"/>
        <v>20</v>
      </c>
      <c r="AE32" s="24">
        <f t="shared" si="1"/>
        <v>150</v>
      </c>
      <c r="AF32" s="24">
        <f t="shared" si="2"/>
        <v>0</v>
      </c>
      <c r="AG32" s="24">
        <f t="shared" si="3"/>
        <v>0</v>
      </c>
      <c r="AH32" s="27">
        <f t="shared" si="4"/>
        <v>27.333333333333332</v>
      </c>
      <c r="AI32" s="24">
        <v>1</v>
      </c>
      <c r="AJ32" s="24">
        <v>1</v>
      </c>
      <c r="AK32" s="24">
        <v>1</v>
      </c>
      <c r="AL32" s="28">
        <v>100</v>
      </c>
      <c r="AM32" s="29">
        <v>9.1527777777777777E-4</v>
      </c>
      <c r="AN32" s="29">
        <v>6.2638888888888889E-4</v>
      </c>
      <c r="AO32" s="29">
        <v>6.6851851851851849E-4</v>
      </c>
      <c r="AP32" s="30">
        <f t="shared" si="5"/>
        <v>7.3672839506172842E-4</v>
      </c>
      <c r="AQ32" s="31">
        <v>5</v>
      </c>
      <c r="AR32" s="31">
        <v>1</v>
      </c>
      <c r="AS32" s="32">
        <f t="shared" si="6"/>
        <v>6</v>
      </c>
      <c r="AT32" s="24">
        <v>3</v>
      </c>
      <c r="AU32" s="24">
        <v>2</v>
      </c>
      <c r="AV32" s="24">
        <v>0</v>
      </c>
      <c r="AW32" s="24">
        <v>0</v>
      </c>
      <c r="AX32" s="24">
        <v>0</v>
      </c>
      <c r="AY32" s="24">
        <v>1</v>
      </c>
      <c r="AZ32" s="33">
        <f t="shared" si="14"/>
        <v>3</v>
      </c>
      <c r="BA32" s="33">
        <f t="shared" si="7"/>
        <v>2</v>
      </c>
      <c r="BB32" s="33">
        <f t="shared" si="8"/>
        <v>1</v>
      </c>
      <c r="BC32" s="33">
        <v>9</v>
      </c>
      <c r="BD32" s="33">
        <v>50</v>
      </c>
      <c r="BE32" s="33">
        <v>7</v>
      </c>
      <c r="BF32" s="33">
        <v>11</v>
      </c>
      <c r="BG32" s="33">
        <v>0</v>
      </c>
      <c r="BH32" s="33">
        <v>0</v>
      </c>
      <c r="BI32" s="33">
        <v>0</v>
      </c>
      <c r="BJ32" s="33">
        <v>0</v>
      </c>
      <c r="BK32" s="33">
        <f t="shared" si="9"/>
        <v>77</v>
      </c>
      <c r="BL32" s="34">
        <f t="shared" si="0"/>
        <v>77</v>
      </c>
      <c r="BM32" s="33">
        <v>27</v>
      </c>
      <c r="BN32" s="33">
        <v>22</v>
      </c>
      <c r="BO32" s="33">
        <v>28</v>
      </c>
      <c r="BP32" s="14">
        <v>6.2638888888888889E-4</v>
      </c>
      <c r="BQ32" s="14">
        <v>6.6851851851851849E-4</v>
      </c>
      <c r="BR32" s="14">
        <v>9.1527777777777777E-4</v>
      </c>
      <c r="BS32" s="33">
        <v>2</v>
      </c>
      <c r="BT32" s="33">
        <v>0</v>
      </c>
      <c r="BU32" s="33">
        <v>3</v>
      </c>
      <c r="BV32" s="33">
        <v>0</v>
      </c>
      <c r="BW32" s="33">
        <v>1</v>
      </c>
      <c r="BX32" s="33">
        <v>0</v>
      </c>
      <c r="BY32" s="33">
        <f t="shared" si="10"/>
        <v>2</v>
      </c>
      <c r="BZ32" s="33">
        <f t="shared" si="11"/>
        <v>1</v>
      </c>
      <c r="CA32" s="33">
        <f t="shared" si="12"/>
        <v>3</v>
      </c>
      <c r="CB32" s="33">
        <v>22</v>
      </c>
      <c r="CC32" s="33">
        <v>28</v>
      </c>
      <c r="CD32" s="33">
        <v>27</v>
      </c>
      <c r="CE32" s="39">
        <v>63.65</v>
      </c>
    </row>
    <row r="33" spans="1:83" x14ac:dyDescent="0.35">
      <c r="A33" s="6">
        <v>33</v>
      </c>
      <c r="B33" s="7">
        <v>44295.271736111114</v>
      </c>
      <c r="C33" s="7">
        <v>44295.301261574074</v>
      </c>
      <c r="D33" s="8" t="s">
        <v>10</v>
      </c>
      <c r="E33" s="6">
        <v>100</v>
      </c>
      <c r="F33" s="6">
        <v>2550</v>
      </c>
      <c r="G33" s="8" t="s">
        <v>11</v>
      </c>
      <c r="H33" s="7">
        <v>44295.301268113428</v>
      </c>
      <c r="I33" s="8" t="s">
        <v>46</v>
      </c>
      <c r="J33" s="8" t="s">
        <v>12</v>
      </c>
      <c r="K33" s="8" t="s">
        <v>13</v>
      </c>
      <c r="L33" s="9">
        <v>1</v>
      </c>
      <c r="M33" s="24">
        <v>38</v>
      </c>
      <c r="N33" s="24">
        <v>4</v>
      </c>
      <c r="O33" s="24">
        <v>64</v>
      </c>
      <c r="P33" s="24">
        <v>34</v>
      </c>
      <c r="Q33" s="24">
        <v>23</v>
      </c>
      <c r="R33" s="24">
        <v>21</v>
      </c>
      <c r="S33" s="24">
        <v>3</v>
      </c>
      <c r="T33" s="24">
        <v>5</v>
      </c>
      <c r="U33" s="24">
        <v>4</v>
      </c>
      <c r="V33" s="24">
        <v>6</v>
      </c>
      <c r="W33" s="24">
        <v>1</v>
      </c>
      <c r="X33" s="24">
        <v>2</v>
      </c>
      <c r="Y33" s="26">
        <v>2</v>
      </c>
      <c r="Z33" s="26">
        <v>19</v>
      </c>
      <c r="AA33" s="25" t="s">
        <v>14</v>
      </c>
      <c r="AB33" s="24">
        <f>Dataset!M33 * (Dataset!T33 - 1)</f>
        <v>152</v>
      </c>
      <c r="AC33" s="24">
        <f>Dataset!N33 * (Dataset!X33 - 1)</f>
        <v>4</v>
      </c>
      <c r="AD33" s="24">
        <f t="shared" si="13"/>
        <v>0</v>
      </c>
      <c r="AE33" s="24">
        <f t="shared" si="1"/>
        <v>102</v>
      </c>
      <c r="AF33" s="24">
        <f t="shared" si="2"/>
        <v>115</v>
      </c>
      <c r="AG33" s="24">
        <f t="shared" si="3"/>
        <v>42</v>
      </c>
      <c r="AH33" s="27">
        <f t="shared" si="4"/>
        <v>27.666666666666668</v>
      </c>
      <c r="AI33" s="24">
        <v>1</v>
      </c>
      <c r="AJ33" s="24">
        <v>1</v>
      </c>
      <c r="AK33" s="24">
        <v>1</v>
      </c>
      <c r="AL33" s="28">
        <v>100</v>
      </c>
      <c r="AM33" s="29">
        <v>5.8935185185185186E-4</v>
      </c>
      <c r="AN33" s="29">
        <v>3.8657407407407407E-4</v>
      </c>
      <c r="AO33" s="29">
        <v>1.0712962962962963E-3</v>
      </c>
      <c r="AP33" s="30">
        <f t="shared" si="5"/>
        <v>6.8240740740740729E-4</v>
      </c>
      <c r="AQ33" s="31">
        <v>4</v>
      </c>
      <c r="AR33" s="31">
        <v>0</v>
      </c>
      <c r="AS33" s="32">
        <f t="shared" si="6"/>
        <v>4</v>
      </c>
      <c r="AT33" s="24">
        <v>0</v>
      </c>
      <c r="AU33" s="24">
        <v>0</v>
      </c>
      <c r="AV33" s="24">
        <v>4</v>
      </c>
      <c r="AW33" s="24">
        <v>0</v>
      </c>
      <c r="AX33" s="24">
        <v>0</v>
      </c>
      <c r="AY33" s="24">
        <v>0</v>
      </c>
      <c r="AZ33" s="33">
        <f t="shared" si="14"/>
        <v>0</v>
      </c>
      <c r="BA33" s="33">
        <f t="shared" si="7"/>
        <v>0</v>
      </c>
      <c r="BB33" s="33">
        <f t="shared" si="8"/>
        <v>4</v>
      </c>
      <c r="BC33" s="33">
        <v>13</v>
      </c>
      <c r="BD33" s="33">
        <v>49</v>
      </c>
      <c r="BE33" s="33">
        <v>4</v>
      </c>
      <c r="BF33" s="33">
        <v>10</v>
      </c>
      <c r="BG33" s="33">
        <v>4</v>
      </c>
      <c r="BH33" s="33">
        <v>0</v>
      </c>
      <c r="BI33" s="33">
        <v>0</v>
      </c>
      <c r="BJ33" s="33">
        <v>0</v>
      </c>
      <c r="BK33" s="33">
        <f t="shared" si="9"/>
        <v>80</v>
      </c>
      <c r="BL33" s="34">
        <f t="shared" si="0"/>
        <v>80</v>
      </c>
      <c r="BM33" s="33">
        <v>22</v>
      </c>
      <c r="BN33" s="33">
        <v>18</v>
      </c>
      <c r="BO33" s="33">
        <v>40</v>
      </c>
      <c r="BP33" s="14">
        <v>1.0712962962962963E-3</v>
      </c>
      <c r="BQ33" s="14">
        <v>5.8935185185185186E-4</v>
      </c>
      <c r="BR33" s="14">
        <v>3.8657407407407407E-4</v>
      </c>
      <c r="BS33" s="33">
        <v>4</v>
      </c>
      <c r="BT33" s="33">
        <v>0</v>
      </c>
      <c r="BU33" s="33">
        <v>0</v>
      </c>
      <c r="BV33" s="33">
        <v>0</v>
      </c>
      <c r="BW33" s="33">
        <v>0</v>
      </c>
      <c r="BX33" s="33">
        <v>0</v>
      </c>
      <c r="BY33" s="33">
        <f t="shared" si="10"/>
        <v>4</v>
      </c>
      <c r="BZ33" s="33">
        <f t="shared" si="11"/>
        <v>0</v>
      </c>
      <c r="CA33" s="33">
        <f t="shared" si="12"/>
        <v>0</v>
      </c>
      <c r="CB33" s="33">
        <v>40</v>
      </c>
      <c r="CC33" s="33">
        <v>22</v>
      </c>
      <c r="CD33" s="33">
        <v>18</v>
      </c>
      <c r="CE33" s="39">
        <v>58.96</v>
      </c>
    </row>
    <row r="34" spans="1:83" s="19" customFormat="1" x14ac:dyDescent="0.35">
      <c r="A34" s="15">
        <v>34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7">
        <v>2</v>
      </c>
      <c r="M34" s="35">
        <v>63</v>
      </c>
      <c r="N34" s="35">
        <v>10</v>
      </c>
      <c r="O34" s="35">
        <v>75</v>
      </c>
      <c r="P34" s="35">
        <v>55</v>
      </c>
      <c r="Q34" s="35">
        <v>57</v>
      </c>
      <c r="R34" s="35">
        <v>36</v>
      </c>
      <c r="S34" s="35">
        <v>2</v>
      </c>
      <c r="T34" s="35">
        <v>4</v>
      </c>
      <c r="U34" s="35">
        <v>3</v>
      </c>
      <c r="V34" s="35">
        <v>5</v>
      </c>
      <c r="W34" s="35">
        <v>6</v>
      </c>
      <c r="X34" s="35">
        <v>1</v>
      </c>
      <c r="Y34" s="35">
        <v>2</v>
      </c>
      <c r="Z34" s="35">
        <v>20</v>
      </c>
      <c r="AA34" s="35" t="s">
        <v>14</v>
      </c>
      <c r="AB34" s="35">
        <v>189</v>
      </c>
      <c r="AC34" s="35">
        <v>0</v>
      </c>
      <c r="AD34" s="35">
        <v>375</v>
      </c>
      <c r="AE34" s="35">
        <v>110</v>
      </c>
      <c r="AF34" s="35">
        <v>228</v>
      </c>
      <c r="AG34" s="35">
        <v>36</v>
      </c>
      <c r="AH34" s="34">
        <v>62.533333333333331</v>
      </c>
      <c r="AI34" s="35">
        <v>1</v>
      </c>
      <c r="AJ34" s="35">
        <v>1</v>
      </c>
      <c r="AK34" s="35">
        <v>1</v>
      </c>
      <c r="AL34" s="35">
        <v>100</v>
      </c>
      <c r="AM34" s="18">
        <v>1.3813968287037038E-3</v>
      </c>
      <c r="AN34" s="18">
        <v>1.1477526851851852E-3</v>
      </c>
      <c r="AO34" s="18">
        <v>2.0159047916666665E-3</v>
      </c>
      <c r="AP34" s="21">
        <f>AVERAGE(AM34:AO34)</f>
        <v>1.5150181018518517E-3</v>
      </c>
      <c r="AQ34" s="35">
        <v>4</v>
      </c>
      <c r="AR34" s="35">
        <v>0</v>
      </c>
      <c r="AS34" s="34">
        <f>SUM(AZ34:BB34)</f>
        <v>4</v>
      </c>
      <c r="AT34" s="35">
        <v>4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4</v>
      </c>
      <c r="BA34" s="35">
        <v>0</v>
      </c>
      <c r="BB34" s="35">
        <v>0</v>
      </c>
      <c r="BC34" s="35">
        <v>17</v>
      </c>
      <c r="BD34" s="35">
        <v>39</v>
      </c>
      <c r="BE34" s="35">
        <v>3</v>
      </c>
      <c r="BF34" s="35">
        <v>1</v>
      </c>
      <c r="BG34" s="35">
        <v>1</v>
      </c>
      <c r="BH34" s="35">
        <v>1</v>
      </c>
      <c r="BI34" s="35">
        <v>2</v>
      </c>
      <c r="BJ34" s="35">
        <v>0</v>
      </c>
      <c r="BK34" s="33">
        <f t="shared" si="9"/>
        <v>61</v>
      </c>
      <c r="BL34" s="34">
        <f>SUM(BM34:BO34)</f>
        <v>64</v>
      </c>
      <c r="BM34" s="35">
        <v>33</v>
      </c>
      <c r="BN34" s="35">
        <v>16</v>
      </c>
      <c r="BO34" s="35">
        <v>15</v>
      </c>
      <c r="BP34" s="18">
        <v>1.3813968287037038E-3</v>
      </c>
      <c r="BQ34" s="18">
        <v>1.1477526851851852E-3</v>
      </c>
      <c r="BR34" s="18">
        <v>2.0159047916666665E-3</v>
      </c>
      <c r="BS34" s="35">
        <v>4</v>
      </c>
      <c r="BT34" s="35">
        <v>0</v>
      </c>
      <c r="BU34" s="35">
        <v>0</v>
      </c>
      <c r="BV34" s="35">
        <v>0</v>
      </c>
      <c r="BW34" s="35">
        <v>0</v>
      </c>
      <c r="BX34" s="35">
        <v>0</v>
      </c>
      <c r="BY34" s="35">
        <v>4</v>
      </c>
      <c r="BZ34" s="35">
        <v>0</v>
      </c>
      <c r="CA34" s="35">
        <v>0</v>
      </c>
      <c r="CB34" s="35">
        <v>33</v>
      </c>
      <c r="CC34" s="35">
        <v>16</v>
      </c>
      <c r="CD34" s="35">
        <v>15</v>
      </c>
      <c r="CE34" s="36">
        <v>130.9</v>
      </c>
    </row>
    <row r="35" spans="1:83" s="19" customFormat="1" x14ac:dyDescent="0.35">
      <c r="A35" s="15">
        <v>35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7">
        <v>2</v>
      </c>
      <c r="M35" s="35">
        <v>60</v>
      </c>
      <c r="N35" s="35">
        <v>40</v>
      </c>
      <c r="O35" s="35">
        <v>19</v>
      </c>
      <c r="P35" s="35">
        <v>61</v>
      </c>
      <c r="Q35" s="35">
        <v>60</v>
      </c>
      <c r="R35" s="35">
        <v>30</v>
      </c>
      <c r="S35" s="35">
        <v>1</v>
      </c>
      <c r="T35" s="35">
        <v>6</v>
      </c>
      <c r="U35" s="35">
        <v>4</v>
      </c>
      <c r="V35" s="35">
        <v>5</v>
      </c>
      <c r="W35" s="35">
        <v>2</v>
      </c>
      <c r="X35" s="35">
        <v>3</v>
      </c>
      <c r="Y35" s="35">
        <v>2</v>
      </c>
      <c r="Z35" s="36">
        <v>20</v>
      </c>
      <c r="AA35" s="35" t="s">
        <v>14</v>
      </c>
      <c r="AB35" s="35">
        <v>300</v>
      </c>
      <c r="AC35" s="35">
        <v>80</v>
      </c>
      <c r="AD35" s="35">
        <v>19</v>
      </c>
      <c r="AE35" s="35">
        <v>183</v>
      </c>
      <c r="AF35" s="35">
        <v>240</v>
      </c>
      <c r="AG35" s="35">
        <v>0</v>
      </c>
      <c r="AH35" s="34">
        <v>54.8</v>
      </c>
      <c r="AI35" s="35">
        <v>1</v>
      </c>
      <c r="AJ35" s="35">
        <v>1</v>
      </c>
      <c r="AK35" s="35">
        <v>1</v>
      </c>
      <c r="AL35" s="35">
        <v>100</v>
      </c>
      <c r="AM35" s="18">
        <v>1.8212657060185185E-3</v>
      </c>
      <c r="AN35" s="18">
        <v>1.3477984143518518E-3</v>
      </c>
      <c r="AO35" s="18">
        <v>1.1006376736111111E-3</v>
      </c>
      <c r="AP35" s="21">
        <f>AVERAGE(AM35:AO35)</f>
        <v>1.4232339313271605E-3</v>
      </c>
      <c r="AQ35" s="35">
        <v>5</v>
      </c>
      <c r="AR35" s="35">
        <v>0</v>
      </c>
      <c r="AS35" s="34">
        <f t="shared" ref="AS35:AS55" si="15">SUM(AZ35:BB35)</f>
        <v>5</v>
      </c>
      <c r="AT35" s="35">
        <v>4</v>
      </c>
      <c r="AU35" s="35">
        <v>0</v>
      </c>
      <c r="AV35" s="35">
        <v>1</v>
      </c>
      <c r="AW35" s="35">
        <v>0</v>
      </c>
      <c r="AX35" s="35">
        <v>0</v>
      </c>
      <c r="AY35" s="35">
        <v>0</v>
      </c>
      <c r="AZ35" s="35">
        <v>4</v>
      </c>
      <c r="BA35" s="35">
        <v>0</v>
      </c>
      <c r="BB35" s="35">
        <v>1</v>
      </c>
      <c r="BC35" s="35">
        <v>4</v>
      </c>
      <c r="BD35" s="35">
        <v>37</v>
      </c>
      <c r="BE35" s="35">
        <v>5</v>
      </c>
      <c r="BF35" s="35">
        <v>2</v>
      </c>
      <c r="BG35" s="35">
        <v>0</v>
      </c>
      <c r="BH35" s="35">
        <v>1</v>
      </c>
      <c r="BI35" s="35">
        <v>2</v>
      </c>
      <c r="BJ35" s="35">
        <v>5</v>
      </c>
      <c r="BK35" s="33">
        <f t="shared" si="9"/>
        <v>48</v>
      </c>
      <c r="BL35" s="34">
        <f t="shared" ref="BL35:BL55" si="16">SUM(BM35:BO35)</f>
        <v>56</v>
      </c>
      <c r="BM35" s="35">
        <v>26</v>
      </c>
      <c r="BN35" s="35">
        <v>17</v>
      </c>
      <c r="BO35" s="35">
        <v>13</v>
      </c>
      <c r="BP35" s="18">
        <v>1.8212657060185185E-3</v>
      </c>
      <c r="BQ35" s="18">
        <v>1.1006376736111111E-3</v>
      </c>
      <c r="BR35" s="18">
        <v>1.3477984143518518E-3</v>
      </c>
      <c r="BS35" s="35">
        <v>4</v>
      </c>
      <c r="BT35" s="35">
        <v>1</v>
      </c>
      <c r="BU35" s="35">
        <v>0</v>
      </c>
      <c r="BV35" s="35">
        <v>0</v>
      </c>
      <c r="BW35" s="35">
        <v>0</v>
      </c>
      <c r="BX35" s="35">
        <v>0</v>
      </c>
      <c r="BY35" s="35">
        <v>4</v>
      </c>
      <c r="BZ35" s="35">
        <v>1</v>
      </c>
      <c r="CA35" s="35">
        <v>0</v>
      </c>
      <c r="CB35" s="35">
        <v>26</v>
      </c>
      <c r="CC35" s="35">
        <v>13</v>
      </c>
      <c r="CD35" s="35">
        <v>17</v>
      </c>
      <c r="CE35" s="36">
        <v>122.97</v>
      </c>
    </row>
    <row r="36" spans="1:83" s="19" customFormat="1" x14ac:dyDescent="0.35">
      <c r="A36" s="15">
        <v>36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7">
        <v>2</v>
      </c>
      <c r="M36" s="35">
        <v>50</v>
      </c>
      <c r="N36" s="35">
        <v>10</v>
      </c>
      <c r="O36" s="35">
        <v>40</v>
      </c>
      <c r="P36" s="35">
        <v>20</v>
      </c>
      <c r="Q36" s="35">
        <v>40</v>
      </c>
      <c r="R36" s="35">
        <v>30</v>
      </c>
      <c r="S36" s="35">
        <v>5</v>
      </c>
      <c r="T36" s="35">
        <v>4</v>
      </c>
      <c r="U36" s="35">
        <v>2</v>
      </c>
      <c r="V36" s="35">
        <v>6</v>
      </c>
      <c r="W36" s="35">
        <v>3</v>
      </c>
      <c r="X36" s="35">
        <v>1</v>
      </c>
      <c r="Y36" s="35">
        <v>1</v>
      </c>
      <c r="Z36" s="36">
        <v>20</v>
      </c>
      <c r="AA36" s="35" t="s">
        <v>14</v>
      </c>
      <c r="AB36" s="35">
        <v>150</v>
      </c>
      <c r="AC36" s="35">
        <v>0</v>
      </c>
      <c r="AD36" s="35">
        <v>80</v>
      </c>
      <c r="AE36" s="35">
        <v>20</v>
      </c>
      <c r="AF36" s="35">
        <v>200</v>
      </c>
      <c r="AG36" s="35">
        <v>120</v>
      </c>
      <c r="AH36" s="34">
        <v>38</v>
      </c>
      <c r="AI36" s="35">
        <v>1</v>
      </c>
      <c r="AJ36" s="35">
        <v>1</v>
      </c>
      <c r="AK36" s="35">
        <v>1</v>
      </c>
      <c r="AL36" s="35">
        <v>100</v>
      </c>
      <c r="AM36" s="18">
        <v>1.5296932754629629E-3</v>
      </c>
      <c r="AN36" s="18">
        <v>1.632805636574074E-3</v>
      </c>
      <c r="AO36" s="18">
        <v>9.4191414351851854E-4</v>
      </c>
      <c r="AP36" s="21">
        <f t="shared" ref="AP36:AP55" si="17">AVERAGE(AM36:AO36)</f>
        <v>1.368137685185185E-3</v>
      </c>
      <c r="AQ36" s="35">
        <v>1</v>
      </c>
      <c r="AR36" s="35">
        <v>0</v>
      </c>
      <c r="AS36" s="34">
        <f t="shared" si="15"/>
        <v>1</v>
      </c>
      <c r="AT36" s="35">
        <v>1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1</v>
      </c>
      <c r="BA36" s="35">
        <v>0</v>
      </c>
      <c r="BB36" s="35">
        <v>0</v>
      </c>
      <c r="BC36" s="35">
        <v>11</v>
      </c>
      <c r="BD36" s="35">
        <v>30</v>
      </c>
      <c r="BE36" s="35">
        <v>2</v>
      </c>
      <c r="BF36" s="35">
        <v>0</v>
      </c>
      <c r="BG36" s="35">
        <v>0</v>
      </c>
      <c r="BH36" s="35">
        <v>4</v>
      </c>
      <c r="BI36" s="35">
        <v>1</v>
      </c>
      <c r="BJ36" s="35">
        <v>0</v>
      </c>
      <c r="BK36" s="33">
        <f t="shared" si="9"/>
        <v>43</v>
      </c>
      <c r="BL36" s="34">
        <f t="shared" si="16"/>
        <v>48</v>
      </c>
      <c r="BM36" s="35">
        <v>24</v>
      </c>
      <c r="BN36" s="35">
        <v>13</v>
      </c>
      <c r="BO36" s="35">
        <v>11</v>
      </c>
      <c r="BP36" s="18">
        <v>1.632805636574074E-3</v>
      </c>
      <c r="BQ36" s="18">
        <v>1.5296932754629629E-3</v>
      </c>
      <c r="BR36" s="18">
        <v>9.4191414351851854E-4</v>
      </c>
      <c r="BS36" s="35">
        <v>0</v>
      </c>
      <c r="BT36" s="35">
        <v>1</v>
      </c>
      <c r="BU36" s="35">
        <v>0</v>
      </c>
      <c r="BV36" s="35">
        <v>0</v>
      </c>
      <c r="BW36" s="35">
        <v>0</v>
      </c>
      <c r="BX36" s="35">
        <v>0</v>
      </c>
      <c r="BY36" s="35">
        <v>0</v>
      </c>
      <c r="BZ36" s="35">
        <v>1</v>
      </c>
      <c r="CA36" s="35">
        <v>0</v>
      </c>
      <c r="CB36" s="35">
        <v>13</v>
      </c>
      <c r="CC36" s="35">
        <v>24</v>
      </c>
      <c r="CD36" s="35">
        <v>11</v>
      </c>
      <c r="CE36" s="36">
        <v>118.21</v>
      </c>
    </row>
    <row r="37" spans="1:83" s="19" customFormat="1" x14ac:dyDescent="0.35">
      <c r="A37" s="15">
        <v>37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7">
        <v>2</v>
      </c>
      <c r="M37" s="35">
        <v>21</v>
      </c>
      <c r="N37" s="35">
        <v>6</v>
      </c>
      <c r="O37" s="35">
        <v>16</v>
      </c>
      <c r="P37" s="35">
        <v>9</v>
      </c>
      <c r="Q37" s="35">
        <v>7</v>
      </c>
      <c r="R37" s="35">
        <v>1</v>
      </c>
      <c r="S37" s="35">
        <v>1</v>
      </c>
      <c r="T37" s="35">
        <v>3</v>
      </c>
      <c r="U37" s="35">
        <v>4</v>
      </c>
      <c r="V37" s="35">
        <v>2</v>
      </c>
      <c r="W37" s="35">
        <v>5</v>
      </c>
      <c r="X37" s="35">
        <v>6</v>
      </c>
      <c r="Y37" s="35">
        <v>1</v>
      </c>
      <c r="Z37" s="36">
        <v>19</v>
      </c>
      <c r="AA37" s="35" t="s">
        <v>14</v>
      </c>
      <c r="AB37" s="35">
        <v>42</v>
      </c>
      <c r="AC37" s="35">
        <v>30</v>
      </c>
      <c r="AD37" s="35">
        <v>64</v>
      </c>
      <c r="AE37" s="35">
        <v>27</v>
      </c>
      <c r="AF37" s="35">
        <v>7</v>
      </c>
      <c r="AG37" s="35">
        <v>0</v>
      </c>
      <c r="AH37" s="34">
        <v>11.333333333333334</v>
      </c>
      <c r="AI37" s="35">
        <v>1</v>
      </c>
      <c r="AJ37" s="35">
        <v>1</v>
      </c>
      <c r="AK37" s="35">
        <v>1</v>
      </c>
      <c r="AL37" s="35">
        <v>100</v>
      </c>
      <c r="AM37" s="18">
        <v>1.904296261574074E-3</v>
      </c>
      <c r="AN37" s="18">
        <v>1.1639726157407408E-3</v>
      </c>
      <c r="AO37" s="18">
        <v>1.5072943402777777E-3</v>
      </c>
      <c r="AP37" s="21">
        <f t="shared" si="17"/>
        <v>1.525187739197531E-3</v>
      </c>
      <c r="AQ37" s="35">
        <v>2</v>
      </c>
      <c r="AR37" s="35">
        <v>0</v>
      </c>
      <c r="AS37" s="34">
        <f t="shared" si="15"/>
        <v>2</v>
      </c>
      <c r="AT37" s="35">
        <v>2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2</v>
      </c>
      <c r="BA37" s="35">
        <v>0</v>
      </c>
      <c r="BB37" s="35">
        <v>0</v>
      </c>
      <c r="BC37" s="35">
        <v>4</v>
      </c>
      <c r="BD37" s="35">
        <v>31</v>
      </c>
      <c r="BE37" s="35">
        <v>2</v>
      </c>
      <c r="BF37" s="35">
        <v>1</v>
      </c>
      <c r="BG37" s="35">
        <v>0</v>
      </c>
      <c r="BH37" s="35">
        <v>3</v>
      </c>
      <c r="BI37" s="35">
        <v>2</v>
      </c>
      <c r="BJ37" s="35">
        <v>1</v>
      </c>
      <c r="BK37" s="33">
        <f t="shared" si="9"/>
        <v>38</v>
      </c>
      <c r="BL37" s="34">
        <f t="shared" si="16"/>
        <v>44</v>
      </c>
      <c r="BM37" s="35">
        <v>21</v>
      </c>
      <c r="BN37" s="35">
        <v>10</v>
      </c>
      <c r="BO37" s="35">
        <v>13</v>
      </c>
      <c r="BP37" s="18">
        <v>1.5072943402777777E-3</v>
      </c>
      <c r="BQ37" s="18">
        <v>1.904296261574074E-3</v>
      </c>
      <c r="BR37" s="18">
        <v>1.1639726157407408E-3</v>
      </c>
      <c r="BS37" s="35">
        <v>0</v>
      </c>
      <c r="BT37" s="35">
        <v>2</v>
      </c>
      <c r="BU37" s="35">
        <v>0</v>
      </c>
      <c r="BV37" s="35">
        <v>0</v>
      </c>
      <c r="BW37" s="35">
        <v>0</v>
      </c>
      <c r="BX37" s="35">
        <v>0</v>
      </c>
      <c r="BY37" s="35">
        <v>0</v>
      </c>
      <c r="BZ37" s="35">
        <v>2</v>
      </c>
      <c r="CA37" s="35">
        <v>0</v>
      </c>
      <c r="CB37" s="35">
        <v>13</v>
      </c>
      <c r="CC37" s="35">
        <v>21</v>
      </c>
      <c r="CD37" s="35">
        <v>10</v>
      </c>
      <c r="CE37" s="36">
        <v>131.78</v>
      </c>
    </row>
    <row r="38" spans="1:83" s="19" customFormat="1" x14ac:dyDescent="0.35">
      <c r="A38" s="15">
        <v>38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7">
        <v>2</v>
      </c>
      <c r="M38" s="35">
        <v>10</v>
      </c>
      <c r="N38" s="35">
        <v>0</v>
      </c>
      <c r="O38" s="35">
        <v>10</v>
      </c>
      <c r="P38" s="35">
        <v>0</v>
      </c>
      <c r="Q38" s="35">
        <v>20</v>
      </c>
      <c r="R38" s="35">
        <v>20</v>
      </c>
      <c r="S38" s="35">
        <v>4</v>
      </c>
      <c r="T38" s="35">
        <v>6</v>
      </c>
      <c r="U38" s="35">
        <v>1</v>
      </c>
      <c r="V38" s="35">
        <v>3</v>
      </c>
      <c r="W38" s="35">
        <v>5</v>
      </c>
      <c r="X38" s="35">
        <v>2</v>
      </c>
      <c r="Y38" s="35">
        <v>1</v>
      </c>
      <c r="Z38" s="35">
        <v>20</v>
      </c>
      <c r="AA38" s="35" t="s">
        <v>14</v>
      </c>
      <c r="AB38" s="35">
        <v>50</v>
      </c>
      <c r="AC38" s="35">
        <v>0</v>
      </c>
      <c r="AD38" s="35">
        <v>40</v>
      </c>
      <c r="AE38" s="35">
        <v>0</v>
      </c>
      <c r="AF38" s="35">
        <v>40</v>
      </c>
      <c r="AG38" s="35">
        <v>60</v>
      </c>
      <c r="AH38" s="34">
        <v>12.666666666666666</v>
      </c>
      <c r="AI38" s="35">
        <v>1</v>
      </c>
      <c r="AJ38" s="35">
        <v>1</v>
      </c>
      <c r="AK38" s="35">
        <v>1</v>
      </c>
      <c r="AL38" s="35">
        <v>100</v>
      </c>
      <c r="AM38" s="18">
        <v>1.8228104629629629E-3</v>
      </c>
      <c r="AN38" s="18">
        <v>1.3833277662037037E-3</v>
      </c>
      <c r="AO38" s="18">
        <v>1.3045452893518518E-3</v>
      </c>
      <c r="AP38" s="21">
        <f t="shared" si="17"/>
        <v>1.503561172839506E-3</v>
      </c>
      <c r="AQ38" s="35">
        <v>2</v>
      </c>
      <c r="AR38" s="35">
        <v>1</v>
      </c>
      <c r="AS38" s="34">
        <f t="shared" si="15"/>
        <v>3</v>
      </c>
      <c r="AT38" s="35">
        <v>0</v>
      </c>
      <c r="AU38" s="35">
        <v>0</v>
      </c>
      <c r="AV38" s="35">
        <v>2</v>
      </c>
      <c r="AW38" s="35">
        <v>0</v>
      </c>
      <c r="AX38" s="35">
        <v>1</v>
      </c>
      <c r="AY38" s="35">
        <v>0</v>
      </c>
      <c r="AZ38" s="35">
        <v>0</v>
      </c>
      <c r="BA38" s="35">
        <v>1</v>
      </c>
      <c r="BB38" s="35">
        <v>2</v>
      </c>
      <c r="BC38" s="35">
        <v>9</v>
      </c>
      <c r="BD38" s="35">
        <v>33</v>
      </c>
      <c r="BE38" s="35">
        <v>3</v>
      </c>
      <c r="BF38" s="35">
        <v>1</v>
      </c>
      <c r="BG38" s="35">
        <v>1</v>
      </c>
      <c r="BH38" s="35">
        <v>1</v>
      </c>
      <c r="BI38" s="35">
        <v>0</v>
      </c>
      <c r="BJ38" s="35">
        <v>2</v>
      </c>
      <c r="BK38" s="33">
        <f t="shared" si="9"/>
        <v>47</v>
      </c>
      <c r="BL38" s="34">
        <f t="shared" si="16"/>
        <v>50</v>
      </c>
      <c r="BM38" s="35">
        <v>11</v>
      </c>
      <c r="BN38" s="35">
        <v>17</v>
      </c>
      <c r="BO38" s="35">
        <v>22</v>
      </c>
      <c r="BP38" s="18">
        <v>1.3833277662037037E-3</v>
      </c>
      <c r="BQ38" s="18">
        <v>1.3045452893518518E-3</v>
      </c>
      <c r="BR38" s="18">
        <v>1.8228104629629629E-3</v>
      </c>
      <c r="BS38" s="35">
        <v>0</v>
      </c>
      <c r="BT38" s="35">
        <v>2</v>
      </c>
      <c r="BU38" s="35">
        <v>0</v>
      </c>
      <c r="BV38" s="35">
        <v>1</v>
      </c>
      <c r="BW38" s="35">
        <v>0</v>
      </c>
      <c r="BX38" s="35">
        <v>0</v>
      </c>
      <c r="BY38" s="35">
        <v>1</v>
      </c>
      <c r="BZ38" s="35">
        <v>2</v>
      </c>
      <c r="CA38" s="35">
        <v>0</v>
      </c>
      <c r="CB38" s="35">
        <v>17</v>
      </c>
      <c r="CC38" s="35">
        <v>22</v>
      </c>
      <c r="CD38" s="35">
        <v>11</v>
      </c>
      <c r="CE38" s="36">
        <v>129.91</v>
      </c>
    </row>
    <row r="39" spans="1:83" s="19" customFormat="1" x14ac:dyDescent="0.35">
      <c r="A39" s="15">
        <v>40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7">
        <v>2</v>
      </c>
      <c r="M39" s="35">
        <v>30</v>
      </c>
      <c r="N39" s="35">
        <v>20</v>
      </c>
      <c r="O39" s="35">
        <v>30</v>
      </c>
      <c r="P39" s="35">
        <v>45</v>
      </c>
      <c r="Q39" s="35">
        <v>35</v>
      </c>
      <c r="R39" s="35">
        <v>75</v>
      </c>
      <c r="S39" s="35">
        <v>6</v>
      </c>
      <c r="T39" s="35">
        <v>2</v>
      </c>
      <c r="U39" s="35">
        <v>3</v>
      </c>
      <c r="V39" s="35">
        <v>5</v>
      </c>
      <c r="W39" s="35">
        <v>4</v>
      </c>
      <c r="X39" s="35">
        <v>1</v>
      </c>
      <c r="Y39" s="35">
        <v>1</v>
      </c>
      <c r="Z39" s="36">
        <v>21</v>
      </c>
      <c r="AA39" s="35" t="s">
        <v>14</v>
      </c>
      <c r="AB39" s="35">
        <v>30</v>
      </c>
      <c r="AC39" s="35">
        <v>0</v>
      </c>
      <c r="AD39" s="35">
        <v>90</v>
      </c>
      <c r="AE39" s="35">
        <v>90</v>
      </c>
      <c r="AF39" s="35">
        <v>140</v>
      </c>
      <c r="AG39" s="35">
        <v>375</v>
      </c>
      <c r="AH39" s="34">
        <v>48.333333333333336</v>
      </c>
      <c r="AI39" s="35">
        <v>1</v>
      </c>
      <c r="AJ39" s="35">
        <v>1</v>
      </c>
      <c r="AK39" s="35">
        <v>1</v>
      </c>
      <c r="AL39" s="35">
        <v>100</v>
      </c>
      <c r="AM39" s="18">
        <v>1.9935058449074075E-3</v>
      </c>
      <c r="AN39" s="18">
        <v>2.4646560069444446E-3</v>
      </c>
      <c r="AO39" s="18">
        <v>1.5918696527777777E-3</v>
      </c>
      <c r="AP39" s="21">
        <f t="shared" si="17"/>
        <v>2.0166771682098763E-3</v>
      </c>
      <c r="AQ39" s="35">
        <v>0</v>
      </c>
      <c r="AR39" s="35">
        <v>0</v>
      </c>
      <c r="AS39" s="34">
        <f t="shared" si="15"/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6</v>
      </c>
      <c r="BD39" s="35">
        <v>38</v>
      </c>
      <c r="BE39" s="35">
        <v>0</v>
      </c>
      <c r="BF39" s="35">
        <v>1</v>
      </c>
      <c r="BG39" s="35">
        <v>0</v>
      </c>
      <c r="BH39" s="35">
        <v>1</v>
      </c>
      <c r="BI39" s="35">
        <v>1</v>
      </c>
      <c r="BJ39" s="35">
        <v>6</v>
      </c>
      <c r="BK39" s="33">
        <f t="shared" si="9"/>
        <v>45</v>
      </c>
      <c r="BL39" s="34">
        <f t="shared" si="16"/>
        <v>53</v>
      </c>
      <c r="BM39" s="35">
        <v>18</v>
      </c>
      <c r="BN39" s="35">
        <v>19</v>
      </c>
      <c r="BO39" s="35">
        <v>16</v>
      </c>
      <c r="BP39" s="18">
        <v>1.9935058449074075E-3</v>
      </c>
      <c r="BQ39" s="18">
        <v>2.4646560069444446E-3</v>
      </c>
      <c r="BR39" s="18">
        <v>1.5918696527777777E-3</v>
      </c>
      <c r="BS39" s="35">
        <v>0</v>
      </c>
      <c r="BT39" s="35">
        <v>0</v>
      </c>
      <c r="BU39" s="35">
        <v>0</v>
      </c>
      <c r="BV39" s="35">
        <v>0</v>
      </c>
      <c r="BW39" s="35">
        <v>0</v>
      </c>
      <c r="BX39" s="35">
        <v>0</v>
      </c>
      <c r="BY39" s="35">
        <v>0</v>
      </c>
      <c r="BZ39" s="35">
        <v>0</v>
      </c>
      <c r="CA39" s="35">
        <v>0</v>
      </c>
      <c r="CB39" s="35">
        <v>18</v>
      </c>
      <c r="CC39" s="35">
        <v>19</v>
      </c>
      <c r="CD39" s="35">
        <v>16</v>
      </c>
      <c r="CE39" s="36">
        <v>174.24</v>
      </c>
    </row>
    <row r="40" spans="1:83" s="19" customFormat="1" x14ac:dyDescent="0.35">
      <c r="A40" s="15">
        <v>41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7">
        <v>2</v>
      </c>
      <c r="M40" s="35">
        <v>20</v>
      </c>
      <c r="N40" s="35">
        <v>10</v>
      </c>
      <c r="O40" s="35">
        <v>70</v>
      </c>
      <c r="P40" s="35">
        <v>30</v>
      </c>
      <c r="Q40" s="35">
        <v>0</v>
      </c>
      <c r="R40" s="35">
        <v>15</v>
      </c>
      <c r="S40" s="35">
        <v>3</v>
      </c>
      <c r="T40" s="35">
        <v>4</v>
      </c>
      <c r="U40" s="35">
        <v>1</v>
      </c>
      <c r="V40" s="35">
        <v>6</v>
      </c>
      <c r="W40" s="35">
        <v>5</v>
      </c>
      <c r="X40" s="35">
        <v>2</v>
      </c>
      <c r="Y40" s="35">
        <v>1</v>
      </c>
      <c r="Z40" s="35">
        <v>20</v>
      </c>
      <c r="AA40" s="35" t="s">
        <v>14</v>
      </c>
      <c r="AB40" s="35">
        <v>60</v>
      </c>
      <c r="AC40" s="35">
        <v>10</v>
      </c>
      <c r="AD40" s="35">
        <v>280</v>
      </c>
      <c r="AE40" s="35">
        <v>0</v>
      </c>
      <c r="AF40" s="35">
        <v>0</v>
      </c>
      <c r="AG40" s="35">
        <v>30</v>
      </c>
      <c r="AH40" s="34">
        <v>25.333333333333332</v>
      </c>
      <c r="AI40" s="35">
        <v>1</v>
      </c>
      <c r="AJ40" s="35">
        <v>1</v>
      </c>
      <c r="AK40" s="35">
        <v>1</v>
      </c>
      <c r="AL40" s="35">
        <v>100</v>
      </c>
      <c r="AM40" s="18">
        <v>1.3636321412037037E-3</v>
      </c>
      <c r="AN40" s="18">
        <v>1.5509336458333334E-3</v>
      </c>
      <c r="AO40" s="18">
        <v>1.1620416782407406E-3</v>
      </c>
      <c r="AP40" s="21">
        <f t="shared" si="17"/>
        <v>1.3588691550925926E-3</v>
      </c>
      <c r="AQ40" s="35">
        <v>0</v>
      </c>
      <c r="AR40" s="35">
        <v>0</v>
      </c>
      <c r="AS40" s="34">
        <f>SUM(AZ40:BB40)</f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5</v>
      </c>
      <c r="BD40" s="35">
        <v>33</v>
      </c>
      <c r="BE40" s="35">
        <v>0</v>
      </c>
      <c r="BF40" s="35">
        <v>0</v>
      </c>
      <c r="BG40" s="35">
        <v>0</v>
      </c>
      <c r="BH40" s="35">
        <v>0</v>
      </c>
      <c r="BI40" s="35">
        <v>1</v>
      </c>
      <c r="BJ40" s="35">
        <v>1</v>
      </c>
      <c r="BK40" s="33">
        <f t="shared" si="9"/>
        <v>38</v>
      </c>
      <c r="BL40" s="34">
        <f t="shared" si="16"/>
        <v>40</v>
      </c>
      <c r="BM40" s="35">
        <v>14</v>
      </c>
      <c r="BN40" s="35">
        <v>12</v>
      </c>
      <c r="BO40" s="35">
        <v>14</v>
      </c>
      <c r="BP40" s="18">
        <v>1.3636321412037037E-3</v>
      </c>
      <c r="BQ40" s="18">
        <v>1.1620416782407406E-3</v>
      </c>
      <c r="BR40" s="18">
        <v>1.5509336458333334E-3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0</v>
      </c>
      <c r="BY40" s="35">
        <v>0</v>
      </c>
      <c r="BZ40" s="35">
        <v>0</v>
      </c>
      <c r="CA40" s="35">
        <v>0</v>
      </c>
      <c r="CB40" s="35">
        <v>14</v>
      </c>
      <c r="CC40" s="35">
        <v>14</v>
      </c>
      <c r="CD40" s="35">
        <v>12</v>
      </c>
      <c r="CE40" s="36">
        <v>117.41</v>
      </c>
    </row>
    <row r="41" spans="1:83" s="19" customFormat="1" x14ac:dyDescent="0.35">
      <c r="A41" s="15">
        <v>42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7">
        <v>2</v>
      </c>
      <c r="M41" s="35">
        <v>28</v>
      </c>
      <c r="N41" s="35">
        <v>4</v>
      </c>
      <c r="O41" s="35">
        <v>14</v>
      </c>
      <c r="P41" s="35">
        <v>9</v>
      </c>
      <c r="Q41" s="35">
        <v>40</v>
      </c>
      <c r="R41" s="35">
        <v>0</v>
      </c>
      <c r="S41" s="35">
        <v>2</v>
      </c>
      <c r="T41" s="35">
        <v>6</v>
      </c>
      <c r="U41" s="35">
        <v>4</v>
      </c>
      <c r="V41" s="35">
        <v>5</v>
      </c>
      <c r="W41" s="35">
        <v>3</v>
      </c>
      <c r="X41" s="35">
        <v>1</v>
      </c>
      <c r="Y41" s="35">
        <v>1</v>
      </c>
      <c r="Z41" s="35">
        <v>31</v>
      </c>
      <c r="AA41" s="35" t="s">
        <v>14</v>
      </c>
      <c r="AB41" s="35">
        <v>140</v>
      </c>
      <c r="AC41" s="35">
        <v>0</v>
      </c>
      <c r="AD41" s="35">
        <v>28</v>
      </c>
      <c r="AE41" s="35">
        <v>27</v>
      </c>
      <c r="AF41" s="35">
        <v>160</v>
      </c>
      <c r="AG41" s="35">
        <v>0</v>
      </c>
      <c r="AH41" s="34">
        <v>23.666666666666668</v>
      </c>
      <c r="AI41" s="35">
        <v>1</v>
      </c>
      <c r="AJ41" s="35">
        <v>1</v>
      </c>
      <c r="AK41" s="35">
        <v>1</v>
      </c>
      <c r="AL41" s="35">
        <v>100</v>
      </c>
      <c r="AM41" s="18">
        <v>1.6177442824074073E-3</v>
      </c>
      <c r="AN41" s="18">
        <v>1.4771716087962964E-3</v>
      </c>
      <c r="AO41" s="18">
        <v>2.1066591203703702E-3</v>
      </c>
      <c r="AP41" s="21">
        <f t="shared" si="17"/>
        <v>1.733858337191358E-3</v>
      </c>
      <c r="AQ41" s="35">
        <v>0</v>
      </c>
      <c r="AR41" s="35">
        <v>0</v>
      </c>
      <c r="AS41" s="34">
        <f t="shared" si="15"/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7</v>
      </c>
      <c r="BD41" s="35">
        <v>26</v>
      </c>
      <c r="BE41" s="35">
        <v>0</v>
      </c>
      <c r="BF41" s="35">
        <v>2</v>
      </c>
      <c r="BG41" s="35">
        <v>0</v>
      </c>
      <c r="BH41" s="35">
        <v>2</v>
      </c>
      <c r="BI41" s="35">
        <v>2</v>
      </c>
      <c r="BJ41" s="35">
        <v>2</v>
      </c>
      <c r="BK41" s="33">
        <f t="shared" si="9"/>
        <v>35</v>
      </c>
      <c r="BL41" s="34">
        <f t="shared" si="16"/>
        <v>41</v>
      </c>
      <c r="BM41" s="35">
        <v>15</v>
      </c>
      <c r="BN41" s="35">
        <v>15</v>
      </c>
      <c r="BO41" s="35">
        <v>11</v>
      </c>
      <c r="BP41" s="18">
        <v>1.4771716087962964E-3</v>
      </c>
      <c r="BQ41" s="18">
        <v>1.6177442824074073E-3</v>
      </c>
      <c r="BR41" s="18">
        <v>2.1066591203703702E-3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15</v>
      </c>
      <c r="CC41" s="35">
        <v>15</v>
      </c>
      <c r="CD41" s="35">
        <v>11</v>
      </c>
      <c r="CE41" s="36">
        <v>149.81</v>
      </c>
    </row>
    <row r="42" spans="1:83" s="19" customFormat="1" x14ac:dyDescent="0.35">
      <c r="A42" s="15">
        <v>43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7">
        <v>2</v>
      </c>
      <c r="M42" s="35">
        <v>56</v>
      </c>
      <c r="N42" s="35">
        <v>19</v>
      </c>
      <c r="O42" s="35">
        <v>29</v>
      </c>
      <c r="P42" s="35">
        <v>38</v>
      </c>
      <c r="Q42" s="35">
        <v>22</v>
      </c>
      <c r="R42" s="35">
        <v>42</v>
      </c>
      <c r="S42" s="35">
        <v>6</v>
      </c>
      <c r="T42" s="35">
        <v>2</v>
      </c>
      <c r="U42" s="35">
        <v>5</v>
      </c>
      <c r="V42" s="35">
        <v>3</v>
      </c>
      <c r="W42" s="35">
        <v>4</v>
      </c>
      <c r="X42" s="35">
        <v>1</v>
      </c>
      <c r="Y42" s="35">
        <v>1</v>
      </c>
      <c r="Z42" s="35">
        <v>20</v>
      </c>
      <c r="AA42" s="35" t="s">
        <v>14</v>
      </c>
      <c r="AB42" s="35">
        <v>56</v>
      </c>
      <c r="AC42" s="35">
        <v>0</v>
      </c>
      <c r="AD42" s="35">
        <v>87</v>
      </c>
      <c r="AE42" s="35">
        <v>152</v>
      </c>
      <c r="AF42" s="35">
        <v>44</v>
      </c>
      <c r="AG42" s="35">
        <v>210</v>
      </c>
      <c r="AH42" s="34">
        <v>36.6</v>
      </c>
      <c r="AI42" s="35">
        <v>1</v>
      </c>
      <c r="AJ42" s="35">
        <v>1</v>
      </c>
      <c r="AK42" s="35">
        <v>1</v>
      </c>
      <c r="AL42" s="35">
        <v>100</v>
      </c>
      <c r="AM42" s="18">
        <v>1.848298912037037E-3</v>
      </c>
      <c r="AN42" s="18">
        <v>2.5218119328703705E-3</v>
      </c>
      <c r="AO42" s="18">
        <v>1.881897337962963E-3</v>
      </c>
      <c r="AP42" s="21">
        <f t="shared" si="17"/>
        <v>2.0840027276234569E-3</v>
      </c>
      <c r="AQ42" s="35">
        <v>1</v>
      </c>
      <c r="AR42" s="35">
        <v>1</v>
      </c>
      <c r="AS42" s="34">
        <f t="shared" si="15"/>
        <v>2</v>
      </c>
      <c r="AT42" s="35">
        <v>0</v>
      </c>
      <c r="AU42" s="35">
        <v>1</v>
      </c>
      <c r="AV42" s="35">
        <v>0</v>
      </c>
      <c r="AW42" s="35">
        <v>0</v>
      </c>
      <c r="AX42" s="35">
        <v>1</v>
      </c>
      <c r="AY42" s="35">
        <v>0</v>
      </c>
      <c r="AZ42" s="35">
        <v>0</v>
      </c>
      <c r="BA42" s="35">
        <v>2</v>
      </c>
      <c r="BB42" s="35">
        <v>0</v>
      </c>
      <c r="BC42" s="35">
        <v>6</v>
      </c>
      <c r="BD42" s="35">
        <v>41</v>
      </c>
      <c r="BE42" s="35">
        <v>2</v>
      </c>
      <c r="BF42" s="35">
        <v>0</v>
      </c>
      <c r="BG42" s="35">
        <v>0</v>
      </c>
      <c r="BH42" s="35">
        <v>2</v>
      </c>
      <c r="BI42" s="35">
        <v>1</v>
      </c>
      <c r="BJ42" s="35">
        <v>1</v>
      </c>
      <c r="BK42" s="33">
        <f t="shared" si="9"/>
        <v>49</v>
      </c>
      <c r="BL42" s="34">
        <f t="shared" si="16"/>
        <v>53</v>
      </c>
      <c r="BM42" s="35">
        <v>17</v>
      </c>
      <c r="BN42" s="35">
        <v>22</v>
      </c>
      <c r="BO42" s="35">
        <v>14</v>
      </c>
      <c r="BP42" s="18">
        <v>1.881897337962963E-3</v>
      </c>
      <c r="BQ42" s="18">
        <v>1.848298912037037E-3</v>
      </c>
      <c r="BR42" s="18">
        <v>2.5218119328703705E-3</v>
      </c>
      <c r="BS42" s="35">
        <v>0</v>
      </c>
      <c r="BT42" s="35">
        <v>0</v>
      </c>
      <c r="BU42" s="35">
        <v>1</v>
      </c>
      <c r="BV42" s="35">
        <v>0</v>
      </c>
      <c r="BW42" s="35">
        <v>0</v>
      </c>
      <c r="BX42" s="35">
        <v>1</v>
      </c>
      <c r="BY42" s="35">
        <v>0</v>
      </c>
      <c r="BZ42" s="35">
        <v>0</v>
      </c>
      <c r="CA42" s="35">
        <v>2</v>
      </c>
      <c r="CB42" s="35">
        <v>14</v>
      </c>
      <c r="CC42" s="35">
        <v>17</v>
      </c>
      <c r="CD42" s="35">
        <v>22</v>
      </c>
      <c r="CE42" s="36">
        <v>180.06</v>
      </c>
    </row>
    <row r="43" spans="1:83" s="19" customFormat="1" x14ac:dyDescent="0.35">
      <c r="A43" s="15">
        <v>44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7">
        <v>2</v>
      </c>
      <c r="M43" s="35">
        <v>70</v>
      </c>
      <c r="N43" s="35">
        <v>27</v>
      </c>
      <c r="O43" s="35">
        <v>80</v>
      </c>
      <c r="P43" s="35">
        <v>65</v>
      </c>
      <c r="Q43" s="35">
        <v>17</v>
      </c>
      <c r="R43" s="35">
        <v>60</v>
      </c>
      <c r="S43" s="35">
        <v>3</v>
      </c>
      <c r="T43" s="35">
        <v>4</v>
      </c>
      <c r="U43" s="35">
        <v>2</v>
      </c>
      <c r="V43" s="35">
        <v>5</v>
      </c>
      <c r="W43" s="35">
        <v>6</v>
      </c>
      <c r="X43" s="35">
        <v>1</v>
      </c>
      <c r="Y43" s="35">
        <v>2</v>
      </c>
      <c r="Z43" s="35">
        <v>22</v>
      </c>
      <c r="AA43" s="35" t="s">
        <v>14</v>
      </c>
      <c r="AB43" s="35">
        <v>210</v>
      </c>
      <c r="AC43" s="35">
        <v>0</v>
      </c>
      <c r="AD43" s="35">
        <v>400</v>
      </c>
      <c r="AE43" s="35">
        <v>65</v>
      </c>
      <c r="AF43" s="35">
        <v>68</v>
      </c>
      <c r="AG43" s="35">
        <v>120</v>
      </c>
      <c r="AH43" s="34">
        <v>57.533333333333331</v>
      </c>
      <c r="AI43" s="35">
        <v>1</v>
      </c>
      <c r="AJ43" s="35">
        <v>1</v>
      </c>
      <c r="AK43" s="35">
        <v>1</v>
      </c>
      <c r="AL43" s="35">
        <v>100</v>
      </c>
      <c r="AM43" s="18">
        <v>1.2377346527777777E-3</v>
      </c>
      <c r="AN43" s="18">
        <v>1.7977082060185185E-3</v>
      </c>
      <c r="AO43" s="18">
        <v>1.1496836342592593E-3</v>
      </c>
      <c r="AP43" s="21">
        <f t="shared" si="17"/>
        <v>1.3950421643518518E-3</v>
      </c>
      <c r="AQ43" s="35">
        <v>0</v>
      </c>
      <c r="AR43" s="35">
        <v>2</v>
      </c>
      <c r="AS43" s="34">
        <f t="shared" si="15"/>
        <v>2</v>
      </c>
      <c r="AT43" s="35">
        <v>0</v>
      </c>
      <c r="AU43" s="35">
        <v>0</v>
      </c>
      <c r="AV43" s="35">
        <v>0</v>
      </c>
      <c r="AW43" s="35">
        <v>1</v>
      </c>
      <c r="AX43" s="35">
        <v>1</v>
      </c>
      <c r="AY43" s="35">
        <v>0</v>
      </c>
      <c r="AZ43" s="35">
        <v>1</v>
      </c>
      <c r="BA43" s="35">
        <v>1</v>
      </c>
      <c r="BB43" s="35">
        <v>0</v>
      </c>
      <c r="BC43" s="35">
        <v>12</v>
      </c>
      <c r="BD43" s="35">
        <v>33</v>
      </c>
      <c r="BE43" s="35">
        <v>2</v>
      </c>
      <c r="BF43" s="35">
        <v>0</v>
      </c>
      <c r="BG43" s="35">
        <v>0</v>
      </c>
      <c r="BH43" s="35">
        <v>2</v>
      </c>
      <c r="BI43" s="35">
        <v>1</v>
      </c>
      <c r="BJ43" s="35">
        <v>0</v>
      </c>
      <c r="BK43" s="33">
        <f t="shared" si="9"/>
        <v>47</v>
      </c>
      <c r="BL43" s="34">
        <f t="shared" si="16"/>
        <v>50</v>
      </c>
      <c r="BM43" s="35">
        <v>18</v>
      </c>
      <c r="BN43" s="35">
        <v>18</v>
      </c>
      <c r="BO43" s="35">
        <v>14</v>
      </c>
      <c r="BP43" s="18">
        <v>1.7977082060185185E-3</v>
      </c>
      <c r="BQ43" s="18">
        <v>1.1496836342592593E-3</v>
      </c>
      <c r="BR43" s="18">
        <v>1.2377346527777777E-3</v>
      </c>
      <c r="BS43" s="35">
        <v>0</v>
      </c>
      <c r="BT43" s="35">
        <v>0</v>
      </c>
      <c r="BU43" s="35">
        <v>0</v>
      </c>
      <c r="BV43" s="35">
        <v>1</v>
      </c>
      <c r="BW43" s="35">
        <v>0</v>
      </c>
      <c r="BX43" s="35">
        <v>1</v>
      </c>
      <c r="BY43" s="35">
        <v>1</v>
      </c>
      <c r="BZ43" s="35">
        <v>0</v>
      </c>
      <c r="CA43" s="35">
        <v>1</v>
      </c>
      <c r="CB43" s="35">
        <v>18</v>
      </c>
      <c r="CC43" s="35">
        <v>14</v>
      </c>
      <c r="CD43" s="35">
        <v>18</v>
      </c>
      <c r="CE43" s="36">
        <v>120.53</v>
      </c>
    </row>
    <row r="44" spans="1:83" s="19" customFormat="1" x14ac:dyDescent="0.35">
      <c r="A44" s="15">
        <v>45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7">
        <v>2</v>
      </c>
      <c r="M44" s="35">
        <v>30</v>
      </c>
      <c r="N44" s="35">
        <v>9</v>
      </c>
      <c r="O44" s="35">
        <v>46</v>
      </c>
      <c r="P44" s="35">
        <v>27</v>
      </c>
      <c r="Q44" s="35">
        <v>10</v>
      </c>
      <c r="R44" s="35">
        <v>0</v>
      </c>
      <c r="S44" s="35">
        <v>1</v>
      </c>
      <c r="T44" s="35">
        <v>6</v>
      </c>
      <c r="U44" s="35">
        <v>3</v>
      </c>
      <c r="V44" s="35">
        <v>4</v>
      </c>
      <c r="W44" s="35">
        <v>5</v>
      </c>
      <c r="X44" s="35">
        <v>2</v>
      </c>
      <c r="Y44" s="35">
        <v>1</v>
      </c>
      <c r="Z44" s="35">
        <v>19</v>
      </c>
      <c r="AA44" s="35" t="s">
        <v>14</v>
      </c>
      <c r="AB44" s="35">
        <v>150</v>
      </c>
      <c r="AC44" s="35">
        <v>9</v>
      </c>
      <c r="AD44" s="35">
        <v>184</v>
      </c>
      <c r="AE44" s="35">
        <v>54</v>
      </c>
      <c r="AF44" s="35">
        <v>30</v>
      </c>
      <c r="AG44" s="35">
        <v>0</v>
      </c>
      <c r="AH44" s="34">
        <v>28.466666666666665</v>
      </c>
      <c r="AI44" s="35">
        <v>1</v>
      </c>
      <c r="AJ44" s="35">
        <v>1</v>
      </c>
      <c r="AK44" s="35">
        <v>1</v>
      </c>
      <c r="AL44" s="35">
        <v>100</v>
      </c>
      <c r="AM44" s="18">
        <v>2.5700855208333332E-3</v>
      </c>
      <c r="AN44" s="18">
        <v>2.6083181944444446E-3</v>
      </c>
      <c r="AO44" s="18">
        <v>2.2398942129629629E-3</v>
      </c>
      <c r="AP44" s="21">
        <f t="shared" si="17"/>
        <v>2.4727659760802466E-3</v>
      </c>
      <c r="AQ44" s="35">
        <v>1</v>
      </c>
      <c r="AR44" s="35">
        <v>0</v>
      </c>
      <c r="AS44" s="34">
        <f t="shared" si="15"/>
        <v>1</v>
      </c>
      <c r="AT44" s="35">
        <v>1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1</v>
      </c>
      <c r="BA44" s="35">
        <v>0</v>
      </c>
      <c r="BB44" s="35">
        <v>0</v>
      </c>
      <c r="BC44" s="35">
        <v>0</v>
      </c>
      <c r="BD44" s="35">
        <v>27</v>
      </c>
      <c r="BE44" s="35">
        <v>1</v>
      </c>
      <c r="BF44" s="35">
        <v>1</v>
      </c>
      <c r="BG44" s="35">
        <v>1</v>
      </c>
      <c r="BH44" s="35">
        <v>3</v>
      </c>
      <c r="BI44" s="35">
        <v>0</v>
      </c>
      <c r="BJ44" s="35">
        <v>1</v>
      </c>
      <c r="BK44" s="33">
        <f t="shared" si="9"/>
        <v>30</v>
      </c>
      <c r="BL44" s="34">
        <f t="shared" si="16"/>
        <v>34</v>
      </c>
      <c r="BM44" s="35">
        <v>13</v>
      </c>
      <c r="BN44" s="35">
        <v>9</v>
      </c>
      <c r="BO44" s="35">
        <v>12</v>
      </c>
      <c r="BP44" s="18">
        <v>2.2398942129629629E-3</v>
      </c>
      <c r="BQ44" s="18">
        <v>2.6083181944444446E-3</v>
      </c>
      <c r="BR44" s="18">
        <v>2.5700855208333332E-3</v>
      </c>
      <c r="BS44" s="35">
        <v>0</v>
      </c>
      <c r="BT44" s="35">
        <v>0</v>
      </c>
      <c r="BU44" s="35">
        <v>1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1</v>
      </c>
      <c r="CB44" s="35">
        <v>12</v>
      </c>
      <c r="CC44" s="35">
        <v>9</v>
      </c>
      <c r="CD44" s="35">
        <v>13</v>
      </c>
      <c r="CE44" s="36">
        <v>183.65</v>
      </c>
    </row>
    <row r="45" spans="1:83" s="19" customFormat="1" x14ac:dyDescent="0.35">
      <c r="A45" s="15">
        <v>46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7">
        <v>2</v>
      </c>
      <c r="M45" s="35">
        <v>80</v>
      </c>
      <c r="N45" s="35">
        <v>5</v>
      </c>
      <c r="O45" s="35">
        <v>10</v>
      </c>
      <c r="P45" s="35">
        <v>70</v>
      </c>
      <c r="Q45" s="35">
        <v>5</v>
      </c>
      <c r="R45" s="35">
        <v>15</v>
      </c>
      <c r="S45" s="35">
        <v>2</v>
      </c>
      <c r="T45" s="35">
        <v>6</v>
      </c>
      <c r="U45" s="35">
        <v>3</v>
      </c>
      <c r="V45" s="35">
        <v>5</v>
      </c>
      <c r="W45" s="35">
        <v>4</v>
      </c>
      <c r="X45" s="35">
        <v>1</v>
      </c>
      <c r="Y45" s="35">
        <v>1</v>
      </c>
      <c r="Z45" s="35">
        <v>29</v>
      </c>
      <c r="AA45" s="35" t="s">
        <v>14</v>
      </c>
      <c r="AB45" s="35">
        <v>400</v>
      </c>
      <c r="AC45" s="35">
        <v>0</v>
      </c>
      <c r="AD45" s="35">
        <v>30</v>
      </c>
      <c r="AE45" s="35">
        <v>140</v>
      </c>
      <c r="AF45" s="35">
        <v>20</v>
      </c>
      <c r="AG45" s="35">
        <v>15</v>
      </c>
      <c r="AH45" s="34">
        <v>40.333333333333336</v>
      </c>
      <c r="AI45" s="35">
        <v>1</v>
      </c>
      <c r="AJ45" s="35">
        <v>1</v>
      </c>
      <c r="AK45" s="35">
        <v>1</v>
      </c>
      <c r="AL45" s="35">
        <v>100</v>
      </c>
      <c r="AM45" s="18">
        <v>1.8490712847222222E-3</v>
      </c>
      <c r="AN45" s="18">
        <v>1.3779211226851852E-3</v>
      </c>
      <c r="AO45" s="18">
        <v>1.4389389351851852E-3</v>
      </c>
      <c r="AP45" s="21">
        <f t="shared" si="17"/>
        <v>1.5553104475308644E-3</v>
      </c>
      <c r="AQ45" s="35">
        <v>0</v>
      </c>
      <c r="AR45" s="35">
        <v>0</v>
      </c>
      <c r="AS45" s="34">
        <f t="shared" si="15"/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7</v>
      </c>
      <c r="BD45" s="35">
        <v>29</v>
      </c>
      <c r="BE45" s="35">
        <v>0</v>
      </c>
      <c r="BF45" s="35">
        <v>0</v>
      </c>
      <c r="BG45" s="35">
        <v>0</v>
      </c>
      <c r="BH45" s="35">
        <v>3</v>
      </c>
      <c r="BI45" s="35">
        <v>1</v>
      </c>
      <c r="BJ45" s="35">
        <v>0</v>
      </c>
      <c r="BK45" s="33">
        <f t="shared" si="9"/>
        <v>36</v>
      </c>
      <c r="BL45" s="34">
        <f t="shared" si="16"/>
        <v>40</v>
      </c>
      <c r="BM45" s="35">
        <v>13</v>
      </c>
      <c r="BN45" s="35">
        <v>12</v>
      </c>
      <c r="BO45" s="35">
        <v>15</v>
      </c>
      <c r="BP45" s="18">
        <v>1.8490712847222222E-3</v>
      </c>
      <c r="BQ45" s="18">
        <v>1.3779211226851852E-3</v>
      </c>
      <c r="BR45" s="18">
        <v>1.4389389351851852E-3</v>
      </c>
      <c r="BS45" s="35">
        <v>0</v>
      </c>
      <c r="BT45" s="35">
        <v>0</v>
      </c>
      <c r="BU45" s="35">
        <v>0</v>
      </c>
      <c r="BV45" s="35">
        <v>0</v>
      </c>
      <c r="BW45" s="35">
        <v>0</v>
      </c>
      <c r="BX45" s="35">
        <v>0</v>
      </c>
      <c r="BY45" s="35">
        <v>0</v>
      </c>
      <c r="BZ45" s="35">
        <v>0</v>
      </c>
      <c r="CA45" s="35">
        <v>0</v>
      </c>
      <c r="CB45" s="35">
        <v>13</v>
      </c>
      <c r="CC45" s="35">
        <v>12</v>
      </c>
      <c r="CD45" s="35">
        <v>15</v>
      </c>
      <c r="CE45" s="36">
        <v>134.38</v>
      </c>
    </row>
    <row r="46" spans="1:83" s="19" customFormat="1" x14ac:dyDescent="0.35">
      <c r="A46" s="15">
        <v>47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7">
        <v>2</v>
      </c>
      <c r="M46" s="35">
        <v>46</v>
      </c>
      <c r="N46" s="35">
        <v>18</v>
      </c>
      <c r="O46" s="35">
        <v>66</v>
      </c>
      <c r="P46" s="35">
        <v>40</v>
      </c>
      <c r="Q46" s="35">
        <v>14</v>
      </c>
      <c r="R46" s="35">
        <v>40</v>
      </c>
      <c r="S46" s="35">
        <v>1</v>
      </c>
      <c r="T46" s="35">
        <v>5</v>
      </c>
      <c r="U46" s="35">
        <v>4</v>
      </c>
      <c r="V46" s="35">
        <v>6</v>
      </c>
      <c r="W46" s="35">
        <v>2</v>
      </c>
      <c r="X46" s="35">
        <v>3</v>
      </c>
      <c r="Y46" s="35">
        <v>1</v>
      </c>
      <c r="Z46" s="35">
        <v>24</v>
      </c>
      <c r="AA46" s="35" t="s">
        <v>14</v>
      </c>
      <c r="AB46" s="35">
        <v>184</v>
      </c>
      <c r="AC46" s="35">
        <v>36</v>
      </c>
      <c r="AD46" s="35">
        <v>66</v>
      </c>
      <c r="AE46" s="35">
        <v>120</v>
      </c>
      <c r="AF46" s="35">
        <v>70</v>
      </c>
      <c r="AG46" s="35">
        <v>0</v>
      </c>
      <c r="AH46" s="34">
        <v>31.733333333333334</v>
      </c>
      <c r="AI46" s="35">
        <v>1</v>
      </c>
      <c r="AJ46" s="35">
        <v>1</v>
      </c>
      <c r="AK46" s="35">
        <v>1</v>
      </c>
      <c r="AL46" s="35">
        <v>100</v>
      </c>
      <c r="AM46" s="18">
        <v>1.3219237731481482E-3</v>
      </c>
      <c r="AN46" s="18">
        <v>1.6409156134259259E-3</v>
      </c>
      <c r="AO46" s="18">
        <v>1.7162223958333332E-3</v>
      </c>
      <c r="AP46" s="21">
        <f t="shared" si="17"/>
        <v>1.559687260802469E-3</v>
      </c>
      <c r="AQ46" s="35">
        <v>0</v>
      </c>
      <c r="AR46" s="35">
        <v>1</v>
      </c>
      <c r="AS46" s="34">
        <f t="shared" si="15"/>
        <v>1</v>
      </c>
      <c r="AT46" s="35">
        <v>0</v>
      </c>
      <c r="AU46" s="35">
        <v>0</v>
      </c>
      <c r="AV46" s="35">
        <v>0</v>
      </c>
      <c r="AW46" s="35">
        <v>0</v>
      </c>
      <c r="AX46" s="35">
        <v>1</v>
      </c>
      <c r="AY46" s="35">
        <v>0</v>
      </c>
      <c r="AZ46" s="35">
        <v>0</v>
      </c>
      <c r="BA46" s="35">
        <v>1</v>
      </c>
      <c r="BB46" s="35">
        <v>0</v>
      </c>
      <c r="BC46" s="35">
        <v>6</v>
      </c>
      <c r="BD46" s="35">
        <v>29</v>
      </c>
      <c r="BE46" s="35">
        <v>1</v>
      </c>
      <c r="BF46" s="35">
        <v>5</v>
      </c>
      <c r="BG46" s="35">
        <v>1</v>
      </c>
      <c r="BH46" s="35">
        <v>3</v>
      </c>
      <c r="BI46" s="35">
        <v>1</v>
      </c>
      <c r="BJ46" s="35">
        <v>0</v>
      </c>
      <c r="BK46" s="33">
        <f t="shared" si="9"/>
        <v>42</v>
      </c>
      <c r="BL46" s="34">
        <f t="shared" si="16"/>
        <v>46</v>
      </c>
      <c r="BM46" s="35">
        <v>14</v>
      </c>
      <c r="BN46" s="35">
        <v>14</v>
      </c>
      <c r="BO46" s="35">
        <v>18</v>
      </c>
      <c r="BP46" s="18">
        <v>1.3219237731481482E-3</v>
      </c>
      <c r="BQ46" s="18">
        <v>1.7162223958333332E-3</v>
      </c>
      <c r="BR46" s="18">
        <v>1.6409156134259259E-3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1</v>
      </c>
      <c r="BY46" s="35">
        <v>0</v>
      </c>
      <c r="BZ46" s="35">
        <v>0</v>
      </c>
      <c r="CA46" s="35">
        <v>1</v>
      </c>
      <c r="CB46" s="35">
        <v>14</v>
      </c>
      <c r="CC46" s="35">
        <v>18</v>
      </c>
      <c r="CD46" s="35">
        <v>14</v>
      </c>
      <c r="CE46" s="36">
        <v>134.76</v>
      </c>
    </row>
    <row r="47" spans="1:83" s="19" customFormat="1" x14ac:dyDescent="0.35">
      <c r="A47" s="15">
        <v>48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7">
        <v>2</v>
      </c>
      <c r="M47" s="35">
        <v>70</v>
      </c>
      <c r="N47" s="35">
        <v>10</v>
      </c>
      <c r="O47" s="35">
        <v>33</v>
      </c>
      <c r="P47" s="35">
        <v>50</v>
      </c>
      <c r="Q47" s="35">
        <v>35</v>
      </c>
      <c r="R47" s="35">
        <v>70</v>
      </c>
      <c r="S47" s="35">
        <v>6</v>
      </c>
      <c r="T47" s="35">
        <v>4</v>
      </c>
      <c r="U47" s="35">
        <v>2</v>
      </c>
      <c r="V47" s="35">
        <v>5</v>
      </c>
      <c r="W47" s="35">
        <v>3</v>
      </c>
      <c r="X47" s="35">
        <v>1</v>
      </c>
      <c r="Y47" s="35">
        <v>2</v>
      </c>
      <c r="Z47" s="35">
        <v>22</v>
      </c>
      <c r="AA47" s="35" t="s">
        <v>14</v>
      </c>
      <c r="AB47" s="35">
        <v>210</v>
      </c>
      <c r="AC47" s="35">
        <v>0</v>
      </c>
      <c r="AD47" s="35">
        <v>66</v>
      </c>
      <c r="AE47" s="35">
        <v>50</v>
      </c>
      <c r="AF47" s="35">
        <v>140</v>
      </c>
      <c r="AG47" s="35">
        <v>350</v>
      </c>
      <c r="AH47" s="34">
        <v>54.4</v>
      </c>
      <c r="AI47" s="35">
        <v>1</v>
      </c>
      <c r="AJ47" s="35">
        <v>1</v>
      </c>
      <c r="AK47" s="35">
        <v>1</v>
      </c>
      <c r="AL47" s="35">
        <v>100</v>
      </c>
      <c r="AM47" s="18">
        <v>1.2655402314814814E-3</v>
      </c>
      <c r="AN47" s="18">
        <v>1.5007291203703703E-3</v>
      </c>
      <c r="AO47" s="18">
        <v>1.4346908564814814E-3</v>
      </c>
      <c r="AP47" s="21">
        <f t="shared" si="17"/>
        <v>1.4003200694444444E-3</v>
      </c>
      <c r="AQ47" s="35">
        <v>1</v>
      </c>
      <c r="AR47" s="35">
        <v>2</v>
      </c>
      <c r="AS47" s="34">
        <f t="shared" si="15"/>
        <v>3</v>
      </c>
      <c r="AT47" s="35">
        <v>1</v>
      </c>
      <c r="AU47" s="35">
        <v>0</v>
      </c>
      <c r="AV47" s="35">
        <v>0</v>
      </c>
      <c r="AW47" s="35">
        <v>1</v>
      </c>
      <c r="AX47" s="35">
        <v>0</v>
      </c>
      <c r="AY47" s="35">
        <v>1</v>
      </c>
      <c r="AZ47" s="35">
        <v>2</v>
      </c>
      <c r="BA47" s="35">
        <v>0</v>
      </c>
      <c r="BB47" s="35">
        <v>1</v>
      </c>
      <c r="BC47" s="35">
        <v>9</v>
      </c>
      <c r="BD47" s="35">
        <v>37</v>
      </c>
      <c r="BE47" s="35">
        <v>5</v>
      </c>
      <c r="BF47" s="35">
        <v>3</v>
      </c>
      <c r="BG47" s="35">
        <v>0</v>
      </c>
      <c r="BH47" s="35">
        <v>1</v>
      </c>
      <c r="BI47" s="35">
        <v>1</v>
      </c>
      <c r="BJ47" s="35">
        <v>0</v>
      </c>
      <c r="BK47" s="33">
        <f t="shared" si="9"/>
        <v>54</v>
      </c>
      <c r="BL47" s="34">
        <f>SUM(BM47:BO47)</f>
        <v>56</v>
      </c>
      <c r="BM47" s="35">
        <v>27</v>
      </c>
      <c r="BN47" s="35">
        <v>15</v>
      </c>
      <c r="BO47" s="35">
        <v>14</v>
      </c>
      <c r="BP47" s="18">
        <v>1.5007291203703703E-3</v>
      </c>
      <c r="BQ47" s="18">
        <v>1.2655402314814814E-3</v>
      </c>
      <c r="BR47" s="18">
        <v>1.4346908564814814E-3</v>
      </c>
      <c r="BS47" s="35">
        <v>0</v>
      </c>
      <c r="BT47" s="35">
        <v>1</v>
      </c>
      <c r="BU47" s="35">
        <v>0</v>
      </c>
      <c r="BV47" s="35">
        <v>0</v>
      </c>
      <c r="BW47" s="35">
        <v>1</v>
      </c>
      <c r="BX47" s="35">
        <v>1</v>
      </c>
      <c r="BY47" s="35">
        <v>0</v>
      </c>
      <c r="BZ47" s="35">
        <v>2</v>
      </c>
      <c r="CA47" s="35">
        <v>1</v>
      </c>
      <c r="CB47" s="35">
        <v>15</v>
      </c>
      <c r="CC47" s="35">
        <v>27</v>
      </c>
      <c r="CD47" s="35">
        <v>14</v>
      </c>
      <c r="CE47" s="36">
        <v>120.99</v>
      </c>
    </row>
    <row r="48" spans="1:83" s="19" customFormat="1" x14ac:dyDescent="0.35">
      <c r="A48" s="15">
        <v>49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7">
        <v>2</v>
      </c>
      <c r="M48" s="35">
        <v>50</v>
      </c>
      <c r="N48" s="35">
        <v>20</v>
      </c>
      <c r="O48" s="35">
        <v>30</v>
      </c>
      <c r="P48" s="35">
        <v>50</v>
      </c>
      <c r="Q48" s="35">
        <v>80</v>
      </c>
      <c r="R48" s="35">
        <v>65</v>
      </c>
      <c r="S48" s="35">
        <v>6</v>
      </c>
      <c r="T48" s="35">
        <v>3</v>
      </c>
      <c r="U48" s="35">
        <v>2</v>
      </c>
      <c r="V48" s="35">
        <v>5</v>
      </c>
      <c r="W48" s="35">
        <v>4</v>
      </c>
      <c r="X48" s="35">
        <v>1</v>
      </c>
      <c r="Y48" s="35">
        <v>1</v>
      </c>
      <c r="Z48" s="35">
        <v>24</v>
      </c>
      <c r="AA48" s="35" t="s">
        <v>14</v>
      </c>
      <c r="AB48" s="35">
        <v>100</v>
      </c>
      <c r="AC48" s="35">
        <v>0</v>
      </c>
      <c r="AD48" s="35">
        <v>90</v>
      </c>
      <c r="AE48" s="35">
        <v>50</v>
      </c>
      <c r="AF48" s="35">
        <v>320</v>
      </c>
      <c r="AG48" s="35">
        <v>325</v>
      </c>
      <c r="AH48" s="34">
        <v>59</v>
      </c>
      <c r="AI48" s="35">
        <v>1</v>
      </c>
      <c r="AJ48" s="35">
        <v>1</v>
      </c>
      <c r="AK48" s="35">
        <v>1</v>
      </c>
      <c r="AL48" s="35">
        <v>100</v>
      </c>
      <c r="AM48" s="18">
        <v>1.2504788773148147E-3</v>
      </c>
      <c r="AN48" s="18">
        <v>2.2186538425925926E-3</v>
      </c>
      <c r="AO48" s="18">
        <v>1.3798520717592593E-3</v>
      </c>
      <c r="AP48" s="21">
        <f t="shared" si="17"/>
        <v>1.616328263888889E-3</v>
      </c>
      <c r="AQ48" s="35">
        <v>4</v>
      </c>
      <c r="AR48" s="35">
        <v>0</v>
      </c>
      <c r="AS48" s="34">
        <f t="shared" si="15"/>
        <v>4</v>
      </c>
      <c r="AT48" s="35">
        <v>2</v>
      </c>
      <c r="AU48" s="35">
        <v>2</v>
      </c>
      <c r="AV48" s="35">
        <v>0</v>
      </c>
      <c r="AW48" s="35">
        <v>0</v>
      </c>
      <c r="AX48" s="35">
        <v>0</v>
      </c>
      <c r="AY48" s="35">
        <v>0</v>
      </c>
      <c r="AZ48" s="35">
        <v>2</v>
      </c>
      <c r="BA48" s="35">
        <v>2</v>
      </c>
      <c r="BB48" s="35">
        <v>0</v>
      </c>
      <c r="BC48" s="35">
        <v>10</v>
      </c>
      <c r="BD48" s="35">
        <v>37</v>
      </c>
      <c r="BE48" s="35">
        <v>5</v>
      </c>
      <c r="BF48" s="35">
        <v>3</v>
      </c>
      <c r="BG48" s="35">
        <v>0</v>
      </c>
      <c r="BH48" s="35">
        <v>1</v>
      </c>
      <c r="BI48" s="35">
        <v>1</v>
      </c>
      <c r="BJ48" s="35">
        <v>0</v>
      </c>
      <c r="BK48" s="33">
        <f t="shared" si="9"/>
        <v>55</v>
      </c>
      <c r="BL48" s="34">
        <f t="shared" si="16"/>
        <v>57</v>
      </c>
      <c r="BM48" s="35">
        <v>18</v>
      </c>
      <c r="BN48" s="35">
        <v>22</v>
      </c>
      <c r="BO48" s="35">
        <v>17</v>
      </c>
      <c r="BP48" s="18">
        <v>1.3798520717592593E-3</v>
      </c>
      <c r="BQ48" s="18">
        <v>1.2504788773148147E-3</v>
      </c>
      <c r="BR48" s="18">
        <v>2.2186538425925926E-3</v>
      </c>
      <c r="BS48" s="35">
        <v>0</v>
      </c>
      <c r="BT48" s="35">
        <v>2</v>
      </c>
      <c r="BU48" s="35">
        <v>2</v>
      </c>
      <c r="BV48" s="35">
        <v>0</v>
      </c>
      <c r="BW48" s="35">
        <v>0</v>
      </c>
      <c r="BX48" s="35">
        <v>0</v>
      </c>
      <c r="BY48" s="35">
        <v>0</v>
      </c>
      <c r="BZ48" s="35">
        <v>2</v>
      </c>
      <c r="CA48" s="35">
        <v>2</v>
      </c>
      <c r="CB48" s="35">
        <v>17</v>
      </c>
      <c r="CC48" s="35">
        <v>18</v>
      </c>
      <c r="CD48" s="35">
        <v>22</v>
      </c>
      <c r="CE48" s="36">
        <v>139.65</v>
      </c>
    </row>
    <row r="49" spans="1:83" s="19" customFormat="1" x14ac:dyDescent="0.35">
      <c r="A49" s="15">
        <v>50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7">
        <v>2</v>
      </c>
      <c r="M49" s="35">
        <v>40</v>
      </c>
      <c r="N49" s="35">
        <v>10</v>
      </c>
      <c r="O49" s="35">
        <v>19</v>
      </c>
      <c r="P49" s="35">
        <v>29</v>
      </c>
      <c r="Q49" s="35">
        <v>61</v>
      </c>
      <c r="R49" s="35">
        <v>18</v>
      </c>
      <c r="S49" s="35">
        <v>1</v>
      </c>
      <c r="T49" s="35">
        <v>4</v>
      </c>
      <c r="U49" s="35">
        <v>2</v>
      </c>
      <c r="V49" s="35">
        <v>5</v>
      </c>
      <c r="W49" s="35">
        <v>6</v>
      </c>
      <c r="X49" s="35">
        <v>3</v>
      </c>
      <c r="Y49" s="35">
        <v>1</v>
      </c>
      <c r="Z49" s="35">
        <v>20</v>
      </c>
      <c r="AA49" s="35" t="s">
        <v>14</v>
      </c>
      <c r="AB49" s="35">
        <v>120</v>
      </c>
      <c r="AC49" s="35">
        <v>20</v>
      </c>
      <c r="AD49" s="35">
        <v>95</v>
      </c>
      <c r="AE49" s="35">
        <v>29</v>
      </c>
      <c r="AF49" s="35">
        <v>244</v>
      </c>
      <c r="AG49" s="35">
        <v>0</v>
      </c>
      <c r="AH49" s="34">
        <v>33.866666666666667</v>
      </c>
      <c r="AI49" s="35">
        <v>1</v>
      </c>
      <c r="AJ49" s="35">
        <v>1</v>
      </c>
      <c r="AK49" s="35">
        <v>1</v>
      </c>
      <c r="AL49" s="35">
        <v>100</v>
      </c>
      <c r="AM49" s="18">
        <v>3.1478237500000002E-3</v>
      </c>
      <c r="AN49" s="18">
        <v>1.7633374074074073E-3</v>
      </c>
      <c r="AO49" s="18">
        <v>9.3187322916666671E-4</v>
      </c>
      <c r="AP49" s="21">
        <f t="shared" si="17"/>
        <v>1.9476781288580245E-3</v>
      </c>
      <c r="AQ49" s="35">
        <v>0</v>
      </c>
      <c r="AR49" s="35">
        <v>0</v>
      </c>
      <c r="AS49" s="34">
        <f t="shared" si="15"/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9</v>
      </c>
      <c r="BD49" s="35">
        <v>31</v>
      </c>
      <c r="BE49" s="35">
        <v>0</v>
      </c>
      <c r="BF49" s="35">
        <v>0</v>
      </c>
      <c r="BG49" s="35">
        <v>0</v>
      </c>
      <c r="BH49" s="35">
        <v>4</v>
      </c>
      <c r="BI49" s="35">
        <v>3</v>
      </c>
      <c r="BJ49" s="35">
        <v>4</v>
      </c>
      <c r="BK49" s="33">
        <f t="shared" si="9"/>
        <v>40</v>
      </c>
      <c r="BL49" s="34">
        <f t="shared" si="16"/>
        <v>51</v>
      </c>
      <c r="BM49" s="35">
        <v>16</v>
      </c>
      <c r="BN49" s="35">
        <v>24</v>
      </c>
      <c r="BO49" s="35">
        <v>11</v>
      </c>
      <c r="BP49" s="18">
        <v>1.7633374074074073E-3</v>
      </c>
      <c r="BQ49" s="18">
        <v>9.3187322916666671E-4</v>
      </c>
      <c r="BR49" s="18">
        <v>3.1478237500000002E-3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24</v>
      </c>
      <c r="CC49" s="35">
        <v>11</v>
      </c>
      <c r="CD49" s="35">
        <v>16</v>
      </c>
      <c r="CE49" s="36">
        <v>168.28</v>
      </c>
    </row>
    <row r="50" spans="1:83" s="19" customFormat="1" x14ac:dyDescent="0.35">
      <c r="A50" s="15">
        <v>51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7">
        <v>2</v>
      </c>
      <c r="M50" s="35">
        <v>30</v>
      </c>
      <c r="N50" s="35">
        <v>9</v>
      </c>
      <c r="O50" s="35">
        <v>50</v>
      </c>
      <c r="P50" s="35">
        <v>34</v>
      </c>
      <c r="Q50" s="35">
        <v>14</v>
      </c>
      <c r="R50" s="35">
        <v>6</v>
      </c>
      <c r="S50" s="35">
        <v>1</v>
      </c>
      <c r="T50" s="35">
        <v>6</v>
      </c>
      <c r="U50" s="35">
        <v>4</v>
      </c>
      <c r="V50" s="35">
        <v>5</v>
      </c>
      <c r="W50" s="35">
        <v>2</v>
      </c>
      <c r="X50" s="35">
        <v>3</v>
      </c>
      <c r="Y50" s="35">
        <v>2</v>
      </c>
      <c r="Z50" s="35">
        <v>23</v>
      </c>
      <c r="AA50" s="35" t="s">
        <v>14</v>
      </c>
      <c r="AB50" s="35">
        <v>150</v>
      </c>
      <c r="AC50" s="35">
        <v>18</v>
      </c>
      <c r="AD50" s="35">
        <v>50</v>
      </c>
      <c r="AE50" s="35">
        <v>102</v>
      </c>
      <c r="AF50" s="35">
        <v>56</v>
      </c>
      <c r="AG50" s="35">
        <v>0</v>
      </c>
      <c r="AH50" s="34">
        <v>25.066666666666666</v>
      </c>
      <c r="AI50" s="35">
        <v>1</v>
      </c>
      <c r="AJ50" s="35">
        <v>1</v>
      </c>
      <c r="AK50" s="35">
        <v>1</v>
      </c>
      <c r="AL50" s="35">
        <v>100</v>
      </c>
      <c r="AM50" s="18">
        <v>9.3882461805555551E-4</v>
      </c>
      <c r="AN50" s="18">
        <v>9.3534892361111111E-4</v>
      </c>
      <c r="AO50" s="18">
        <v>9.3496274305555557E-4</v>
      </c>
      <c r="AP50" s="21">
        <f t="shared" si="17"/>
        <v>9.3637876157407407E-4</v>
      </c>
      <c r="AQ50" s="35">
        <v>0</v>
      </c>
      <c r="AR50" s="35">
        <v>0</v>
      </c>
      <c r="AS50" s="34">
        <f t="shared" si="15"/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8</v>
      </c>
      <c r="BD50" s="35">
        <v>36</v>
      </c>
      <c r="BE50" s="35">
        <v>0</v>
      </c>
      <c r="BF50" s="35">
        <v>1</v>
      </c>
      <c r="BG50" s="35">
        <v>0</v>
      </c>
      <c r="BH50" s="35">
        <v>1</v>
      </c>
      <c r="BI50" s="35">
        <v>1</v>
      </c>
      <c r="BJ50" s="35">
        <v>0</v>
      </c>
      <c r="BK50" s="33">
        <f t="shared" si="9"/>
        <v>45</v>
      </c>
      <c r="BL50" s="34">
        <f t="shared" si="16"/>
        <v>47</v>
      </c>
      <c r="BM50" s="35">
        <v>17</v>
      </c>
      <c r="BN50" s="35">
        <v>13</v>
      </c>
      <c r="BO50" s="35">
        <v>17</v>
      </c>
      <c r="BP50" s="18">
        <v>9.3496274305555557E-4</v>
      </c>
      <c r="BQ50" s="18">
        <v>9.3534892361111111E-4</v>
      </c>
      <c r="BR50" s="18">
        <v>9.3882461805555551E-4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17</v>
      </c>
      <c r="CC50" s="35">
        <v>13</v>
      </c>
      <c r="CD50" s="35">
        <v>17</v>
      </c>
      <c r="CE50" s="36">
        <v>80.900000000000006</v>
      </c>
    </row>
    <row r="51" spans="1:83" s="19" customFormat="1" x14ac:dyDescent="0.35">
      <c r="A51" s="15">
        <v>52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7">
        <v>2</v>
      </c>
      <c r="M51" s="35">
        <v>60</v>
      </c>
      <c r="N51" s="35">
        <v>51</v>
      </c>
      <c r="O51" s="35">
        <v>70</v>
      </c>
      <c r="P51" s="35">
        <v>40</v>
      </c>
      <c r="Q51" s="35">
        <v>0</v>
      </c>
      <c r="R51" s="35">
        <v>0</v>
      </c>
      <c r="S51" s="35">
        <v>1</v>
      </c>
      <c r="T51" s="35">
        <v>2</v>
      </c>
      <c r="U51" s="35">
        <v>3</v>
      </c>
      <c r="V51" s="35">
        <v>6</v>
      </c>
      <c r="W51" s="35">
        <v>5</v>
      </c>
      <c r="X51" s="35">
        <v>4</v>
      </c>
      <c r="Y51" s="35">
        <v>2</v>
      </c>
      <c r="Z51" s="35">
        <v>27</v>
      </c>
      <c r="AA51" s="35" t="s">
        <v>14</v>
      </c>
      <c r="AB51" s="35">
        <v>60</v>
      </c>
      <c r="AC51" s="35">
        <v>153</v>
      </c>
      <c r="AD51" s="35">
        <v>280</v>
      </c>
      <c r="AE51" s="35">
        <v>80</v>
      </c>
      <c r="AF51" s="35">
        <v>0</v>
      </c>
      <c r="AG51" s="35">
        <v>0</v>
      </c>
      <c r="AH51" s="34">
        <v>38.200000000000003</v>
      </c>
      <c r="AI51" s="35">
        <v>1</v>
      </c>
      <c r="AJ51" s="35">
        <v>1</v>
      </c>
      <c r="AK51" s="35">
        <v>1</v>
      </c>
      <c r="AL51" s="35">
        <v>100</v>
      </c>
      <c r="AM51" s="18">
        <v>1.2840772800925926E-3</v>
      </c>
      <c r="AN51" s="18">
        <v>9.4907407407407408E-4</v>
      </c>
      <c r="AO51" s="18">
        <v>1.2087704976851852E-3</v>
      </c>
      <c r="AP51" s="21">
        <f t="shared" si="17"/>
        <v>1.1473072839506173E-3</v>
      </c>
      <c r="AQ51" s="35">
        <v>0</v>
      </c>
      <c r="AR51" s="35">
        <v>0</v>
      </c>
      <c r="AS51" s="34">
        <f t="shared" si="15"/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6</v>
      </c>
      <c r="BD51" s="35">
        <v>42</v>
      </c>
      <c r="BE51" s="35">
        <v>0</v>
      </c>
      <c r="BF51" s="35">
        <v>1</v>
      </c>
      <c r="BG51" s="35">
        <v>2</v>
      </c>
      <c r="BH51" s="35">
        <v>2</v>
      </c>
      <c r="BI51" s="35">
        <v>3</v>
      </c>
      <c r="BJ51" s="35">
        <v>8</v>
      </c>
      <c r="BK51" s="33">
        <f t="shared" si="9"/>
        <v>51</v>
      </c>
      <c r="BL51" s="34">
        <f t="shared" si="16"/>
        <v>64</v>
      </c>
      <c r="BM51" s="35">
        <v>24</v>
      </c>
      <c r="BN51" s="35">
        <v>22</v>
      </c>
      <c r="BO51" s="35">
        <v>18</v>
      </c>
      <c r="BP51" s="18">
        <v>1.2840772800925926E-3</v>
      </c>
      <c r="BQ51" s="18">
        <v>9.4907407407407408E-4</v>
      </c>
      <c r="BR51" s="18">
        <v>1.2087704976851852E-3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24</v>
      </c>
      <c r="CC51" s="35">
        <v>22</v>
      </c>
      <c r="CD51" s="35">
        <v>18</v>
      </c>
      <c r="CE51" s="36">
        <v>99.13</v>
      </c>
    </row>
    <row r="52" spans="1:83" s="19" customFormat="1" x14ac:dyDescent="0.35">
      <c r="A52" s="15">
        <v>53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>
        <v>2</v>
      </c>
      <c r="M52" s="35">
        <v>40</v>
      </c>
      <c r="N52" s="35">
        <v>0</v>
      </c>
      <c r="O52" s="35">
        <v>0</v>
      </c>
      <c r="P52" s="35">
        <v>10</v>
      </c>
      <c r="Q52" s="35">
        <v>0</v>
      </c>
      <c r="R52" s="35">
        <v>70</v>
      </c>
      <c r="S52" s="35">
        <v>6</v>
      </c>
      <c r="T52" s="35">
        <v>5</v>
      </c>
      <c r="U52" s="35">
        <v>2</v>
      </c>
      <c r="V52" s="35">
        <v>4</v>
      </c>
      <c r="W52" s="35">
        <v>3</v>
      </c>
      <c r="X52" s="35">
        <v>1</v>
      </c>
      <c r="Y52" s="35">
        <v>1</v>
      </c>
      <c r="Z52" s="35">
        <v>23</v>
      </c>
      <c r="AA52" s="35" t="s">
        <v>14</v>
      </c>
      <c r="AB52" s="35">
        <v>160</v>
      </c>
      <c r="AC52" s="35">
        <v>0</v>
      </c>
      <c r="AD52" s="35">
        <v>0</v>
      </c>
      <c r="AE52" s="35">
        <v>10</v>
      </c>
      <c r="AF52" s="35">
        <v>0</v>
      </c>
      <c r="AG52" s="35">
        <v>350</v>
      </c>
      <c r="AH52" s="34">
        <v>34.666666666666664</v>
      </c>
      <c r="AI52" s="35">
        <v>1</v>
      </c>
      <c r="AJ52" s="35">
        <v>1</v>
      </c>
      <c r="AK52" s="35">
        <v>1</v>
      </c>
      <c r="AL52" s="35">
        <v>100</v>
      </c>
      <c r="AM52" s="18">
        <v>1.8417337037037037E-3</v>
      </c>
      <c r="AN52" s="18">
        <v>2.2746511921296298E-3</v>
      </c>
      <c r="AO52" s="18">
        <v>1.4949362962962964E-3</v>
      </c>
      <c r="AP52" s="21">
        <f t="shared" si="17"/>
        <v>1.8704403973765433E-3</v>
      </c>
      <c r="AQ52" s="35">
        <v>4</v>
      </c>
      <c r="AR52" s="35">
        <v>0</v>
      </c>
      <c r="AS52" s="34">
        <f t="shared" si="15"/>
        <v>4</v>
      </c>
      <c r="AT52" s="35">
        <v>2</v>
      </c>
      <c r="AU52" s="35">
        <v>0</v>
      </c>
      <c r="AV52" s="35">
        <v>2</v>
      </c>
      <c r="AW52" s="35">
        <v>0</v>
      </c>
      <c r="AX52" s="35">
        <v>0</v>
      </c>
      <c r="AY52" s="35">
        <v>0</v>
      </c>
      <c r="AZ52" s="35">
        <v>2</v>
      </c>
      <c r="BA52" s="35">
        <v>0</v>
      </c>
      <c r="BB52" s="35">
        <v>2</v>
      </c>
      <c r="BC52" s="35">
        <v>3</v>
      </c>
      <c r="BD52" s="35">
        <v>36</v>
      </c>
      <c r="BE52" s="35">
        <v>4</v>
      </c>
      <c r="BF52" s="35">
        <v>1</v>
      </c>
      <c r="BG52" s="35">
        <v>0</v>
      </c>
      <c r="BH52" s="35">
        <v>1</v>
      </c>
      <c r="BI52" s="35">
        <v>0</v>
      </c>
      <c r="BJ52" s="35">
        <v>1</v>
      </c>
      <c r="BK52" s="33">
        <f t="shared" si="9"/>
        <v>44</v>
      </c>
      <c r="BL52" s="34">
        <f t="shared" si="16"/>
        <v>46</v>
      </c>
      <c r="BM52" s="35">
        <v>19</v>
      </c>
      <c r="BN52" s="35">
        <v>12</v>
      </c>
      <c r="BO52" s="35">
        <v>15</v>
      </c>
      <c r="BP52" s="18">
        <v>1.8417337037037037E-3</v>
      </c>
      <c r="BQ52" s="18">
        <v>1.4949362962962964E-3</v>
      </c>
      <c r="BR52" s="18">
        <v>2.2746511921296298E-3</v>
      </c>
      <c r="BS52" s="35">
        <v>4</v>
      </c>
      <c r="BT52" s="35">
        <v>4</v>
      </c>
      <c r="BU52" s="35">
        <v>0</v>
      </c>
      <c r="BV52" s="35">
        <v>0</v>
      </c>
      <c r="BW52" s="35">
        <v>0</v>
      </c>
      <c r="BX52" s="35">
        <v>0</v>
      </c>
      <c r="BY52" s="35">
        <v>2</v>
      </c>
      <c r="BZ52" s="35">
        <v>2</v>
      </c>
      <c r="CA52" s="35">
        <v>0</v>
      </c>
      <c r="CB52" s="35">
        <v>19</v>
      </c>
      <c r="CC52" s="35">
        <v>15</v>
      </c>
      <c r="CD52" s="35">
        <v>12</v>
      </c>
      <c r="CE52" s="36">
        <v>161.61000000000001</v>
      </c>
    </row>
    <row r="53" spans="1:83" s="19" customFormat="1" x14ac:dyDescent="0.35">
      <c r="A53" s="15">
        <v>54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>
        <v>2</v>
      </c>
      <c r="M53" s="35">
        <v>15</v>
      </c>
      <c r="N53" s="35">
        <v>1</v>
      </c>
      <c r="O53" s="35">
        <v>30</v>
      </c>
      <c r="P53" s="35">
        <v>10</v>
      </c>
      <c r="Q53" s="35">
        <v>20</v>
      </c>
      <c r="R53" s="35">
        <v>15</v>
      </c>
      <c r="S53" s="35">
        <v>3</v>
      </c>
      <c r="T53" s="35">
        <v>4</v>
      </c>
      <c r="U53" s="35">
        <v>2</v>
      </c>
      <c r="V53" s="35">
        <v>6</v>
      </c>
      <c r="W53" s="35">
        <v>5</v>
      </c>
      <c r="X53" s="35">
        <v>1</v>
      </c>
      <c r="Y53" s="35">
        <v>1</v>
      </c>
      <c r="Z53" s="35">
        <v>18</v>
      </c>
      <c r="AA53" s="35" t="s">
        <v>14</v>
      </c>
      <c r="AB53" s="35">
        <v>45</v>
      </c>
      <c r="AC53" s="35">
        <v>0</v>
      </c>
      <c r="AD53" s="35">
        <v>120</v>
      </c>
      <c r="AE53" s="35">
        <v>10</v>
      </c>
      <c r="AF53" s="35">
        <v>100</v>
      </c>
      <c r="AG53" s="35">
        <v>30</v>
      </c>
      <c r="AH53" s="34">
        <v>20.333333333333332</v>
      </c>
      <c r="AI53" s="35">
        <v>1</v>
      </c>
      <c r="AJ53" s="35">
        <v>1</v>
      </c>
      <c r="AK53" s="35">
        <v>1</v>
      </c>
      <c r="AL53" s="35">
        <v>100</v>
      </c>
      <c r="AM53" s="18">
        <v>1.3393022569444444E-3</v>
      </c>
      <c r="AN53" s="18">
        <v>9.4114175925925924E-4</v>
      </c>
      <c r="AO53" s="18">
        <v>1.175558263888889E-3</v>
      </c>
      <c r="AP53" s="21">
        <f t="shared" si="17"/>
        <v>1.1520007600308642E-3</v>
      </c>
      <c r="AQ53" s="35">
        <v>3</v>
      </c>
      <c r="AR53" s="35">
        <v>3</v>
      </c>
      <c r="AS53" s="34">
        <f t="shared" si="15"/>
        <v>6</v>
      </c>
      <c r="AT53" s="35">
        <v>2</v>
      </c>
      <c r="AU53" s="35">
        <v>0</v>
      </c>
      <c r="AV53" s="35">
        <v>1</v>
      </c>
      <c r="AW53" s="35">
        <v>2</v>
      </c>
      <c r="AX53" s="35">
        <v>0</v>
      </c>
      <c r="AY53" s="35">
        <v>1</v>
      </c>
      <c r="AZ53" s="35">
        <v>4</v>
      </c>
      <c r="BA53" s="35">
        <v>0</v>
      </c>
      <c r="BB53" s="35">
        <v>2</v>
      </c>
      <c r="BC53" s="35">
        <v>8</v>
      </c>
      <c r="BD53" s="35">
        <v>44</v>
      </c>
      <c r="BE53" s="35">
        <v>6</v>
      </c>
      <c r="BF53" s="35">
        <v>1</v>
      </c>
      <c r="BG53" s="35">
        <v>1</v>
      </c>
      <c r="BH53" s="35">
        <v>0</v>
      </c>
      <c r="BI53" s="35">
        <v>0</v>
      </c>
      <c r="BJ53" s="35">
        <v>6</v>
      </c>
      <c r="BK53" s="33">
        <f t="shared" si="9"/>
        <v>60</v>
      </c>
      <c r="BL53" s="34">
        <f t="shared" si="16"/>
        <v>66</v>
      </c>
      <c r="BM53" s="35">
        <v>29</v>
      </c>
      <c r="BN53" s="35">
        <v>17</v>
      </c>
      <c r="BO53" s="35">
        <v>20</v>
      </c>
      <c r="BP53" s="18">
        <v>9.4114175925925924E-4</v>
      </c>
      <c r="BQ53" s="18">
        <v>1.3393022569444444E-3</v>
      </c>
      <c r="BR53" s="18">
        <v>1.175558263888889E-3</v>
      </c>
      <c r="BS53" s="35">
        <v>0</v>
      </c>
      <c r="BT53" s="35">
        <v>2</v>
      </c>
      <c r="BU53" s="35">
        <v>1</v>
      </c>
      <c r="BV53" s="35">
        <v>0</v>
      </c>
      <c r="BW53" s="35">
        <v>2</v>
      </c>
      <c r="BX53" s="35">
        <v>1</v>
      </c>
      <c r="BY53" s="35">
        <v>0</v>
      </c>
      <c r="BZ53" s="35">
        <v>4</v>
      </c>
      <c r="CA53" s="35">
        <v>2</v>
      </c>
      <c r="CB53" s="35">
        <v>17</v>
      </c>
      <c r="CC53" s="35">
        <v>29</v>
      </c>
      <c r="CD53" s="35">
        <v>20</v>
      </c>
      <c r="CE53" s="36">
        <v>99.53</v>
      </c>
    </row>
    <row r="54" spans="1:83" s="19" customFormat="1" x14ac:dyDescent="0.35">
      <c r="A54" s="15">
        <v>55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7">
        <v>2</v>
      </c>
      <c r="M54" s="35">
        <v>40</v>
      </c>
      <c r="N54" s="35">
        <v>31</v>
      </c>
      <c r="O54" s="35">
        <v>27</v>
      </c>
      <c r="P54" s="35">
        <v>45</v>
      </c>
      <c r="Q54" s="35">
        <v>14</v>
      </c>
      <c r="R54" s="35">
        <v>28</v>
      </c>
      <c r="S54" s="35">
        <v>2</v>
      </c>
      <c r="T54" s="35">
        <v>5</v>
      </c>
      <c r="U54" s="35">
        <v>4</v>
      </c>
      <c r="V54" s="35">
        <v>6</v>
      </c>
      <c r="W54" s="35">
        <v>1</v>
      </c>
      <c r="X54" s="35">
        <v>3</v>
      </c>
      <c r="Y54" s="35">
        <v>1</v>
      </c>
      <c r="Z54" s="35">
        <v>19</v>
      </c>
      <c r="AA54" s="35" t="s">
        <v>14</v>
      </c>
      <c r="AB54" s="35">
        <v>160</v>
      </c>
      <c r="AC54" s="35">
        <v>62</v>
      </c>
      <c r="AD54" s="35">
        <v>0</v>
      </c>
      <c r="AE54" s="35">
        <v>135</v>
      </c>
      <c r="AF54" s="35">
        <v>70</v>
      </c>
      <c r="AG54" s="35">
        <v>28</v>
      </c>
      <c r="AH54" s="34">
        <v>30.333333333333332</v>
      </c>
      <c r="AI54" s="35">
        <v>1</v>
      </c>
      <c r="AJ54" s="35">
        <v>1</v>
      </c>
      <c r="AK54" s="35">
        <v>1</v>
      </c>
      <c r="AL54" s="35">
        <v>100</v>
      </c>
      <c r="AM54" s="18">
        <v>1.3196066435185185E-3</v>
      </c>
      <c r="AN54" s="18">
        <v>1.1998881597222223E-3</v>
      </c>
      <c r="AO54" s="18">
        <v>1.2280799305555555E-3</v>
      </c>
      <c r="AP54" s="21">
        <f t="shared" si="17"/>
        <v>1.2491915779320989E-3</v>
      </c>
      <c r="AQ54" s="35">
        <v>2</v>
      </c>
      <c r="AR54" s="35">
        <v>0</v>
      </c>
      <c r="AS54" s="34">
        <f t="shared" si="15"/>
        <v>2</v>
      </c>
      <c r="AT54" s="35">
        <v>0</v>
      </c>
      <c r="AU54" s="35">
        <v>0</v>
      </c>
      <c r="AV54" s="35">
        <v>2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2</v>
      </c>
      <c r="BC54" s="35">
        <v>4</v>
      </c>
      <c r="BD54" s="35">
        <v>42</v>
      </c>
      <c r="BE54" s="35">
        <v>3</v>
      </c>
      <c r="BF54" s="35">
        <v>0</v>
      </c>
      <c r="BG54" s="35">
        <v>3</v>
      </c>
      <c r="BH54" s="35">
        <v>3</v>
      </c>
      <c r="BI54" s="35">
        <v>3</v>
      </c>
      <c r="BJ54" s="35">
        <v>14</v>
      </c>
      <c r="BK54" s="33">
        <f t="shared" si="9"/>
        <v>52</v>
      </c>
      <c r="BL54" s="34">
        <f t="shared" si="16"/>
        <v>72</v>
      </c>
      <c r="BM54" s="35">
        <v>22</v>
      </c>
      <c r="BN54" s="35">
        <v>22</v>
      </c>
      <c r="BO54" s="35">
        <v>28</v>
      </c>
      <c r="BP54" s="18">
        <v>1.2280799305555555E-3</v>
      </c>
      <c r="BQ54" s="18">
        <v>1.3196066435185185E-3</v>
      </c>
      <c r="BR54" s="18">
        <v>1.1998881597222223E-3</v>
      </c>
      <c r="BS54" s="35">
        <v>2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2</v>
      </c>
      <c r="BZ54" s="35">
        <v>0</v>
      </c>
      <c r="CA54" s="35">
        <v>0</v>
      </c>
      <c r="CB54" s="35">
        <v>28</v>
      </c>
      <c r="CC54" s="35">
        <v>22</v>
      </c>
      <c r="CD54" s="35">
        <v>22</v>
      </c>
      <c r="CE54" s="36">
        <v>107.93</v>
      </c>
    </row>
    <row r="55" spans="1:83" s="19" customFormat="1" x14ac:dyDescent="0.35">
      <c r="A55" s="15">
        <v>56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7">
        <v>2</v>
      </c>
      <c r="M55" s="35">
        <v>15</v>
      </c>
      <c r="N55" s="35">
        <v>10</v>
      </c>
      <c r="O55" s="35">
        <v>20</v>
      </c>
      <c r="P55" s="35">
        <v>10</v>
      </c>
      <c r="Q55" s="35">
        <v>10</v>
      </c>
      <c r="R55" s="35">
        <v>5</v>
      </c>
      <c r="S55" s="35">
        <v>1</v>
      </c>
      <c r="T55" s="35">
        <v>4</v>
      </c>
      <c r="U55" s="35">
        <v>2</v>
      </c>
      <c r="V55" s="35">
        <v>5</v>
      </c>
      <c r="W55" s="35">
        <v>6</v>
      </c>
      <c r="X55" s="35">
        <v>3</v>
      </c>
      <c r="Y55" s="35">
        <v>2</v>
      </c>
      <c r="Z55" s="35">
        <v>23</v>
      </c>
      <c r="AA55" s="35" t="s">
        <v>14</v>
      </c>
      <c r="AB55" s="35">
        <v>45</v>
      </c>
      <c r="AC55" s="35">
        <v>20</v>
      </c>
      <c r="AD55" s="35">
        <v>100</v>
      </c>
      <c r="AE55" s="35">
        <v>10</v>
      </c>
      <c r="AF55" s="35">
        <v>40</v>
      </c>
      <c r="AG55" s="35">
        <v>0</v>
      </c>
      <c r="AH55" s="34">
        <v>14.333333333333334</v>
      </c>
      <c r="AI55" s="35">
        <v>1</v>
      </c>
      <c r="AJ55" s="35">
        <v>1</v>
      </c>
      <c r="AK55" s="35">
        <v>1</v>
      </c>
      <c r="AL55" s="35">
        <v>100</v>
      </c>
      <c r="AM55" s="18">
        <v>1.5756497222222223E-3</v>
      </c>
      <c r="AN55" s="18">
        <v>2.2692445486111111E-3</v>
      </c>
      <c r="AO55" s="18">
        <v>1.8614293287037037E-3</v>
      </c>
      <c r="AP55" s="21">
        <f t="shared" si="17"/>
        <v>1.9021078665123457E-3</v>
      </c>
      <c r="AQ55" s="35">
        <v>0</v>
      </c>
      <c r="AR55" s="35">
        <v>1</v>
      </c>
      <c r="AS55" s="34">
        <f t="shared" si="15"/>
        <v>1</v>
      </c>
      <c r="AT55" s="35">
        <v>0</v>
      </c>
      <c r="AU55" s="35">
        <v>0</v>
      </c>
      <c r="AV55" s="35">
        <v>0</v>
      </c>
      <c r="AW55" s="35">
        <v>1</v>
      </c>
      <c r="AX55" s="35">
        <v>0</v>
      </c>
      <c r="AY55" s="35">
        <v>0</v>
      </c>
      <c r="AZ55" s="35">
        <v>1</v>
      </c>
      <c r="BA55" s="35">
        <v>0</v>
      </c>
      <c r="BB55" s="35">
        <v>0</v>
      </c>
      <c r="BC55" s="35">
        <v>4</v>
      </c>
      <c r="BD55" s="35">
        <v>26</v>
      </c>
      <c r="BE55" s="35">
        <v>1</v>
      </c>
      <c r="BF55" s="35">
        <v>0</v>
      </c>
      <c r="BG55" s="35">
        <v>0</v>
      </c>
      <c r="BH55" s="35">
        <v>4</v>
      </c>
      <c r="BI55" s="35">
        <v>2</v>
      </c>
      <c r="BJ55" s="35">
        <v>1</v>
      </c>
      <c r="BK55" s="33">
        <f t="shared" si="9"/>
        <v>31</v>
      </c>
      <c r="BL55" s="34">
        <f t="shared" si="16"/>
        <v>38</v>
      </c>
      <c r="BM55" s="35">
        <v>14</v>
      </c>
      <c r="BN55" s="35">
        <v>12</v>
      </c>
      <c r="BO55" s="35">
        <v>12</v>
      </c>
      <c r="BP55" s="18">
        <v>2.2692445486111111E-3</v>
      </c>
      <c r="BQ55" s="18">
        <v>1.8614293287037037E-3</v>
      </c>
      <c r="BR55" s="18">
        <v>1.5756497222222223E-3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35">
        <v>1</v>
      </c>
      <c r="BY55" s="35">
        <v>0</v>
      </c>
      <c r="BZ55" s="35">
        <v>0</v>
      </c>
      <c r="CA55" s="35">
        <v>1</v>
      </c>
      <c r="CB55" s="35">
        <v>12</v>
      </c>
      <c r="CC55" s="35">
        <v>12</v>
      </c>
      <c r="CD55" s="35">
        <v>14</v>
      </c>
      <c r="CE55" s="36">
        <v>164.34</v>
      </c>
    </row>
    <row r="56" spans="1:83" x14ac:dyDescent="0.35">
      <c r="L56" s="13"/>
    </row>
    <row r="57" spans="1:83" x14ac:dyDescent="0.35">
      <c r="AP57" s="38"/>
      <c r="BQ57" s="40"/>
    </row>
    <row r="59" spans="1:83" x14ac:dyDescent="0.35">
      <c r="AP59" s="38"/>
    </row>
    <row r="60" spans="1:83" x14ac:dyDescent="0.35">
      <c r="AP60" s="38"/>
    </row>
  </sheetData>
  <pageMargins left="0.7" right="0.7" top="0.75" bottom="0.75" header="0.3" footer="0.3"/>
  <pageSetup paperSize="9" orientation="portrait" horizontalDpi="4294967293" r:id="rId1"/>
  <ignoredErrors>
    <ignoredError sqref="D1 G1 I1 J1 K1 D2:D28 G2:G28 I2:I28 J2:J28 K2:K28 N2:N28 P2:P28 AA2:AA28 D29:D33 G29:G33 I29:I33 J29:J33 K29:K33 N29:N33 P29:P33 AA29:AA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ETIENNE FOURNIER</cp:lastModifiedBy>
  <dcterms:created xsi:type="dcterms:W3CDTF">2021-04-14T08:17:57Z</dcterms:created>
  <dcterms:modified xsi:type="dcterms:W3CDTF">2021-06-16T14:11:24Z</dcterms:modified>
</cp:coreProperties>
</file>