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Задание 1.1" sheetId="1" r:id="rId1"/>
    <sheet name="Задание 1.2" sheetId="2" r:id="rId2"/>
    <sheet name="Задание 2" sheetId="3" r:id="rId3"/>
  </sheets>
  <calcPr calcId="124519"/>
</workbook>
</file>

<file path=xl/calcChain.xml><?xml version="1.0" encoding="utf-8"?>
<calcChain xmlns="http://schemas.openxmlformats.org/spreadsheetml/2006/main">
  <c r="J23" i="3"/>
  <c r="K23"/>
  <c r="J22"/>
  <c r="K22"/>
  <c r="J21"/>
  <c r="K21"/>
  <c r="J14"/>
  <c r="K14"/>
  <c r="J15"/>
  <c r="K15"/>
  <c r="J16"/>
  <c r="K16"/>
  <c r="J17"/>
  <c r="K17"/>
  <c r="J18"/>
  <c r="K18"/>
  <c r="J19"/>
  <c r="K19"/>
  <c r="J20"/>
  <c r="K20"/>
  <c r="K13"/>
  <c r="J13"/>
  <c r="F16"/>
  <c r="G16"/>
  <c r="F17"/>
  <c r="G17"/>
  <c r="J8"/>
  <c r="F14"/>
  <c r="G14"/>
  <c r="F15"/>
  <c r="G15"/>
  <c r="G13"/>
  <c r="F13"/>
  <c r="F8"/>
  <c r="C14"/>
  <c r="C15"/>
  <c r="C16"/>
  <c r="C17"/>
  <c r="C18"/>
  <c r="C19"/>
  <c r="C20"/>
  <c r="C13"/>
  <c r="B14"/>
  <c r="B15"/>
  <c r="B16"/>
  <c r="B17"/>
  <c r="B18"/>
  <c r="B19"/>
  <c r="B20"/>
  <c r="B8"/>
  <c r="B13"/>
  <c r="J23" i="2"/>
  <c r="K23"/>
  <c r="J24"/>
  <c r="K24"/>
  <c r="J19"/>
  <c r="K19"/>
  <c r="J20"/>
  <c r="K20"/>
  <c r="J21"/>
  <c r="K21"/>
  <c r="J22"/>
  <c r="K22"/>
  <c r="J18"/>
  <c r="K18"/>
  <c r="J2"/>
  <c r="K8" s="1"/>
  <c r="F2"/>
  <c r="G10" s="1"/>
  <c r="B2"/>
  <c r="B7" s="1"/>
  <c r="B7" i="1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C6"/>
  <c r="B6"/>
  <c r="J17" i="2" l="1"/>
  <c r="J15"/>
  <c r="J13"/>
  <c r="J11"/>
  <c r="J9"/>
  <c r="K17"/>
  <c r="K15"/>
  <c r="K13"/>
  <c r="K11"/>
  <c r="K9"/>
  <c r="J16"/>
  <c r="J12"/>
  <c r="J10"/>
  <c r="J8"/>
  <c r="K7"/>
  <c r="J14"/>
  <c r="J7"/>
  <c r="K16"/>
  <c r="K14"/>
  <c r="K12"/>
  <c r="K10"/>
  <c r="G8"/>
  <c r="G9"/>
  <c r="G11"/>
  <c r="G7"/>
  <c r="F9"/>
  <c r="F8"/>
  <c r="F7"/>
  <c r="F10"/>
  <c r="F11"/>
  <c r="B15"/>
  <c r="B14"/>
  <c r="C13"/>
  <c r="B10"/>
  <c r="C8"/>
  <c r="C17"/>
  <c r="C16"/>
  <c r="B13"/>
  <c r="C9"/>
  <c r="C11"/>
  <c r="C15"/>
  <c r="B12"/>
  <c r="C14"/>
  <c r="C10"/>
  <c r="B8"/>
  <c r="B17"/>
  <c r="B16"/>
  <c r="C12"/>
  <c r="B9"/>
  <c r="B11"/>
  <c r="C7"/>
</calcChain>
</file>

<file path=xl/sharedStrings.xml><?xml version="1.0" encoding="utf-8"?>
<sst xmlns="http://schemas.openxmlformats.org/spreadsheetml/2006/main" count="51" uniqueCount="10">
  <si>
    <t>a</t>
  </si>
  <si>
    <t>g</t>
  </si>
  <si>
    <t>t</t>
  </si>
  <si>
    <t>x</t>
  </si>
  <si>
    <t>y</t>
  </si>
  <si>
    <t>v0</t>
  </si>
  <si>
    <t>h</t>
  </si>
  <si>
    <t>№3</t>
  </si>
  <si>
    <t>№2</t>
  </si>
  <si>
    <t>№1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</si>
</sst>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7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1.1'!$B$6:$B$18</c:f>
              <c:numCache>
                <c:formatCode>General</c:formatCode>
                <c:ptCount val="13"/>
                <c:pt idx="0">
                  <c:v>0</c:v>
                </c:pt>
                <c:pt idx="1">
                  <c:v>119.18013544881929</c:v>
                </c:pt>
                <c:pt idx="2">
                  <c:v>238.36027089763857</c:v>
                </c:pt>
                <c:pt idx="3">
                  <c:v>357.54040634645787</c:v>
                </c:pt>
                <c:pt idx="4">
                  <c:v>476.72054179527714</c:v>
                </c:pt>
                <c:pt idx="5">
                  <c:v>595.90067724409641</c:v>
                </c:pt>
                <c:pt idx="6">
                  <c:v>715.08081269291574</c:v>
                </c:pt>
                <c:pt idx="7">
                  <c:v>834.26094814173496</c:v>
                </c:pt>
                <c:pt idx="8">
                  <c:v>881.93300232126273</c:v>
                </c:pt>
                <c:pt idx="9">
                  <c:v>929.6050565007904</c:v>
                </c:pt>
                <c:pt idx="10">
                  <c:v>941.52307004567228</c:v>
                </c:pt>
                <c:pt idx="11">
                  <c:v>943.90667275464875</c:v>
                </c:pt>
                <c:pt idx="12">
                  <c:v>946.29027546362522</c:v>
                </c:pt>
              </c:numCache>
            </c:numRef>
          </c:xVal>
          <c:yVal>
            <c:numRef>
              <c:f>'Задание 1.1'!$C$6:$C$18</c:f>
              <c:numCache>
                <c:formatCode>General</c:formatCode>
                <c:ptCount val="13"/>
                <c:pt idx="0">
                  <c:v>0</c:v>
                </c:pt>
                <c:pt idx="1">
                  <c:v>867.8726480845371</c:v>
                </c:pt>
                <c:pt idx="2">
                  <c:v>1485.7452961690742</c:v>
                </c:pt>
                <c:pt idx="3">
                  <c:v>1853.6179442536113</c:v>
                </c:pt>
                <c:pt idx="4">
                  <c:v>1971.4905923381484</c:v>
                </c:pt>
                <c:pt idx="5">
                  <c:v>1839.3632404226855</c:v>
                </c:pt>
                <c:pt idx="6">
                  <c:v>1457.2358885072226</c:v>
                </c:pt>
                <c:pt idx="7">
                  <c:v>825.10853659175973</c:v>
                </c:pt>
                <c:pt idx="8">
                  <c:v>502.25759582557475</c:v>
                </c:pt>
                <c:pt idx="9">
                  <c:v>139.40665505938978</c:v>
                </c:pt>
                <c:pt idx="10">
                  <c:v>42.443919867843761</c:v>
                </c:pt>
                <c:pt idx="11">
                  <c:v>22.751372829534375</c:v>
                </c:pt>
                <c:pt idx="12">
                  <c:v>2.9588257912246263</c:v>
                </c:pt>
              </c:numCache>
            </c:numRef>
          </c:yVal>
          <c:smooth val="1"/>
        </c:ser>
        <c:axId val="87572864"/>
        <c:axId val="87575168"/>
      </c:scatterChart>
      <c:valAx>
        <c:axId val="87572864"/>
        <c:scaling>
          <c:orientation val="minMax"/>
        </c:scaling>
        <c:axPos val="b"/>
        <c:numFmt formatCode="General" sourceLinked="1"/>
        <c:tickLblPos val="nextTo"/>
        <c:crossAx val="87575168"/>
        <c:crosses val="autoZero"/>
        <c:crossBetween val="midCat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200"/>
                    <a:t>x</a:t>
                  </a:r>
                  <a:endParaRPr lang="ru-RU" sz="1200"/>
                </a:p>
              </c:rich>
            </c:tx>
          </c:dispUnitsLbl>
        </c:dispUnits>
      </c:valAx>
      <c:valAx>
        <c:axId val="87575168"/>
        <c:scaling>
          <c:orientation val="minMax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757286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0555555555555558E-2"/>
                <c:y val="5.1400554097404488E-2"/>
              </c:manualLayout>
            </c:layout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 sz="1200"/>
                    <a:t>Y</a:t>
                  </a:r>
                  <a:endParaRPr lang="ru-RU" sz="1200"/>
                </a:p>
              </c:rich>
            </c:tx>
          </c:dispUnitsLbl>
        </c:dispUnits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1.2'!$B$7:$B$17</c:f>
              <c:numCache>
                <c:formatCode>General</c:formatCode>
                <c:ptCount val="11"/>
                <c:pt idx="0">
                  <c:v>0</c:v>
                </c:pt>
                <c:pt idx="1">
                  <c:v>525.32198881772968</c:v>
                </c:pt>
                <c:pt idx="2">
                  <c:v>1050.6439776354594</c:v>
                </c:pt>
                <c:pt idx="3">
                  <c:v>1575.9659664531891</c:v>
                </c:pt>
                <c:pt idx="4">
                  <c:v>2101.2879552709187</c:v>
                </c:pt>
                <c:pt idx="5">
                  <c:v>2626.6099440886487</c:v>
                </c:pt>
                <c:pt idx="6">
                  <c:v>3151.9319329063783</c:v>
                </c:pt>
                <c:pt idx="7">
                  <c:v>3256.9963306699242</c:v>
                </c:pt>
                <c:pt idx="8">
                  <c:v>3362.0607284334701</c:v>
                </c:pt>
                <c:pt idx="9">
                  <c:v>3467.125126197016</c:v>
                </c:pt>
                <c:pt idx="10">
                  <c:v>3572.1895239605619</c:v>
                </c:pt>
              </c:numCache>
            </c:numRef>
          </c:xVal>
          <c:yVal>
            <c:numRef>
              <c:f>'Задание 1.2'!$C$7:$C$17</c:f>
              <c:numCache>
                <c:formatCode>General</c:formatCode>
                <c:ptCount val="11"/>
                <c:pt idx="0">
                  <c:v>0</c:v>
                </c:pt>
                <c:pt idx="1">
                  <c:v>725.90352453411833</c:v>
                </c:pt>
                <c:pt idx="2">
                  <c:v>1201.8070490682367</c:v>
                </c:pt>
                <c:pt idx="3">
                  <c:v>1427.710573602355</c:v>
                </c:pt>
                <c:pt idx="4">
                  <c:v>1403.6140981364733</c:v>
                </c:pt>
                <c:pt idx="5">
                  <c:v>1129.5176226705917</c:v>
                </c:pt>
                <c:pt idx="6">
                  <c:v>605.42114720471</c:v>
                </c:pt>
                <c:pt idx="7">
                  <c:v>470.60185211153384</c:v>
                </c:pt>
                <c:pt idx="8">
                  <c:v>325.78255701835769</c:v>
                </c:pt>
                <c:pt idx="9">
                  <c:v>170.96326192518154</c:v>
                </c:pt>
                <c:pt idx="10">
                  <c:v>6.1439668320053897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'Задание 1.2'!$F$7:$F$11</c:f>
              <c:numCache>
                <c:formatCode>General</c:formatCode>
                <c:ptCount val="5"/>
                <c:pt idx="0">
                  <c:v>0</c:v>
                </c:pt>
                <c:pt idx="1">
                  <c:v>866.02540378443882</c:v>
                </c:pt>
                <c:pt idx="2">
                  <c:v>1732.0508075688776</c:v>
                </c:pt>
                <c:pt idx="3">
                  <c:v>2598.0762113533165</c:v>
                </c:pt>
                <c:pt idx="4">
                  <c:v>3464.1016151377553</c:v>
                </c:pt>
              </c:numCache>
            </c:numRef>
          </c:xVal>
          <c:yVal>
            <c:numRef>
              <c:f>'Задание 1.2'!$G$7:$G$11</c:f>
              <c:numCache>
                <c:formatCode>General</c:formatCode>
                <c:ptCount val="5"/>
                <c:pt idx="0">
                  <c:v>0</c:v>
                </c:pt>
                <c:pt idx="1">
                  <c:v>374.99999999999994</c:v>
                </c:pt>
                <c:pt idx="2">
                  <c:v>499.99999999999989</c:v>
                </c:pt>
                <c:pt idx="3">
                  <c:v>374.99999999999977</c:v>
                </c:pt>
                <c:pt idx="4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'Задание 1.2'!$J$7:$J$24</c:f>
              <c:numCache>
                <c:formatCode>General</c:formatCode>
                <c:ptCount val="18"/>
                <c:pt idx="0">
                  <c:v>0</c:v>
                </c:pt>
                <c:pt idx="1">
                  <c:v>258.81904510252076</c:v>
                </c:pt>
                <c:pt idx="2">
                  <c:v>517.63809020504152</c:v>
                </c:pt>
                <c:pt idx="3">
                  <c:v>776.45713530756223</c:v>
                </c:pt>
                <c:pt idx="4">
                  <c:v>1035.276180410083</c:v>
                </c:pt>
                <c:pt idx="5">
                  <c:v>1294.0952255126037</c:v>
                </c:pt>
                <c:pt idx="6">
                  <c:v>1552.9142706151245</c:v>
                </c:pt>
                <c:pt idx="7">
                  <c:v>1604.6780796356286</c:v>
                </c:pt>
                <c:pt idx="8">
                  <c:v>1656.4418886561327</c:v>
                </c:pt>
                <c:pt idx="9">
                  <c:v>1708.2056976766369</c:v>
                </c:pt>
                <c:pt idx="10">
                  <c:v>1759.969506697141</c:v>
                </c:pt>
                <c:pt idx="11">
                  <c:v>1811.7333157176452</c:v>
                </c:pt>
                <c:pt idx="12">
                  <c:v>1863.4971247381493</c:v>
                </c:pt>
                <c:pt idx="13">
                  <c:v>1915.2609337586534</c:v>
                </c:pt>
                <c:pt idx="14">
                  <c:v>1967.0247427791576</c:v>
                </c:pt>
                <c:pt idx="15">
                  <c:v>1977.3775045832585</c:v>
                </c:pt>
                <c:pt idx="16">
                  <c:v>1987.7302663873593</c:v>
                </c:pt>
                <c:pt idx="17">
                  <c:v>1998.0830281914602</c:v>
                </c:pt>
              </c:numCache>
            </c:numRef>
          </c:xVal>
          <c:yVal>
            <c:numRef>
              <c:f>'Задание 1.2'!$K$7:$K$24</c:f>
              <c:numCache>
                <c:formatCode>General</c:formatCode>
                <c:ptCount val="18"/>
                <c:pt idx="0">
                  <c:v>0</c:v>
                </c:pt>
                <c:pt idx="1">
                  <c:v>840.92582628906825</c:v>
                </c:pt>
                <c:pt idx="2">
                  <c:v>1431.8516525781365</c:v>
                </c:pt>
                <c:pt idx="3">
                  <c:v>1772.777478867205</c:v>
                </c:pt>
                <c:pt idx="4">
                  <c:v>1863.703305156273</c:v>
                </c:pt>
                <c:pt idx="5">
                  <c:v>1704.629131445341</c:v>
                </c:pt>
                <c:pt idx="6">
                  <c:v>1295.55495773441</c:v>
                </c:pt>
                <c:pt idx="7">
                  <c:v>1183.7401229922234</c:v>
                </c:pt>
                <c:pt idx="8">
                  <c:v>1061.9252882500368</c:v>
                </c:pt>
                <c:pt idx="9">
                  <c:v>930.11045350785025</c:v>
                </c:pt>
                <c:pt idx="10">
                  <c:v>788.29561876566368</c:v>
                </c:pt>
                <c:pt idx="11">
                  <c:v>636.48078402347801</c:v>
                </c:pt>
                <c:pt idx="12">
                  <c:v>474.66594928129143</c:v>
                </c:pt>
                <c:pt idx="13">
                  <c:v>302.85111453910486</c:v>
                </c:pt>
                <c:pt idx="14">
                  <c:v>121.03627979691919</c:v>
                </c:pt>
                <c:pt idx="15">
                  <c:v>83.473312848481328</c:v>
                </c:pt>
                <c:pt idx="16">
                  <c:v>45.51034590004474</c:v>
                </c:pt>
                <c:pt idx="17">
                  <c:v>7.1473789516066972</c:v>
                </c:pt>
              </c:numCache>
            </c:numRef>
          </c:yVal>
          <c:smooth val="1"/>
        </c:ser>
        <c:axId val="79738752"/>
        <c:axId val="79749120"/>
      </c:scatterChart>
      <c:valAx>
        <c:axId val="79738752"/>
        <c:scaling>
          <c:orientation val="minMax"/>
        </c:scaling>
        <c:axPos val="b"/>
        <c:numFmt formatCode="General" sourceLinked="1"/>
        <c:tickLblPos val="nextTo"/>
        <c:crossAx val="79749120"/>
        <c:crosses val="autoZero"/>
        <c:crossBetween val="midCat"/>
        <c:dispUnits>
          <c:builtInUnit val="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100"/>
                    <a:t>x</a:t>
                  </a:r>
                  <a:endParaRPr lang="ru-RU" sz="1100"/>
                </a:p>
              </c:rich>
            </c:tx>
          </c:dispUnitsLbl>
        </c:dispUnits>
      </c:valAx>
      <c:valAx>
        <c:axId val="79749120"/>
        <c:scaling>
          <c:orientation val="minMax"/>
        </c:scaling>
        <c:axPos val="l"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973875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0555555555555565E-2"/>
                <c:y val="5.1400554097404488E-2"/>
              </c:manualLayout>
            </c:layout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 sz="1100"/>
                    <a:t>Y</a:t>
                  </a:r>
                  <a:endParaRPr lang="ru-RU" sz="1100"/>
                </a:p>
              </c:rich>
            </c:tx>
          </c:dispUnitsLbl>
        </c:dispUnits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'Задание 2'!$B$13:$B$20</c:f>
              <c:numCache>
                <c:formatCode>General</c:formatCode>
                <c:ptCount val="8"/>
                <c:pt idx="0">
                  <c:v>0</c:v>
                </c:pt>
                <c:pt idx="1">
                  <c:v>0.14142135623730953</c:v>
                </c:pt>
                <c:pt idx="2">
                  <c:v>0.28284271247461906</c:v>
                </c:pt>
                <c:pt idx="3">
                  <c:v>0.42426406871192851</c:v>
                </c:pt>
                <c:pt idx="4">
                  <c:v>0.56568542494923812</c:v>
                </c:pt>
                <c:pt idx="5">
                  <c:v>0.70710678118654757</c:v>
                </c:pt>
                <c:pt idx="6">
                  <c:v>0.84852813742385702</c:v>
                </c:pt>
                <c:pt idx="7">
                  <c:v>0.86267027304758803</c:v>
                </c:pt>
              </c:numCache>
            </c:numRef>
          </c:xVal>
          <c:yVal>
            <c:numRef>
              <c:f>'Задание 2'!$C$13:$C$20</c:f>
              <c:numCache>
                <c:formatCode>General</c:formatCode>
                <c:ptCount val="8"/>
                <c:pt idx="0">
                  <c:v>1</c:v>
                </c:pt>
                <c:pt idx="1">
                  <c:v>1.0914213562373094</c:v>
                </c:pt>
                <c:pt idx="2">
                  <c:v>1.0828427124746189</c:v>
                </c:pt>
                <c:pt idx="3">
                  <c:v>0.9742640687119285</c:v>
                </c:pt>
                <c:pt idx="4">
                  <c:v>0.76568542494923797</c:v>
                </c:pt>
                <c:pt idx="5">
                  <c:v>0.45710678118654746</c:v>
                </c:pt>
                <c:pt idx="6">
                  <c:v>4.8528137423857087E-2</c:v>
                </c:pt>
                <c:pt idx="7">
                  <c:v>2.1702730475881005E-3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'Задание 2'!$G$23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'Задание 2'!$F$13:$F$23</c:f>
              <c:numCache>
                <c:formatCode>General</c:formatCode>
                <c:ptCount val="11"/>
                <c:pt idx="0">
                  <c:v>0</c:v>
                </c:pt>
                <c:pt idx="1">
                  <c:v>7.0710678118654766E-2</c:v>
                </c:pt>
                <c:pt idx="2">
                  <c:v>0.14142135623730953</c:v>
                </c:pt>
                <c:pt idx="3">
                  <c:v>0.21213203435596426</c:v>
                </c:pt>
                <c:pt idx="4">
                  <c:v>0.27789296500631322</c:v>
                </c:pt>
              </c:numCache>
            </c:numRef>
          </c:xVal>
          <c:yVal>
            <c:numRef>
              <c:f>'Задание 2'!$G$13:$G$25</c:f>
              <c:numCache>
                <c:formatCode>General</c:formatCode>
                <c:ptCount val="13"/>
                <c:pt idx="0">
                  <c:v>0.5</c:v>
                </c:pt>
                <c:pt idx="1">
                  <c:v>0.52071067811865479</c:v>
                </c:pt>
                <c:pt idx="2">
                  <c:v>0.44142135623730949</c:v>
                </c:pt>
                <c:pt idx="3">
                  <c:v>0.26213203435596427</c:v>
                </c:pt>
                <c:pt idx="4">
                  <c:v>5.6479650063130937E-3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'Задание 2'!$J$13:$J$23</c:f>
              <c:numCache>
                <c:formatCode>General</c:formatCode>
                <c:ptCount val="11"/>
                <c:pt idx="0">
                  <c:v>0</c:v>
                </c:pt>
                <c:pt idx="1">
                  <c:v>0.21213203435596428</c:v>
                </c:pt>
                <c:pt idx="2">
                  <c:v>0.42426406871192857</c:v>
                </c:pt>
                <c:pt idx="3">
                  <c:v>0.63639610306789285</c:v>
                </c:pt>
                <c:pt idx="4">
                  <c:v>0.84852813742385713</c:v>
                </c:pt>
                <c:pt idx="5">
                  <c:v>1.0606601717798214</c:v>
                </c:pt>
                <c:pt idx="6">
                  <c:v>1.2727922061357857</c:v>
                </c:pt>
                <c:pt idx="7">
                  <c:v>1.48492424049175</c:v>
                </c:pt>
                <c:pt idx="8">
                  <c:v>1.6970562748477143</c:v>
                </c:pt>
                <c:pt idx="9">
                  <c:v>1.8031222920256964</c:v>
                </c:pt>
                <c:pt idx="10">
                  <c:v>1.8582766209582471</c:v>
                </c:pt>
              </c:numCache>
            </c:numRef>
          </c:xVal>
          <c:yVal>
            <c:numRef>
              <c:f>'Задание 2'!$K$13:$K$23</c:f>
              <c:numCache>
                <c:formatCode>General</c:formatCode>
                <c:ptCount val="11"/>
                <c:pt idx="0">
                  <c:v>2</c:v>
                </c:pt>
                <c:pt idx="1">
                  <c:v>2.162132034355964</c:v>
                </c:pt>
                <c:pt idx="2">
                  <c:v>2.2242640687119284</c:v>
                </c:pt>
                <c:pt idx="3">
                  <c:v>2.1863961030678927</c:v>
                </c:pt>
                <c:pt idx="4">
                  <c:v>2.0485281374238569</c:v>
                </c:pt>
                <c:pt idx="5">
                  <c:v>1.8106601717798212</c:v>
                </c:pt>
                <c:pt idx="6">
                  <c:v>1.4727922061357857</c:v>
                </c:pt>
                <c:pt idx="7">
                  <c:v>1.0349242404917498</c:v>
                </c:pt>
                <c:pt idx="8">
                  <c:v>0.49705627484771386</c:v>
                </c:pt>
                <c:pt idx="9">
                  <c:v>0.19062229202569614</c:v>
                </c:pt>
                <c:pt idx="10">
                  <c:v>2.1396620958246793E-2</c:v>
                </c:pt>
              </c:numCache>
            </c:numRef>
          </c:yVal>
          <c:smooth val="1"/>
        </c:ser>
        <c:axId val="101314944"/>
        <c:axId val="91191552"/>
      </c:scatterChart>
      <c:valAx>
        <c:axId val="10131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x,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93255879923087603"/>
              <c:y val="0.84598320209973754"/>
            </c:manualLayout>
          </c:layout>
        </c:title>
        <c:numFmt formatCode="General" sourceLinked="1"/>
        <c:tickLblPos val="nextTo"/>
        <c:crossAx val="91191552"/>
        <c:crosses val="autoZero"/>
        <c:crossBetween val="midCat"/>
      </c:valAx>
      <c:valAx>
        <c:axId val="9119155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y,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427112349117919E-2"/>
              <c:y val="5.4670866141732305E-2"/>
            </c:manualLayout>
          </c:layout>
        </c:title>
        <c:numFmt formatCode="General" sourceLinked="1"/>
        <c:tickLblPos val="nextTo"/>
        <c:crossAx val="10131494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142875</xdr:rowOff>
    </xdr:from>
    <xdr:to>
      <xdr:col>11</xdr:col>
      <xdr:colOff>295275</xdr:colOff>
      <xdr:row>15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581025</xdr:colOff>
      <xdr:row>15</xdr:row>
      <xdr:rowOff>171450</xdr:rowOff>
    </xdr:from>
    <xdr:ext cx="3381375" cy="655949"/>
    <xdr:sp macro="" textlink="">
      <xdr:nvSpPr>
        <xdr:cNvPr id="4" name="TextBox 3"/>
        <xdr:cNvSpPr txBox="1"/>
      </xdr:nvSpPr>
      <xdr:spPr>
        <a:xfrm>
          <a:off x="2409825" y="3028950"/>
          <a:ext cx="3381375" cy="6559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ru-RU" sz="1200" b="1"/>
            <a:t>Вывод</a:t>
          </a:r>
          <a:r>
            <a:rPr lang="en-US" sz="1200"/>
            <a:t>:</a:t>
          </a:r>
          <a:r>
            <a:rPr lang="ru-RU" sz="1200"/>
            <a:t> </a:t>
          </a:r>
          <a:r>
            <a:rPr lang="ru-RU" sz="1200" baseline="0"/>
            <a:t> при полете снаряда под  58 градусов достигается высота в 478 метров, а дальность полета 946 метров.</a:t>
          </a:r>
          <a:endParaRPr lang="ru-RU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26091</xdr:colOff>
      <xdr:row>0</xdr:row>
      <xdr:rowOff>140805</xdr:rowOff>
    </xdr:from>
    <xdr:to>
      <xdr:col>18</xdr:col>
      <xdr:colOff>330890</xdr:colOff>
      <xdr:row>14</xdr:row>
      <xdr:rowOff>150329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42657</xdr:colOff>
      <xdr:row>14</xdr:row>
      <xdr:rowOff>196712</xdr:rowOff>
    </xdr:from>
    <xdr:ext cx="3381375" cy="1219565"/>
    <xdr:sp macro="" textlink="">
      <xdr:nvSpPr>
        <xdr:cNvPr id="16" name="TextBox 15"/>
        <xdr:cNvSpPr txBox="1"/>
      </xdr:nvSpPr>
      <xdr:spPr>
        <a:xfrm>
          <a:off x="6784700" y="2979669"/>
          <a:ext cx="3381375" cy="121956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ru-RU" sz="1200" b="1"/>
            <a:t>Вывод</a:t>
          </a:r>
          <a:r>
            <a:rPr lang="en-US" sz="1200"/>
            <a:t>:</a:t>
          </a:r>
          <a:r>
            <a:rPr lang="ru-RU" sz="1200"/>
            <a:t> </a:t>
          </a:r>
          <a:r>
            <a:rPr lang="ru-RU" sz="1200" baseline="0"/>
            <a:t> при запуске снаряда под  углом больше 45 градус  дальность полета уменьшается, также при угле меньше 45 градусов. Проанализировав резульат,  можно увидеть, что  максимальная дальность полетета достигается при 45-ти градусах. </a:t>
          </a:r>
          <a:endParaRPr lang="ru-RU" sz="12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0.58125</cdr:x>
      <cdr:y>0.18983</cdr:y>
    </cdr:from>
    <cdr:to>
      <cdr:x>0.71667</cdr:x>
      <cdr:y>0.26441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475" y="533400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ru-RU" sz="1100"/>
            <a:t>№1</a:t>
          </a:r>
        </a:p>
      </cdr:txBody>
    </cdr:sp>
  </cdr:relSizeAnchor>
  <cdr:relSizeAnchor xmlns:cdr="http://schemas.openxmlformats.org/drawingml/2006/chartDrawing">
    <cdr:from>
      <cdr:x>0.59375</cdr:x>
      <cdr:y>0.5322</cdr:y>
    </cdr:from>
    <cdr:to>
      <cdr:x>0.72917</cdr:x>
      <cdr:y>0.60678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14625" y="1495425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№2</a:t>
          </a:r>
        </a:p>
      </cdr:txBody>
    </cdr:sp>
  </cdr:relSizeAnchor>
  <cdr:relSizeAnchor xmlns:cdr="http://schemas.openxmlformats.org/drawingml/2006/chartDrawing">
    <cdr:from>
      <cdr:x>0.36875</cdr:x>
      <cdr:y>0.07119</cdr:y>
    </cdr:from>
    <cdr:to>
      <cdr:x>0.50417</cdr:x>
      <cdr:y>0.14576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85925" y="200025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№3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104775</xdr:rowOff>
    </xdr:from>
    <xdr:ext cx="3047999" cy="843821"/>
    <xdr:sp macro="" textlink="">
      <xdr:nvSpPr>
        <xdr:cNvPr id="2" name="TextBox 1"/>
        <xdr:cNvSpPr txBox="1"/>
      </xdr:nvSpPr>
      <xdr:spPr>
        <a:xfrm>
          <a:off x="0" y="104775"/>
          <a:ext cx="3047999" cy="84382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ru-RU" sz="1200" b="1"/>
            <a:t>Цель</a:t>
          </a:r>
          <a:r>
            <a:rPr lang="en-US" sz="1200"/>
            <a:t>:</a:t>
          </a:r>
          <a:r>
            <a:rPr lang="ru-RU" sz="1200"/>
            <a:t> </a:t>
          </a:r>
          <a:r>
            <a:rPr lang="ru-RU" sz="1200" baseline="0"/>
            <a:t> рассчитать зависимость дальности полета бутылки брошенной с рук от  расстояния </a:t>
          </a:r>
          <a:endParaRPr lang="en-US" sz="1200" baseline="0"/>
        </a:p>
        <a:p>
          <a:pPr algn="l"/>
          <a:r>
            <a:rPr lang="en-US" sz="1200" baseline="0"/>
            <a:t>h </a:t>
          </a:r>
          <a:r>
            <a:rPr lang="ru-RU" sz="1200" baseline="0"/>
            <a:t>и  от скорости</a:t>
          </a:r>
          <a:r>
            <a:rPr lang="en-US" sz="1200" baseline="0"/>
            <a:t> v0</a:t>
          </a:r>
          <a:r>
            <a:rPr lang="ru-RU" sz="1200" baseline="0"/>
            <a:t> . </a:t>
          </a:r>
          <a:endParaRPr lang="ru-RU" sz="1200"/>
        </a:p>
      </xdr:txBody>
    </xdr:sp>
    <xdr:clientData/>
  </xdr:oneCellAnchor>
  <xdr:twoCellAnchor>
    <xdr:from>
      <xdr:col>10</xdr:col>
      <xdr:colOff>600075</xdr:colOff>
      <xdr:row>0</xdr:row>
      <xdr:rowOff>0</xdr:rowOff>
    </xdr:from>
    <xdr:to>
      <xdr:col>22</xdr:col>
      <xdr:colOff>123825</xdr:colOff>
      <xdr:row>19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19050</xdr:colOff>
      <xdr:row>19</xdr:row>
      <xdr:rowOff>66675</xdr:rowOff>
    </xdr:from>
    <xdr:ext cx="3381375" cy="1031693"/>
    <xdr:sp macro="" textlink="">
      <xdr:nvSpPr>
        <xdr:cNvPr id="6" name="TextBox 5"/>
        <xdr:cNvSpPr txBox="1"/>
      </xdr:nvSpPr>
      <xdr:spPr>
        <a:xfrm>
          <a:off x="6724650" y="3819525"/>
          <a:ext cx="3381375" cy="103169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ru-RU" sz="1200" b="1"/>
            <a:t>Вывод</a:t>
          </a:r>
          <a:r>
            <a:rPr lang="en-US" sz="1200"/>
            <a:t>:</a:t>
          </a:r>
          <a:r>
            <a:rPr lang="ru-RU" sz="1200"/>
            <a:t> </a:t>
          </a:r>
          <a:r>
            <a:rPr lang="ru-RU" sz="1200" baseline="0"/>
            <a:t> проанализировав, можно увидеть, как дальность полета бутылки возрастает, если увеличить скорость полета и высоту, а в противном случае дальность полета уменьшается.</a:t>
          </a:r>
          <a:endParaRPr lang="ru-RU" sz="1200"/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0.54596</cdr:x>
      <cdr:y>0.1375</cdr:y>
    </cdr:from>
    <cdr:to>
      <cdr:x>0.63649</cdr:x>
      <cdr:y>0.1925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33800" y="523875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100"/>
            <a:t>№3</a:t>
          </a:r>
        </a:p>
      </cdr:txBody>
    </cdr:sp>
  </cdr:relSizeAnchor>
  <cdr:relSizeAnchor xmlns:cdr="http://schemas.openxmlformats.org/drawingml/2006/chartDrawing">
    <cdr:from>
      <cdr:x>0.18942</cdr:x>
      <cdr:y>0.6</cdr:y>
    </cdr:from>
    <cdr:to>
      <cdr:x>0.27994</cdr:x>
      <cdr:y>0.655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95400" y="2286000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№2</a:t>
          </a:r>
        </a:p>
      </cdr:txBody>
    </cdr:sp>
  </cdr:relSizeAnchor>
  <cdr:relSizeAnchor xmlns:cdr="http://schemas.openxmlformats.org/drawingml/2006/chartDrawing">
    <cdr:from>
      <cdr:x>0.39136</cdr:x>
      <cdr:y>0.535</cdr:y>
    </cdr:from>
    <cdr:to>
      <cdr:x>0.48189</cdr:x>
      <cdr:y>0.59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76525" y="2038350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№1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45" zoomScaleNormal="145" workbookViewId="0">
      <selection activeCell="K29" sqref="K29"/>
    </sheetView>
  </sheetViews>
  <sheetFormatPr defaultRowHeight="15"/>
  <sheetData>
    <row r="1" spans="1:3" ht="15.75">
      <c r="A1" s="3" t="s">
        <v>5</v>
      </c>
      <c r="B1" s="3">
        <v>200</v>
      </c>
      <c r="C1" s="2"/>
    </row>
    <row r="2" spans="1:3" ht="15.75">
      <c r="A2" s="3" t="s">
        <v>0</v>
      </c>
      <c r="B2" s="3">
        <v>58</v>
      </c>
      <c r="C2" s="2"/>
    </row>
    <row r="3" spans="1:3" ht="15.75">
      <c r="A3" s="3" t="s">
        <v>1</v>
      </c>
      <c r="B3" s="3">
        <v>10</v>
      </c>
      <c r="C3" s="2"/>
    </row>
    <row r="4" spans="1:3" ht="15.75">
      <c r="A4" s="2"/>
      <c r="B4" s="2"/>
      <c r="C4" s="2"/>
    </row>
    <row r="5" spans="1:3" ht="15.75">
      <c r="A5" s="3" t="s">
        <v>2</v>
      </c>
      <c r="B5" s="3" t="s">
        <v>3</v>
      </c>
      <c r="C5" s="3" t="s">
        <v>4</v>
      </c>
    </row>
    <row r="6" spans="1:3" ht="15.75">
      <c r="A6" s="4">
        <v>0</v>
      </c>
      <c r="B6" s="3">
        <f>$B$1*COS($B$2)*A6</f>
        <v>0</v>
      </c>
      <c r="C6" s="3">
        <f>$B$1*SIN($B$2)*A6-$B$3*A6*A6/2</f>
        <v>0</v>
      </c>
    </row>
    <row r="7" spans="1:3" ht="15.75">
      <c r="A7" s="4">
        <v>5</v>
      </c>
      <c r="B7" s="3">
        <f t="shared" ref="B7:B18" si="0">$B$1*COS($B$2)*A7</f>
        <v>119.18013544881929</v>
      </c>
      <c r="C7" s="3">
        <f t="shared" ref="C7:C18" si="1">$B$1*SIN($B$2)*A7-$B$3*A7*A7/2</f>
        <v>867.8726480845371</v>
      </c>
    </row>
    <row r="8" spans="1:3" ht="15.75">
      <c r="A8" s="4">
        <v>10</v>
      </c>
      <c r="B8" s="3">
        <f t="shared" si="0"/>
        <v>238.36027089763857</v>
      </c>
      <c r="C8" s="3">
        <f t="shared" si="1"/>
        <v>1485.7452961690742</v>
      </c>
    </row>
    <row r="9" spans="1:3" ht="15.75">
      <c r="A9" s="4">
        <v>15</v>
      </c>
      <c r="B9" s="3">
        <f t="shared" si="0"/>
        <v>357.54040634645787</v>
      </c>
      <c r="C9" s="3">
        <f t="shared" si="1"/>
        <v>1853.6179442536113</v>
      </c>
    </row>
    <row r="10" spans="1:3" ht="15.75">
      <c r="A10" s="4">
        <v>20</v>
      </c>
      <c r="B10" s="3">
        <f t="shared" si="0"/>
        <v>476.72054179527714</v>
      </c>
      <c r="C10" s="3">
        <f t="shared" si="1"/>
        <v>1971.4905923381484</v>
      </c>
    </row>
    <row r="11" spans="1:3" ht="15.75">
      <c r="A11" s="4">
        <v>25</v>
      </c>
      <c r="B11" s="3">
        <f t="shared" si="0"/>
        <v>595.90067724409641</v>
      </c>
      <c r="C11" s="3">
        <f t="shared" si="1"/>
        <v>1839.3632404226855</v>
      </c>
    </row>
    <row r="12" spans="1:3" ht="15.75">
      <c r="A12" s="4">
        <v>30</v>
      </c>
      <c r="B12" s="3">
        <f t="shared" si="0"/>
        <v>715.08081269291574</v>
      </c>
      <c r="C12" s="3">
        <f t="shared" si="1"/>
        <v>1457.2358885072226</v>
      </c>
    </row>
    <row r="13" spans="1:3" ht="15.75">
      <c r="A13" s="4">
        <v>35</v>
      </c>
      <c r="B13" s="3">
        <f t="shared" si="0"/>
        <v>834.26094814173496</v>
      </c>
      <c r="C13" s="3">
        <f t="shared" si="1"/>
        <v>825.10853659175973</v>
      </c>
    </row>
    <row r="14" spans="1:3" ht="15.75">
      <c r="A14" s="4">
        <v>37</v>
      </c>
      <c r="B14" s="3">
        <f t="shared" si="0"/>
        <v>881.93300232126273</v>
      </c>
      <c r="C14" s="3">
        <f t="shared" si="1"/>
        <v>502.25759582557475</v>
      </c>
    </row>
    <row r="15" spans="1:3" ht="15.75">
      <c r="A15" s="4">
        <v>39</v>
      </c>
      <c r="B15" s="3">
        <f t="shared" si="0"/>
        <v>929.6050565007904</v>
      </c>
      <c r="C15" s="3">
        <f t="shared" si="1"/>
        <v>139.40665505938978</v>
      </c>
    </row>
    <row r="16" spans="1:3" ht="15.75">
      <c r="A16" s="4">
        <v>39.5</v>
      </c>
      <c r="B16" s="3">
        <f t="shared" si="0"/>
        <v>941.52307004567228</v>
      </c>
      <c r="C16" s="3">
        <f t="shared" si="1"/>
        <v>42.443919867843761</v>
      </c>
    </row>
    <row r="17" spans="1:5" ht="15.75">
      <c r="A17" s="4">
        <v>39.6</v>
      </c>
      <c r="B17" s="3">
        <f t="shared" si="0"/>
        <v>943.90667275464875</v>
      </c>
      <c r="C17" s="3">
        <f t="shared" si="1"/>
        <v>22.751372829534375</v>
      </c>
      <c r="E17" s="2"/>
    </row>
    <row r="18" spans="1:5" ht="15.75">
      <c r="A18" s="4">
        <v>39.700000000000003</v>
      </c>
      <c r="B18" s="3">
        <f t="shared" si="0"/>
        <v>946.29027546362522</v>
      </c>
      <c r="C18" s="3">
        <f t="shared" si="1"/>
        <v>2.9588257912246263</v>
      </c>
    </row>
    <row r="19" spans="1:5">
      <c r="A19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zoomScale="115" zoomScaleNormal="115" workbookViewId="0">
      <selection activeCell="L33" sqref="L33"/>
    </sheetView>
  </sheetViews>
  <sheetFormatPr defaultRowHeight="15"/>
  <sheetData>
    <row r="1" spans="1:11" ht="15.75">
      <c r="A1" s="5" t="s">
        <v>5</v>
      </c>
      <c r="B1" s="5">
        <v>200</v>
      </c>
      <c r="C1" s="6"/>
      <c r="D1" s="6"/>
      <c r="E1" s="5" t="s">
        <v>5</v>
      </c>
      <c r="F1" s="5">
        <v>200</v>
      </c>
      <c r="G1" s="6"/>
      <c r="H1" s="2"/>
      <c r="I1" s="5" t="s">
        <v>5</v>
      </c>
      <c r="J1" s="5">
        <v>200</v>
      </c>
      <c r="K1" s="6"/>
    </row>
    <row r="2" spans="1:11" ht="15.75">
      <c r="A2" s="5" t="s">
        <v>0</v>
      </c>
      <c r="B2" s="5">
        <f>45</f>
        <v>45</v>
      </c>
      <c r="C2" s="6"/>
      <c r="D2" s="6"/>
      <c r="E2" s="5" t="s">
        <v>0</v>
      </c>
      <c r="F2" s="5">
        <f>30*PI()/180</f>
        <v>0.52359877559829882</v>
      </c>
      <c r="G2" s="6"/>
      <c r="H2" s="2"/>
      <c r="I2" s="5" t="s">
        <v>0</v>
      </c>
      <c r="J2" s="5">
        <f>75*PI()/180</f>
        <v>1.3089969389957472</v>
      </c>
      <c r="K2" s="6"/>
    </row>
    <row r="3" spans="1:11" ht="15.75">
      <c r="A3" s="5" t="s">
        <v>1</v>
      </c>
      <c r="B3" s="5">
        <v>10</v>
      </c>
      <c r="C3" s="6"/>
      <c r="D3" s="6"/>
      <c r="E3" s="5" t="s">
        <v>1</v>
      </c>
      <c r="F3" s="5">
        <v>10</v>
      </c>
      <c r="G3" s="6"/>
      <c r="H3" s="2"/>
      <c r="I3" s="5" t="s">
        <v>1</v>
      </c>
      <c r="J3" s="5">
        <v>10</v>
      </c>
      <c r="K3" s="6"/>
    </row>
    <row r="4" spans="1:11" ht="15.75">
      <c r="A4" s="6"/>
      <c r="B4" s="6"/>
      <c r="C4" s="6"/>
      <c r="D4" s="6"/>
      <c r="E4" s="6"/>
      <c r="F4" s="6"/>
      <c r="G4" s="6"/>
      <c r="H4" s="2"/>
      <c r="I4" s="6"/>
      <c r="J4" s="6"/>
      <c r="K4" s="6"/>
    </row>
    <row r="5" spans="1:11" ht="15.75">
      <c r="A5" s="3" t="s">
        <v>9</v>
      </c>
      <c r="B5" s="6"/>
      <c r="C5" s="6"/>
      <c r="D5" s="6"/>
      <c r="E5" s="3" t="s">
        <v>8</v>
      </c>
      <c r="F5" s="6"/>
      <c r="G5" s="6"/>
      <c r="H5" s="2"/>
      <c r="I5" s="3" t="s">
        <v>7</v>
      </c>
      <c r="J5" s="6"/>
      <c r="K5" s="6"/>
    </row>
    <row r="6" spans="1:11" ht="15.75">
      <c r="A6" s="5" t="s">
        <v>2</v>
      </c>
      <c r="B6" s="5" t="s">
        <v>3</v>
      </c>
      <c r="C6" s="5" t="s">
        <v>4</v>
      </c>
      <c r="D6" s="6"/>
      <c r="E6" s="5" t="s">
        <v>2</v>
      </c>
      <c r="F6" s="5" t="s">
        <v>3</v>
      </c>
      <c r="G6" s="5" t="s">
        <v>4</v>
      </c>
      <c r="H6" s="2"/>
      <c r="I6" s="5" t="s">
        <v>2</v>
      </c>
      <c r="J6" s="5" t="s">
        <v>3</v>
      </c>
      <c r="K6" s="5" t="s">
        <v>4</v>
      </c>
    </row>
    <row r="7" spans="1:11" ht="15.75">
      <c r="A7" s="5">
        <v>0</v>
      </c>
      <c r="B7" s="5">
        <f>$B$1*COS($B$2)*A7</f>
        <v>0</v>
      </c>
      <c r="C7" s="5">
        <f>$B$1*SIN($B$2)*A7-$B$3*A7*A7/2</f>
        <v>0</v>
      </c>
      <c r="D7" s="6"/>
      <c r="E7" s="5">
        <v>0</v>
      </c>
      <c r="F7" s="5">
        <f>$F$1*COS($F$2)*E7</f>
        <v>0</v>
      </c>
      <c r="G7" s="5">
        <f>$F$1*SIN($F$2)*E7-$F$3*E7*E7/2</f>
        <v>0</v>
      </c>
      <c r="H7" s="2"/>
      <c r="I7" s="5">
        <v>0</v>
      </c>
      <c r="J7" s="5">
        <f>$J$1*COS($J$2)*I7</f>
        <v>0</v>
      </c>
      <c r="K7" s="5">
        <f>$J$1*SIN($J$2)*I7-$J$3*I7*I7/2</f>
        <v>0</v>
      </c>
    </row>
    <row r="8" spans="1:11" ht="15.75">
      <c r="A8" s="5">
        <v>5</v>
      </c>
      <c r="B8" s="5">
        <f t="shared" ref="B8:B9" si="0">$B$1*COS($B$2)*A8</f>
        <v>525.32198881772968</v>
      </c>
      <c r="C8" s="5">
        <f t="shared" ref="C8:C9" si="1">$B$1*SIN($B$2)*A8-$B$3*A8*A8/2</f>
        <v>725.90352453411833</v>
      </c>
      <c r="D8" s="6"/>
      <c r="E8" s="5">
        <v>5</v>
      </c>
      <c r="F8" s="5">
        <f t="shared" ref="F8:F17" si="2">$F$1*COS($F$2)*E8</f>
        <v>866.02540378443882</v>
      </c>
      <c r="G8" s="5">
        <f t="shared" ref="G8:G17" si="3">$F$1*SIN($F$2)*E8-$F$3*E8*E8/2</f>
        <v>374.99999999999994</v>
      </c>
      <c r="H8" s="2"/>
      <c r="I8" s="5">
        <v>5</v>
      </c>
      <c r="J8" s="5">
        <f t="shared" ref="J8:J24" si="4">$J$1*COS($J$2)*I8</f>
        <v>258.81904510252076</v>
      </c>
      <c r="K8" s="5">
        <f t="shared" ref="K8:K17" si="5">$J$1*SIN($J$2)*I8-$J$3*I8*I8/2</f>
        <v>840.92582628906825</v>
      </c>
    </row>
    <row r="9" spans="1:11" ht="15.75">
      <c r="A9" s="5">
        <v>10</v>
      </c>
      <c r="B9" s="5">
        <f t="shared" si="0"/>
        <v>1050.6439776354594</v>
      </c>
      <c r="C9" s="5">
        <f t="shared" si="1"/>
        <v>1201.8070490682367</v>
      </c>
      <c r="D9" s="6"/>
      <c r="E9" s="5">
        <v>10</v>
      </c>
      <c r="F9" s="5">
        <f t="shared" si="2"/>
        <v>1732.0508075688776</v>
      </c>
      <c r="G9" s="5">
        <f t="shared" si="3"/>
        <v>499.99999999999989</v>
      </c>
      <c r="H9" s="2"/>
      <c r="I9" s="5">
        <v>10</v>
      </c>
      <c r="J9" s="5">
        <f t="shared" si="4"/>
        <v>517.63809020504152</v>
      </c>
      <c r="K9" s="5">
        <f t="shared" si="5"/>
        <v>1431.8516525781365</v>
      </c>
    </row>
    <row r="10" spans="1:11" ht="15.75">
      <c r="A10" s="5">
        <v>15</v>
      </c>
      <c r="B10" s="5">
        <f t="shared" ref="B10:B11" si="6">$B$1*COS($B$2)*A10</f>
        <v>1575.9659664531891</v>
      </c>
      <c r="C10" s="5">
        <f t="shared" ref="C10:C11" si="7">$B$1*SIN($B$2)*A10-$B$3*A10*A10/2</f>
        <v>1427.710573602355</v>
      </c>
      <c r="D10" s="6"/>
      <c r="E10" s="5">
        <v>15</v>
      </c>
      <c r="F10" s="5">
        <f t="shared" si="2"/>
        <v>2598.0762113533165</v>
      </c>
      <c r="G10" s="5">
        <f t="shared" si="3"/>
        <v>374.99999999999977</v>
      </c>
      <c r="H10" s="2"/>
      <c r="I10" s="5">
        <v>15</v>
      </c>
      <c r="J10" s="5">
        <f t="shared" si="4"/>
        <v>776.45713530756223</v>
      </c>
      <c r="K10" s="5">
        <f t="shared" si="5"/>
        <v>1772.777478867205</v>
      </c>
    </row>
    <row r="11" spans="1:11" ht="15.75">
      <c r="A11" s="5">
        <v>20</v>
      </c>
      <c r="B11" s="5">
        <f t="shared" si="6"/>
        <v>2101.2879552709187</v>
      </c>
      <c r="C11" s="5">
        <f t="shared" si="7"/>
        <v>1403.6140981364733</v>
      </c>
      <c r="D11" s="6"/>
      <c r="E11" s="5">
        <v>20</v>
      </c>
      <c r="F11" s="5">
        <f t="shared" si="2"/>
        <v>3464.1016151377553</v>
      </c>
      <c r="G11" s="5">
        <f t="shared" si="3"/>
        <v>0</v>
      </c>
      <c r="H11" s="2"/>
      <c r="I11" s="5">
        <v>20</v>
      </c>
      <c r="J11" s="5">
        <f t="shared" si="4"/>
        <v>1035.276180410083</v>
      </c>
      <c r="K11" s="5">
        <f t="shared" si="5"/>
        <v>1863.703305156273</v>
      </c>
    </row>
    <row r="12" spans="1:11" ht="15.75">
      <c r="A12" s="5">
        <v>25</v>
      </c>
      <c r="B12" s="5">
        <f t="shared" ref="B12:B14" si="8">$B$1*COS($B$2)*A12</f>
        <v>2626.6099440886487</v>
      </c>
      <c r="C12" s="5">
        <f t="shared" ref="C12:C14" si="9">$B$1*SIN($B$2)*A12-$B$3*A12*A12/2</f>
        <v>1129.5176226705917</v>
      </c>
      <c r="D12" s="6"/>
      <c r="E12" s="9"/>
      <c r="F12" s="9"/>
      <c r="G12" s="9"/>
      <c r="H12" s="2"/>
      <c r="I12" s="5">
        <v>25</v>
      </c>
      <c r="J12" s="5">
        <f t="shared" si="4"/>
        <v>1294.0952255126037</v>
      </c>
      <c r="K12" s="5">
        <f t="shared" si="5"/>
        <v>1704.629131445341</v>
      </c>
    </row>
    <row r="13" spans="1:11" ht="15.75">
      <c r="A13" s="5">
        <v>30</v>
      </c>
      <c r="B13" s="5">
        <f t="shared" si="8"/>
        <v>3151.9319329063783</v>
      </c>
      <c r="C13" s="5">
        <f t="shared" si="9"/>
        <v>605.42114720471</v>
      </c>
      <c r="D13" s="6"/>
      <c r="E13" s="9"/>
      <c r="F13" s="9"/>
      <c r="G13" s="9"/>
      <c r="H13" s="2"/>
      <c r="I13" s="5">
        <v>30</v>
      </c>
      <c r="J13" s="5">
        <f t="shared" si="4"/>
        <v>1552.9142706151245</v>
      </c>
      <c r="K13" s="5">
        <f t="shared" si="5"/>
        <v>1295.55495773441</v>
      </c>
    </row>
    <row r="14" spans="1:11" ht="15.75">
      <c r="A14" s="5">
        <v>31</v>
      </c>
      <c r="B14" s="5">
        <f t="shared" si="8"/>
        <v>3256.9963306699242</v>
      </c>
      <c r="C14" s="5">
        <f t="shared" si="9"/>
        <v>470.60185211153384</v>
      </c>
      <c r="D14" s="6"/>
      <c r="E14" s="9"/>
      <c r="F14" s="9"/>
      <c r="G14" s="9"/>
      <c r="H14" s="2"/>
      <c r="I14" s="5">
        <v>31</v>
      </c>
      <c r="J14" s="5">
        <f t="shared" si="4"/>
        <v>1604.6780796356286</v>
      </c>
      <c r="K14" s="5">
        <f t="shared" si="5"/>
        <v>1183.7401229922234</v>
      </c>
    </row>
    <row r="15" spans="1:11" ht="15.75">
      <c r="A15" s="5">
        <v>32</v>
      </c>
      <c r="B15" s="5">
        <f t="shared" ref="B15:B17" si="10">$B$1*COS($B$2)*A15</f>
        <v>3362.0607284334701</v>
      </c>
      <c r="C15" s="5">
        <f t="shared" ref="C15:C17" si="11">$B$1*SIN($B$2)*A15-$B$3*A15*A15/2</f>
        <v>325.78255701835769</v>
      </c>
      <c r="D15" s="6"/>
      <c r="E15" s="9"/>
      <c r="F15" s="9"/>
      <c r="G15" s="9"/>
      <c r="H15" s="2"/>
      <c r="I15" s="5">
        <v>32</v>
      </c>
      <c r="J15" s="5">
        <f t="shared" si="4"/>
        <v>1656.4418886561327</v>
      </c>
      <c r="K15" s="5">
        <f t="shared" si="5"/>
        <v>1061.9252882500368</v>
      </c>
    </row>
    <row r="16" spans="1:11" ht="15.75">
      <c r="A16" s="5">
        <v>33</v>
      </c>
      <c r="B16" s="5">
        <f t="shared" si="10"/>
        <v>3467.125126197016</v>
      </c>
      <c r="C16" s="5">
        <f t="shared" si="11"/>
        <v>170.96326192518154</v>
      </c>
      <c r="D16" s="6"/>
      <c r="E16" s="9"/>
      <c r="F16" s="9"/>
      <c r="G16" s="9"/>
      <c r="H16" s="2"/>
      <c r="I16" s="5">
        <v>33</v>
      </c>
      <c r="J16" s="5">
        <f t="shared" si="4"/>
        <v>1708.2056976766369</v>
      </c>
      <c r="K16" s="5">
        <f t="shared" si="5"/>
        <v>930.11045350785025</v>
      </c>
    </row>
    <row r="17" spans="1:11" ht="15.75">
      <c r="A17" s="7">
        <v>34</v>
      </c>
      <c r="B17" s="7">
        <f t="shared" si="10"/>
        <v>3572.1895239605619</v>
      </c>
      <c r="C17" s="7">
        <f t="shared" si="11"/>
        <v>6.1439668320053897</v>
      </c>
      <c r="D17" s="6"/>
      <c r="E17" s="8"/>
      <c r="F17" s="9"/>
      <c r="G17" s="9"/>
      <c r="H17" s="2"/>
      <c r="I17" s="7">
        <v>34</v>
      </c>
      <c r="J17" s="5">
        <f t="shared" si="4"/>
        <v>1759.969506697141</v>
      </c>
      <c r="K17" s="5">
        <f t="shared" si="5"/>
        <v>788.29561876566368</v>
      </c>
    </row>
    <row r="18" spans="1:11" ht="15.75">
      <c r="A18" s="2"/>
      <c r="B18" s="2"/>
      <c r="C18" s="2"/>
      <c r="D18" s="2"/>
      <c r="E18" s="2"/>
      <c r="F18" s="2"/>
      <c r="G18" s="2"/>
      <c r="H18" s="2"/>
      <c r="I18" s="7">
        <v>35</v>
      </c>
      <c r="J18" s="5">
        <f t="shared" si="4"/>
        <v>1811.7333157176452</v>
      </c>
      <c r="K18" s="5">
        <f t="shared" ref="K18" si="12">$J$1*SIN($J$2)*I18-$J$3*I18*I18/2</f>
        <v>636.48078402347801</v>
      </c>
    </row>
    <row r="19" spans="1:11" ht="15.75">
      <c r="A19" s="2"/>
      <c r="B19" s="2"/>
      <c r="C19" s="2"/>
      <c r="D19" s="2"/>
      <c r="E19" s="2"/>
      <c r="F19" s="2"/>
      <c r="G19" s="2"/>
      <c r="H19" s="2"/>
      <c r="I19" s="7">
        <v>36</v>
      </c>
      <c r="J19" s="5">
        <f t="shared" si="4"/>
        <v>1863.4971247381493</v>
      </c>
      <c r="K19" s="5">
        <f t="shared" ref="K19:K22" si="13">$J$1*SIN($J$2)*I19-$J$3*I19*I19/2</f>
        <v>474.66594928129143</v>
      </c>
    </row>
    <row r="20" spans="1:11" ht="15.75">
      <c r="A20" s="2"/>
      <c r="B20" s="2"/>
      <c r="C20" s="2"/>
      <c r="D20" s="2"/>
      <c r="E20" s="2"/>
      <c r="F20" s="2"/>
      <c r="G20" s="2"/>
      <c r="H20" s="2"/>
      <c r="I20" s="7">
        <v>37</v>
      </c>
      <c r="J20" s="5">
        <f t="shared" si="4"/>
        <v>1915.2609337586534</v>
      </c>
      <c r="K20" s="5">
        <f t="shared" si="13"/>
        <v>302.85111453910486</v>
      </c>
    </row>
    <row r="21" spans="1:11" ht="15.75">
      <c r="A21" s="2"/>
      <c r="B21" s="2"/>
      <c r="C21" s="2"/>
      <c r="D21" s="2"/>
      <c r="E21" s="2"/>
      <c r="F21" s="2"/>
      <c r="G21" s="2"/>
      <c r="H21" s="2"/>
      <c r="I21" s="7">
        <v>38</v>
      </c>
      <c r="J21" s="5">
        <f t="shared" si="4"/>
        <v>1967.0247427791576</v>
      </c>
      <c r="K21" s="5">
        <f t="shared" si="13"/>
        <v>121.03627979691919</v>
      </c>
    </row>
    <row r="22" spans="1:11" ht="15.75">
      <c r="A22" s="2"/>
      <c r="B22" s="2"/>
      <c r="C22" s="2"/>
      <c r="D22" s="2"/>
      <c r="E22" s="2"/>
      <c r="F22" s="2"/>
      <c r="G22" s="2"/>
      <c r="H22" s="2"/>
      <c r="I22" s="7">
        <v>38.200000000000003</v>
      </c>
      <c r="J22" s="5">
        <f t="shared" si="4"/>
        <v>1977.3775045832585</v>
      </c>
      <c r="K22" s="5">
        <f t="shared" si="13"/>
        <v>83.473312848481328</v>
      </c>
    </row>
    <row r="23" spans="1:11" ht="15.75">
      <c r="A23" s="2"/>
      <c r="B23" s="2"/>
      <c r="C23" s="2"/>
      <c r="D23" s="2"/>
      <c r="E23" s="2"/>
      <c r="F23" s="2"/>
      <c r="G23" s="2"/>
      <c r="H23" s="2"/>
      <c r="I23" s="7">
        <v>38.4</v>
      </c>
      <c r="J23" s="5">
        <f t="shared" si="4"/>
        <v>1987.7302663873593</v>
      </c>
      <c r="K23" s="5">
        <f t="shared" ref="K23:K24" si="14">$J$1*SIN($J$2)*I23-$J$3*I23*I23/2</f>
        <v>45.51034590004474</v>
      </c>
    </row>
    <row r="24" spans="1:11" ht="15.75">
      <c r="A24" s="2"/>
      <c r="B24" s="2"/>
      <c r="C24" s="2"/>
      <c r="D24" s="2"/>
      <c r="E24" s="2"/>
      <c r="F24" s="2"/>
      <c r="G24" s="2"/>
      <c r="H24" s="2"/>
      <c r="I24" s="7">
        <v>38.6</v>
      </c>
      <c r="J24" s="5">
        <f t="shared" si="4"/>
        <v>1998.0830281914602</v>
      </c>
      <c r="K24" s="5">
        <f t="shared" si="14"/>
        <v>7.1473789516066972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6:K25"/>
  <sheetViews>
    <sheetView tabSelected="1" workbookViewId="0">
      <selection activeCell="O31" sqref="O31"/>
    </sheetView>
  </sheetViews>
  <sheetFormatPr defaultRowHeight="15"/>
  <sheetData>
    <row r="6" spans="1:11" ht="15.75">
      <c r="A6" s="3" t="s">
        <v>9</v>
      </c>
      <c r="B6" s="2"/>
      <c r="C6" s="2"/>
      <c r="D6" s="2"/>
      <c r="E6" s="3" t="s">
        <v>8</v>
      </c>
      <c r="F6" s="2"/>
      <c r="G6" s="2"/>
      <c r="H6" s="2"/>
      <c r="I6" s="3" t="s">
        <v>7</v>
      </c>
      <c r="J6" s="2"/>
      <c r="K6" s="2"/>
    </row>
    <row r="7" spans="1:11" ht="15.75">
      <c r="A7" s="5" t="s">
        <v>5</v>
      </c>
      <c r="B7" s="5">
        <v>2</v>
      </c>
      <c r="C7" s="6"/>
      <c r="D7" s="2"/>
      <c r="E7" s="5" t="s">
        <v>5</v>
      </c>
      <c r="F7" s="5">
        <v>1</v>
      </c>
      <c r="G7" s="6"/>
      <c r="H7" s="2"/>
      <c r="I7" s="5" t="s">
        <v>5</v>
      </c>
      <c r="J7" s="5">
        <v>3</v>
      </c>
      <c r="K7" s="6"/>
    </row>
    <row r="8" spans="1:11" ht="15.75">
      <c r="A8" s="5" t="s">
        <v>0</v>
      </c>
      <c r="B8" s="5">
        <f>45*PI()/180</f>
        <v>0.78539816339744828</v>
      </c>
      <c r="C8" s="6"/>
      <c r="D8" s="2"/>
      <c r="E8" s="5" t="s">
        <v>0</v>
      </c>
      <c r="F8" s="5">
        <f>45*PI()/180</f>
        <v>0.78539816339744828</v>
      </c>
      <c r="G8" s="6"/>
      <c r="H8" s="2"/>
      <c r="I8" s="5" t="s">
        <v>0</v>
      </c>
      <c r="J8" s="5">
        <f>45*PI()/180</f>
        <v>0.78539816339744828</v>
      </c>
      <c r="K8" s="6"/>
    </row>
    <row r="9" spans="1:11" ht="15.75">
      <c r="A9" s="5" t="s">
        <v>1</v>
      </c>
      <c r="B9" s="5">
        <v>10</v>
      </c>
      <c r="C9" s="6"/>
      <c r="D9" s="2"/>
      <c r="E9" s="5" t="s">
        <v>1</v>
      </c>
      <c r="F9" s="5">
        <v>10</v>
      </c>
      <c r="G9" s="6"/>
      <c r="H9" s="2"/>
      <c r="I9" s="5" t="s">
        <v>1</v>
      </c>
      <c r="J9" s="5">
        <v>10</v>
      </c>
      <c r="K9" s="6"/>
    </row>
    <row r="10" spans="1:11" ht="15.75">
      <c r="A10" s="7" t="s">
        <v>6</v>
      </c>
      <c r="B10" s="5">
        <v>1</v>
      </c>
      <c r="C10" s="6"/>
      <c r="D10" s="2"/>
      <c r="E10" s="7" t="s">
        <v>6</v>
      </c>
      <c r="F10" s="5">
        <v>0.5</v>
      </c>
      <c r="G10" s="6"/>
      <c r="H10" s="2"/>
      <c r="I10" s="7" t="s">
        <v>6</v>
      </c>
      <c r="J10" s="5">
        <v>2</v>
      </c>
      <c r="K10" s="6"/>
    </row>
    <row r="11" spans="1:11" ht="15.75">
      <c r="A11" s="6"/>
      <c r="B11" s="6"/>
      <c r="C11" s="6"/>
      <c r="D11" s="2"/>
      <c r="E11" s="6"/>
      <c r="F11" s="6"/>
      <c r="G11" s="6"/>
      <c r="H11" s="2"/>
      <c r="I11" s="6"/>
      <c r="J11" s="6"/>
      <c r="K11" s="6"/>
    </row>
    <row r="12" spans="1:11" ht="15.75">
      <c r="A12" s="5" t="s">
        <v>2</v>
      </c>
      <c r="B12" s="5" t="s">
        <v>3</v>
      </c>
      <c r="C12" s="5" t="s">
        <v>4</v>
      </c>
      <c r="D12" s="2"/>
      <c r="E12" s="5" t="s">
        <v>2</v>
      </c>
      <c r="F12" s="5" t="s">
        <v>3</v>
      </c>
      <c r="G12" s="5" t="s">
        <v>4</v>
      </c>
      <c r="H12" s="2"/>
      <c r="I12" s="5" t="s">
        <v>2</v>
      </c>
      <c r="J12" s="5" t="s">
        <v>3</v>
      </c>
      <c r="K12" s="5" t="s">
        <v>4</v>
      </c>
    </row>
    <row r="13" spans="1:11" ht="15.75">
      <c r="A13" s="5">
        <v>0</v>
      </c>
      <c r="B13" s="5">
        <f>$B$7*COS($B$8)*A13</f>
        <v>0</v>
      </c>
      <c r="C13" s="5">
        <f>$B$7*SIN($B$8)*A13-$B$9*A13*A13/2+$B$10</f>
        <v>1</v>
      </c>
      <c r="D13" s="2"/>
      <c r="E13" s="5">
        <v>0</v>
      </c>
      <c r="F13" s="5">
        <f>$F$7*COS($F$8)*E13</f>
        <v>0</v>
      </c>
      <c r="G13" s="5">
        <f>$F$7*SIN($F$8)*E13-$F$9*E13*E13/2+$F$10</f>
        <v>0.5</v>
      </c>
      <c r="H13" s="2"/>
      <c r="I13" s="5">
        <v>0</v>
      </c>
      <c r="J13" s="5">
        <f>$J$7*COS($J$8)*I13</f>
        <v>0</v>
      </c>
      <c r="K13" s="5">
        <f>$J$7*SIN($J$8)*I13-$J$9*I13*I13/2+$J$10</f>
        <v>2</v>
      </c>
    </row>
    <row r="14" spans="1:11" ht="15.75">
      <c r="A14" s="5">
        <v>0.1</v>
      </c>
      <c r="B14" s="5">
        <f t="shared" ref="B14:B23" si="0">$B$7*COS($B$8)*A14</f>
        <v>0.14142135623730953</v>
      </c>
      <c r="C14" s="5">
        <f t="shared" ref="C14:C23" si="1">$B$7*SIN($B$8)*A14-$B$9*A14*A14/2+$B$10</f>
        <v>1.0914213562373094</v>
      </c>
      <c r="D14" s="2"/>
      <c r="E14" s="5">
        <v>0.1</v>
      </c>
      <c r="F14" s="5">
        <f t="shared" ref="F14:F25" si="2">$F$7*COS($F$8)*E14</f>
        <v>7.0710678118654766E-2</v>
      </c>
      <c r="G14" s="5">
        <f t="shared" ref="G14:G20" si="3">$F$7*SIN($F$8)*E14-$F$9*E14*E14/2+$F$10</f>
        <v>0.52071067811865479</v>
      </c>
      <c r="H14" s="2"/>
      <c r="I14" s="5">
        <v>0.1</v>
      </c>
      <c r="J14" s="5">
        <f t="shared" ref="J14:J23" si="4">$J$7*COS($J$8)*I14</f>
        <v>0.21213203435596428</v>
      </c>
      <c r="K14" s="5">
        <f t="shared" ref="K14:K23" si="5">$J$7*SIN($J$8)*I14-$J$9*I14*I14/2+$J$10</f>
        <v>2.162132034355964</v>
      </c>
    </row>
    <row r="15" spans="1:11" ht="15.75">
      <c r="A15" s="5">
        <v>0.2</v>
      </c>
      <c r="B15" s="5">
        <f t="shared" si="0"/>
        <v>0.28284271247461906</v>
      </c>
      <c r="C15" s="5">
        <f t="shared" si="1"/>
        <v>1.0828427124746189</v>
      </c>
      <c r="D15" s="2"/>
      <c r="E15" s="5">
        <v>0.2</v>
      </c>
      <c r="F15" s="5">
        <f t="shared" si="2"/>
        <v>0.14142135623730953</v>
      </c>
      <c r="G15" s="5">
        <f t="shared" si="3"/>
        <v>0.44142135623730949</v>
      </c>
      <c r="H15" s="2"/>
      <c r="I15" s="5">
        <v>0.2</v>
      </c>
      <c r="J15" s="5">
        <f t="shared" si="4"/>
        <v>0.42426406871192857</v>
      </c>
      <c r="K15" s="5">
        <f t="shared" si="5"/>
        <v>2.2242640687119284</v>
      </c>
    </row>
    <row r="16" spans="1:11" ht="15.75">
      <c r="A16" s="5">
        <v>0.3</v>
      </c>
      <c r="B16" s="5">
        <f t="shared" si="0"/>
        <v>0.42426406871192851</v>
      </c>
      <c r="C16" s="5">
        <f t="shared" si="1"/>
        <v>0.9742640687119285</v>
      </c>
      <c r="D16" s="2"/>
      <c r="E16" s="5">
        <v>0.3</v>
      </c>
      <c r="F16" s="5">
        <f t="shared" si="2"/>
        <v>0.21213203435596426</v>
      </c>
      <c r="G16" s="5">
        <f t="shared" si="3"/>
        <v>0.26213203435596427</v>
      </c>
      <c r="H16" s="2"/>
      <c r="I16" s="5">
        <v>0.3</v>
      </c>
      <c r="J16" s="5">
        <f t="shared" si="4"/>
        <v>0.63639610306789285</v>
      </c>
      <c r="K16" s="5">
        <f t="shared" si="5"/>
        <v>2.1863961030678927</v>
      </c>
    </row>
    <row r="17" spans="1:11" ht="15.75">
      <c r="A17" s="5">
        <v>0.4</v>
      </c>
      <c r="B17" s="5">
        <f t="shared" si="0"/>
        <v>0.56568542494923812</v>
      </c>
      <c r="C17" s="5">
        <f t="shared" si="1"/>
        <v>0.76568542494923797</v>
      </c>
      <c r="D17" s="2"/>
      <c r="E17" s="5">
        <v>0.39300000000000002</v>
      </c>
      <c r="F17" s="5">
        <f t="shared" si="2"/>
        <v>0.27789296500631322</v>
      </c>
      <c r="G17" s="5">
        <f t="shared" si="3"/>
        <v>5.6479650063130937E-3</v>
      </c>
      <c r="H17" s="2"/>
      <c r="I17" s="5">
        <v>0.4</v>
      </c>
      <c r="J17" s="5">
        <f t="shared" si="4"/>
        <v>0.84852813742385713</v>
      </c>
      <c r="K17" s="5">
        <f t="shared" si="5"/>
        <v>2.0485281374238569</v>
      </c>
    </row>
    <row r="18" spans="1:11" ht="15.75">
      <c r="A18" s="5">
        <v>0.5</v>
      </c>
      <c r="B18" s="5">
        <f t="shared" si="0"/>
        <v>0.70710678118654757</v>
      </c>
      <c r="C18" s="5">
        <f t="shared" si="1"/>
        <v>0.45710678118654746</v>
      </c>
      <c r="D18" s="2"/>
      <c r="E18" s="9"/>
      <c r="F18" s="9"/>
      <c r="G18" s="9"/>
      <c r="H18" s="2"/>
      <c r="I18" s="5">
        <v>0.5</v>
      </c>
      <c r="J18" s="5">
        <f t="shared" si="4"/>
        <v>1.0606601717798214</v>
      </c>
      <c r="K18" s="5">
        <f t="shared" si="5"/>
        <v>1.8106601717798212</v>
      </c>
    </row>
    <row r="19" spans="1:11" ht="15.75">
      <c r="A19" s="5">
        <v>0.6</v>
      </c>
      <c r="B19" s="5">
        <f t="shared" si="0"/>
        <v>0.84852813742385702</v>
      </c>
      <c r="C19" s="5">
        <f t="shared" si="1"/>
        <v>4.8528137423857087E-2</v>
      </c>
      <c r="D19" s="2"/>
      <c r="E19" s="9"/>
      <c r="F19" s="9"/>
      <c r="G19" s="9"/>
      <c r="H19" s="2"/>
      <c r="I19" s="5">
        <v>0.6</v>
      </c>
      <c r="J19" s="5">
        <f t="shared" si="4"/>
        <v>1.2727922061357857</v>
      </c>
      <c r="K19" s="5">
        <f t="shared" si="5"/>
        <v>1.4727922061357857</v>
      </c>
    </row>
    <row r="20" spans="1:11" ht="15.75">
      <c r="A20" s="5">
        <v>0.61</v>
      </c>
      <c r="B20" s="5">
        <f t="shared" si="0"/>
        <v>0.86267027304758803</v>
      </c>
      <c r="C20" s="5">
        <f t="shared" si="1"/>
        <v>2.1702730475881005E-3</v>
      </c>
      <c r="D20" s="2"/>
      <c r="E20" s="9"/>
      <c r="F20" s="9"/>
      <c r="G20" s="9"/>
      <c r="H20" s="2"/>
      <c r="I20" s="5">
        <v>0.7</v>
      </c>
      <c r="J20" s="5">
        <f t="shared" si="4"/>
        <v>1.48492424049175</v>
      </c>
      <c r="K20" s="5">
        <f t="shared" si="5"/>
        <v>1.0349242404917498</v>
      </c>
    </row>
    <row r="21" spans="1:11" ht="15.75">
      <c r="A21" s="9"/>
      <c r="B21" s="9"/>
      <c r="C21" s="9"/>
      <c r="D21" s="2"/>
      <c r="E21" s="9"/>
      <c r="F21" s="9"/>
      <c r="G21" s="9"/>
      <c r="H21" s="2"/>
      <c r="I21" s="5">
        <v>0.8</v>
      </c>
      <c r="J21" s="5">
        <f t="shared" si="4"/>
        <v>1.6970562748477143</v>
      </c>
      <c r="K21" s="5">
        <f t="shared" si="5"/>
        <v>0.49705627484771386</v>
      </c>
    </row>
    <row r="22" spans="1:11" ht="15.75">
      <c r="A22" s="9"/>
      <c r="B22" s="9"/>
      <c r="C22" s="9"/>
      <c r="D22" s="2"/>
      <c r="E22" s="9"/>
      <c r="F22" s="9"/>
      <c r="G22" s="9"/>
      <c r="H22" s="2"/>
      <c r="I22" s="5">
        <v>0.85</v>
      </c>
      <c r="J22" s="5">
        <f t="shared" si="4"/>
        <v>1.8031222920256964</v>
      </c>
      <c r="K22" s="5">
        <f t="shared" si="5"/>
        <v>0.19062229202569614</v>
      </c>
    </row>
    <row r="23" spans="1:11" ht="15.75">
      <c r="A23" s="9"/>
      <c r="B23" s="9"/>
      <c r="C23" s="9"/>
      <c r="D23" s="2"/>
      <c r="E23" s="9"/>
      <c r="F23" s="9"/>
      <c r="G23" s="9"/>
      <c r="H23" s="2"/>
      <c r="I23" s="5">
        <v>0.876</v>
      </c>
      <c r="J23" s="5">
        <f t="shared" si="4"/>
        <v>1.8582766209582471</v>
      </c>
      <c r="K23" s="5">
        <f t="shared" si="5"/>
        <v>2.1396620958246793E-2</v>
      </c>
    </row>
    <row r="24" spans="1:11" ht="15.75">
      <c r="E24" s="9"/>
      <c r="F24" s="9"/>
      <c r="G24" s="9"/>
    </row>
    <row r="25" spans="1:11" ht="15.75">
      <c r="E25" s="9"/>
      <c r="F25" s="9"/>
      <c r="G25" s="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1.1</vt:lpstr>
      <vt:lpstr>Задание 1.2</vt:lpstr>
      <vt:lpstr>Задание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2018-09-27T22:06:36Z</dcterms:modified>
</cp:coreProperties>
</file>