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 activeTab="1"/>
  </bookViews>
  <sheets>
    <sheet name="Задание 1" sheetId="1" r:id="rId1"/>
    <sheet name="Задание 2" sheetId="2" r:id="rId2"/>
    <sheet name="Задание 3" sheetId="3" r:id="rId3"/>
    <sheet name="Задание 4" sheetId="4" r:id="rId4"/>
  </sheets>
  <calcPr calcId="124519"/>
  <fileRecoveryPr repairLoad="1"/>
</workbook>
</file>

<file path=xl/calcChain.xml><?xml version="1.0" encoding="utf-8"?>
<calcChain xmlns="http://schemas.openxmlformats.org/spreadsheetml/2006/main">
  <c r="D3" i="4"/>
  <c r="D3" i="2"/>
  <c r="K6" i="4"/>
  <c r="J6"/>
  <c r="I6"/>
  <c r="H6"/>
  <c r="G6"/>
  <c r="F6"/>
  <c r="F8" s="1"/>
  <c r="E6"/>
  <c r="E4"/>
  <c r="E5" i="3"/>
  <c r="F5" s="1"/>
  <c r="D5"/>
  <c r="F4"/>
  <c r="C2"/>
  <c r="C4" s="1"/>
  <c r="E1"/>
  <c r="E4" s="1"/>
  <c r="D1"/>
  <c r="D4" s="1"/>
  <c r="C1"/>
  <c r="J6" i="2"/>
  <c r="I6"/>
  <c r="H6"/>
  <c r="G6"/>
  <c r="F6"/>
  <c r="E6"/>
  <c r="E4"/>
  <c r="D7" i="1"/>
  <c r="D6"/>
  <c r="D5"/>
  <c r="D4"/>
  <c r="D3"/>
  <c r="D2"/>
  <c r="D10" s="1"/>
  <c r="D18" s="1"/>
  <c r="G8" i="4" l="1"/>
  <c r="H8" s="1"/>
  <c r="I8" s="1"/>
  <c r="J8" s="1"/>
  <c r="K8" s="1"/>
  <c r="E5"/>
  <c r="E7" s="1"/>
  <c r="E5" i="2"/>
  <c r="E7" s="1"/>
  <c r="D12" i="1"/>
  <c r="D11"/>
  <c r="D19" s="1"/>
  <c r="F4" i="4"/>
  <c r="F4" i="2"/>
  <c r="F5" l="1"/>
  <c r="F7" s="1"/>
  <c r="G4"/>
  <c r="D13" i="1"/>
  <c r="D20"/>
  <c r="G4" i="4"/>
  <c r="F5"/>
  <c r="F7" s="1"/>
  <c r="G5" i="2" l="1"/>
  <c r="G7" s="1"/>
  <c r="H4"/>
  <c r="D21" i="1"/>
  <c r="D14"/>
  <c r="H4" i="4"/>
  <c r="G5"/>
  <c r="G7" s="1"/>
  <c r="H7" i="2" l="1"/>
  <c r="H5"/>
  <c r="I4"/>
  <c r="D22" i="1"/>
  <c r="D15"/>
  <c r="D23" s="1"/>
  <c r="H5" i="4"/>
  <c r="H7" s="1"/>
  <c r="I4"/>
  <c r="I5" l="1"/>
  <c r="I7" s="1"/>
  <c r="J4"/>
  <c r="I7" i="2"/>
  <c r="I5"/>
  <c r="J4"/>
  <c r="J7" i="4" l="1"/>
  <c r="J5"/>
  <c r="K4"/>
  <c r="J7" i="2"/>
  <c r="J5"/>
  <c r="K7" i="4" l="1"/>
  <c r="K5"/>
</calcChain>
</file>

<file path=xl/sharedStrings.xml><?xml version="1.0" encoding="utf-8"?>
<sst xmlns="http://schemas.openxmlformats.org/spreadsheetml/2006/main" count="30" uniqueCount="11">
  <si>
    <t>Значения</t>
  </si>
  <si>
    <t>n</t>
  </si>
  <si>
    <t>k</t>
  </si>
  <si>
    <t>Δ</t>
  </si>
  <si>
    <t>Начало интервала</t>
  </si>
  <si>
    <t>Конец интервала</t>
  </si>
  <si>
    <t>Частота</t>
  </si>
  <si>
    <t>Вариант</t>
  </si>
  <si>
    <t>mx</t>
  </si>
  <si>
    <t xml:space="preserve">Вариант </t>
  </si>
  <si>
    <t>wxi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</si>
</sst>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2"/>
      <color rgb="FF000000"/>
      <name val="Calibri"/>
      <family val="2"/>
      <charset val="204"/>
    </font>
    <font>
      <sz val="12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color rgb="FF222222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Полигон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'Задание 1'!$C$2:$C$7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1'!$D$2:$D$7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</c:ser>
        <c:marker val="1"/>
        <c:axId val="84124032"/>
        <c:axId val="84126336"/>
      </c:lineChart>
      <c:catAx>
        <c:axId val="84124032"/>
        <c:scaling>
          <c:orientation val="minMax"/>
        </c:scaling>
        <c:axPos val="b"/>
        <c:numFmt formatCode="General" sourceLinked="1"/>
        <c:tickLblPos val="nextTo"/>
        <c:crossAx val="84126336"/>
        <c:crosses val="autoZero"/>
        <c:lblAlgn val="ctr"/>
        <c:lblOffset val="100"/>
      </c:catAx>
      <c:valAx>
        <c:axId val="8412633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84124032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Кумкулянта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'Задание 1'!$C$10:$C$15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1'!$D$10:$D$15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  <c:pt idx="5">
                  <c:v>25</c:v>
                </c:pt>
              </c:numCache>
            </c:numRef>
          </c:val>
        </c:ser>
        <c:marker val="1"/>
        <c:axId val="84630144"/>
        <c:axId val="84652800"/>
      </c:lineChart>
      <c:catAx>
        <c:axId val="84630144"/>
        <c:scaling>
          <c:orientation val="minMax"/>
        </c:scaling>
        <c:axPos val="b"/>
        <c:numFmt formatCode="General" sourceLinked="1"/>
        <c:tickLblPos val="nextTo"/>
        <c:crossAx val="84652800"/>
        <c:crosses val="autoZero"/>
        <c:lblAlgn val="ctr"/>
        <c:lblOffset val="100"/>
      </c:catAx>
      <c:valAx>
        <c:axId val="84652800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84630144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Эмпирическая функция распределения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31750">
              <a:noFill/>
            </a:ln>
          </c:spPr>
          <c:xVal>
            <c:numRef>
              <c:f>'Задание 1'!$C$18:$C$23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'Задание 1'!$D$18:$D$23</c:f>
              <c:numCache>
                <c:formatCode>General</c:formatCode>
                <c:ptCount val="6"/>
                <c:pt idx="0">
                  <c:v>0.12</c:v>
                </c:pt>
                <c:pt idx="1">
                  <c:v>0.32</c:v>
                </c:pt>
                <c:pt idx="2">
                  <c:v>0.48</c:v>
                </c:pt>
                <c:pt idx="3">
                  <c:v>0.72</c:v>
                </c:pt>
                <c:pt idx="4">
                  <c:v>0.84</c:v>
                </c:pt>
                <c:pt idx="5">
                  <c:v>1</c:v>
                </c:pt>
              </c:numCache>
            </c:numRef>
          </c:yVal>
        </c:ser>
        <c:dLbls/>
        <c:axId val="85611648"/>
        <c:axId val="85613568"/>
      </c:scatterChart>
      <c:valAx>
        <c:axId val="85611648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85613568"/>
        <c:crosses val="autoZero"/>
        <c:crossBetween val="midCat"/>
      </c:valAx>
      <c:valAx>
        <c:axId val="85613568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85611648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'Задание 3'!$A$3</c:f>
              <c:strCache>
                <c:ptCount val="1"/>
                <c:pt idx="0">
                  <c:v>Частота</c:v>
                </c:pt>
              </c:strCache>
            </c:strRef>
          </c:tx>
          <c:cat>
            <c:numRef>
              <c:f>'Задание 3'!$B$4:$F$4</c:f>
              <c:numCache>
                <c:formatCode>General</c:formatCode>
                <c:ptCount val="5"/>
                <c:pt idx="1">
                  <c:v>2500</c:v>
                </c:pt>
                <c:pt idx="2">
                  <c:v>6000</c:v>
                </c:pt>
                <c:pt idx="3">
                  <c:v>8500</c:v>
                </c:pt>
                <c:pt idx="4">
                  <c:v>12500</c:v>
                </c:pt>
              </c:numCache>
            </c:numRef>
          </c:cat>
          <c:val>
            <c:numRef>
              <c:f>'Задание 3'!$B$3:$F$3</c:f>
              <c:numCache>
                <c:formatCode>General</c:formatCode>
                <c:ptCount val="5"/>
                <c:pt idx="1">
                  <c:v>4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</c:ser>
        <c:axId val="85585920"/>
        <c:axId val="85587840"/>
      </c:barChart>
      <c:catAx>
        <c:axId val="85585920"/>
        <c:scaling>
          <c:orientation val="minMax"/>
        </c:scaling>
        <c:axPos val="b"/>
        <c:numFmt formatCode="General" sourceLinked="1"/>
        <c:tickLblPos val="nextTo"/>
        <c:crossAx val="85587840"/>
        <c:crosses val="autoZero"/>
        <c:lblAlgn val="ctr"/>
        <c:lblOffset val="100"/>
      </c:catAx>
      <c:valAx>
        <c:axId val="85587840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85585920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Полигон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'Задание 3'!$A$3</c:f>
              <c:strCache>
                <c:ptCount val="1"/>
                <c:pt idx="0">
                  <c:v>Частота</c:v>
                </c:pt>
              </c:strCache>
            </c:strRef>
          </c:tx>
          <c:marker>
            <c:symbol val="none"/>
          </c:marker>
          <c:cat>
            <c:numRef>
              <c:f>'Задание 3'!$B$4:$F$4</c:f>
              <c:numCache>
                <c:formatCode>General</c:formatCode>
                <c:ptCount val="5"/>
                <c:pt idx="1">
                  <c:v>2500</c:v>
                </c:pt>
                <c:pt idx="2">
                  <c:v>6000</c:v>
                </c:pt>
                <c:pt idx="3">
                  <c:v>8500</c:v>
                </c:pt>
                <c:pt idx="4">
                  <c:v>12500</c:v>
                </c:pt>
              </c:numCache>
            </c:numRef>
          </c:cat>
          <c:val>
            <c:numRef>
              <c:f>'Задание 3'!$B$3:$F$3</c:f>
              <c:numCache>
                <c:formatCode>General</c:formatCode>
                <c:ptCount val="5"/>
                <c:pt idx="1">
                  <c:v>4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</c:ser>
        <c:marker val="1"/>
        <c:axId val="85673856"/>
        <c:axId val="85684224"/>
      </c:lineChart>
      <c:catAx>
        <c:axId val="85673856"/>
        <c:scaling>
          <c:orientation val="minMax"/>
        </c:scaling>
        <c:axPos val="b"/>
        <c:numFmt formatCode="General" sourceLinked="1"/>
        <c:tickLblPos val="nextTo"/>
        <c:crossAx val="85684224"/>
        <c:crosses val="autoZero"/>
        <c:lblAlgn val="ctr"/>
        <c:lblOffset val="100"/>
      </c:catAx>
      <c:valAx>
        <c:axId val="8568422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85673856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Кумулянта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'Задание 3'!$A$5</c:f>
              <c:strCache>
                <c:ptCount val="1"/>
                <c:pt idx="0">
                  <c:v>mx</c:v>
                </c:pt>
              </c:strCache>
            </c:strRef>
          </c:tx>
          <c:marker>
            <c:symbol val="none"/>
          </c:marker>
          <c:cat>
            <c:numRef>
              <c:f>'Задание 3'!$B$4:$F$4</c:f>
              <c:numCache>
                <c:formatCode>General</c:formatCode>
                <c:ptCount val="5"/>
                <c:pt idx="1">
                  <c:v>2500</c:v>
                </c:pt>
                <c:pt idx="2">
                  <c:v>6000</c:v>
                </c:pt>
                <c:pt idx="3">
                  <c:v>8500</c:v>
                </c:pt>
                <c:pt idx="4">
                  <c:v>12500</c:v>
                </c:pt>
              </c:numCache>
            </c:numRef>
          </c:cat>
          <c:val>
            <c:numRef>
              <c:f>'Задание 3'!$B$5:$F$5</c:f>
              <c:numCache>
                <c:formatCode>General</c:formatCode>
                <c:ptCount val="5"/>
                <c:pt idx="1">
                  <c:v>4</c:v>
                </c:pt>
                <c:pt idx="2">
                  <c:v>16</c:v>
                </c:pt>
                <c:pt idx="3">
                  <c:v>24</c:v>
                </c:pt>
                <c:pt idx="4">
                  <c:v>30</c:v>
                </c:pt>
              </c:numCache>
            </c:numRef>
          </c:val>
        </c:ser>
        <c:marker val="1"/>
        <c:axId val="85721088"/>
        <c:axId val="85723008"/>
      </c:lineChart>
      <c:catAx>
        <c:axId val="85721088"/>
        <c:scaling>
          <c:orientation val="minMax"/>
        </c:scaling>
        <c:axPos val="b"/>
        <c:numFmt formatCode="General" sourceLinked="1"/>
        <c:tickLblPos val="nextTo"/>
        <c:crossAx val="85723008"/>
        <c:crosses val="autoZero"/>
        <c:lblAlgn val="ctr"/>
        <c:lblOffset val="100"/>
      </c:catAx>
      <c:valAx>
        <c:axId val="85723008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85721088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Полигон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'Задание 4'!$C$6</c:f>
              <c:strCache>
                <c:ptCount val="1"/>
                <c:pt idx="0">
                  <c:v>Частота</c:v>
                </c:pt>
              </c:strCache>
            </c:strRef>
          </c:tx>
          <c:marker>
            <c:symbol val="none"/>
          </c:marker>
          <c:cat>
            <c:numRef>
              <c:f>'Задание 4'!$D$7:$K$7</c:f>
              <c:numCache>
                <c:formatCode>General</c:formatCode>
                <c:ptCount val="8"/>
                <c:pt idx="1">
                  <c:v>14.188571428571429</c:v>
                </c:pt>
                <c:pt idx="2">
                  <c:v>14.265714285714285</c:v>
                </c:pt>
                <c:pt idx="3">
                  <c:v>14.342857142857142</c:v>
                </c:pt>
                <c:pt idx="4">
                  <c:v>14.419999999999998</c:v>
                </c:pt>
                <c:pt idx="5">
                  <c:v>14.497142857142855</c:v>
                </c:pt>
                <c:pt idx="6">
                  <c:v>14.574285714285711</c:v>
                </c:pt>
                <c:pt idx="7">
                  <c:v>14.651428571428568</c:v>
                </c:pt>
              </c:numCache>
            </c:numRef>
          </c:cat>
          <c:val>
            <c:numRef>
              <c:f>'Задание 4'!$D$6:$K$6</c:f>
              <c:numCache>
                <c:formatCode>General</c:formatCode>
                <c:ptCount val="8"/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6</c:v>
                </c:pt>
                <c:pt idx="5">
                  <c:v>14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</c:ser>
        <c:marker val="1"/>
        <c:axId val="85735680"/>
        <c:axId val="85774720"/>
      </c:lineChart>
      <c:catAx>
        <c:axId val="85735680"/>
        <c:scaling>
          <c:orientation val="minMax"/>
        </c:scaling>
        <c:axPos val="b"/>
        <c:numFmt formatCode="General" sourceLinked="1"/>
        <c:tickLblPos val="nextTo"/>
        <c:crossAx val="85774720"/>
        <c:crosses val="autoZero"/>
        <c:lblAlgn val="ctr"/>
        <c:lblOffset val="100"/>
      </c:catAx>
      <c:valAx>
        <c:axId val="85774720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85735680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Кумулянта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'Задание 4'!$C$8</c:f>
              <c:strCache>
                <c:ptCount val="1"/>
                <c:pt idx="0">
                  <c:v>mx</c:v>
                </c:pt>
              </c:strCache>
            </c:strRef>
          </c:tx>
          <c:marker>
            <c:symbol val="none"/>
          </c:marker>
          <c:cat>
            <c:numRef>
              <c:f>'Задание 4'!$D$7:$K$7</c:f>
              <c:numCache>
                <c:formatCode>General</c:formatCode>
                <c:ptCount val="8"/>
                <c:pt idx="1">
                  <c:v>14.188571428571429</c:v>
                </c:pt>
                <c:pt idx="2">
                  <c:v>14.265714285714285</c:v>
                </c:pt>
                <c:pt idx="3">
                  <c:v>14.342857142857142</c:v>
                </c:pt>
                <c:pt idx="4">
                  <c:v>14.419999999999998</c:v>
                </c:pt>
                <c:pt idx="5">
                  <c:v>14.497142857142855</c:v>
                </c:pt>
                <c:pt idx="6">
                  <c:v>14.574285714285711</c:v>
                </c:pt>
                <c:pt idx="7">
                  <c:v>14.651428571428568</c:v>
                </c:pt>
              </c:numCache>
            </c:numRef>
          </c:cat>
          <c:val>
            <c:numRef>
              <c:f>'Задание 4'!$D$8:$K$8</c:f>
              <c:numCache>
                <c:formatCode>General</c:formatCode>
                <c:ptCount val="8"/>
                <c:pt idx="1">
                  <c:v>4</c:v>
                </c:pt>
                <c:pt idx="2">
                  <c:v>8</c:v>
                </c:pt>
                <c:pt idx="3">
                  <c:v>19</c:v>
                </c:pt>
                <c:pt idx="4">
                  <c:v>25</c:v>
                </c:pt>
                <c:pt idx="5">
                  <c:v>39</c:v>
                </c:pt>
                <c:pt idx="6">
                  <c:v>47</c:v>
                </c:pt>
                <c:pt idx="7">
                  <c:v>50</c:v>
                </c:pt>
              </c:numCache>
            </c:numRef>
          </c:val>
        </c:ser>
        <c:marker val="1"/>
        <c:axId val="85811584"/>
        <c:axId val="85813504"/>
      </c:lineChart>
      <c:catAx>
        <c:axId val="85811584"/>
        <c:scaling>
          <c:orientation val="minMax"/>
        </c:scaling>
        <c:axPos val="b"/>
        <c:numFmt formatCode="General" sourceLinked="1"/>
        <c:tickLblPos val="nextTo"/>
        <c:crossAx val="85813504"/>
        <c:crosses val="autoZero"/>
        <c:lblAlgn val="ctr"/>
        <c:lblOffset val="100"/>
      </c:catAx>
      <c:valAx>
        <c:axId val="8581350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85811584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'Задание 4'!$C$6</c:f>
              <c:strCache>
                <c:ptCount val="1"/>
                <c:pt idx="0">
                  <c:v>Частота</c:v>
                </c:pt>
              </c:strCache>
            </c:strRef>
          </c:tx>
          <c:cat>
            <c:numRef>
              <c:f>'Задание 4'!$D$7:$K$7</c:f>
              <c:numCache>
                <c:formatCode>General</c:formatCode>
                <c:ptCount val="8"/>
                <c:pt idx="1">
                  <c:v>14.188571428571429</c:v>
                </c:pt>
                <c:pt idx="2">
                  <c:v>14.265714285714285</c:v>
                </c:pt>
                <c:pt idx="3">
                  <c:v>14.342857142857142</c:v>
                </c:pt>
                <c:pt idx="4">
                  <c:v>14.419999999999998</c:v>
                </c:pt>
                <c:pt idx="5">
                  <c:v>14.497142857142855</c:v>
                </c:pt>
                <c:pt idx="6">
                  <c:v>14.574285714285711</c:v>
                </c:pt>
                <c:pt idx="7">
                  <c:v>14.651428571428568</c:v>
                </c:pt>
              </c:numCache>
            </c:numRef>
          </c:cat>
          <c:val>
            <c:numRef>
              <c:f>'Задание 4'!$D$6:$K$6</c:f>
              <c:numCache>
                <c:formatCode>General</c:formatCode>
                <c:ptCount val="8"/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6</c:v>
                </c:pt>
                <c:pt idx="5">
                  <c:v>14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</c:ser>
        <c:axId val="85936384"/>
        <c:axId val="85938560"/>
      </c:barChart>
      <c:catAx>
        <c:axId val="85936384"/>
        <c:scaling>
          <c:orientation val="minMax"/>
        </c:scaling>
        <c:axPos val="b"/>
        <c:numFmt formatCode="General" sourceLinked="1"/>
        <c:tickLblPos val="nextTo"/>
        <c:crossAx val="85938560"/>
        <c:crosses val="autoZero"/>
        <c:lblAlgn val="ctr"/>
        <c:lblOffset val="100"/>
      </c:catAx>
      <c:valAx>
        <c:axId val="85938560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85936384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723900</xdr:colOff>
      <xdr:row>2</xdr:row>
      <xdr:rowOff>28575</xdr:rowOff>
    </xdr:from>
    <xdr:ext cx="4848225" cy="273367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342900</xdr:colOff>
      <xdr:row>1</xdr:row>
      <xdr:rowOff>152400</xdr:rowOff>
    </xdr:from>
    <xdr:ext cx="4848225" cy="299085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714375</xdr:colOff>
      <xdr:row>16</xdr:row>
      <xdr:rowOff>47625</xdr:rowOff>
    </xdr:from>
    <xdr:ext cx="4848225" cy="2990850"/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314325</xdr:colOff>
      <xdr:row>0</xdr:row>
      <xdr:rowOff>0</xdr:rowOff>
    </xdr:from>
    <xdr:ext cx="5715000" cy="35337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200025</xdr:colOff>
      <xdr:row>18</xdr:row>
      <xdr:rowOff>104775</xdr:rowOff>
    </xdr:from>
    <xdr:ext cx="5715000" cy="353377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257175</xdr:colOff>
      <xdr:row>0</xdr:row>
      <xdr:rowOff>0</xdr:rowOff>
    </xdr:from>
    <xdr:ext cx="5715000" cy="3533775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800100</xdr:colOff>
      <xdr:row>9</xdr:row>
      <xdr:rowOff>152400</xdr:rowOff>
    </xdr:from>
    <xdr:ext cx="5715000" cy="3533775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200025</xdr:colOff>
      <xdr:row>10</xdr:row>
      <xdr:rowOff>57150</xdr:rowOff>
    </xdr:from>
    <xdr:ext cx="5715000" cy="3533775"/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704850</xdr:colOff>
      <xdr:row>29</xdr:row>
      <xdr:rowOff>9525</xdr:rowOff>
    </xdr:from>
    <xdr:ext cx="5715000" cy="3533775"/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26"/>
  <sheetViews>
    <sheetView workbookViewId="0">
      <selection activeCell="E17" sqref="E17"/>
    </sheetView>
  </sheetViews>
  <sheetFormatPr defaultColWidth="14.42578125" defaultRowHeight="15.75" customHeight="1"/>
  <cols>
    <col min="1" max="1" width="11.140625" customWidth="1"/>
    <col min="2" max="2" width="8.28515625" customWidth="1"/>
    <col min="4" max="4" width="10" customWidth="1"/>
    <col min="5" max="5" width="11.28515625" customWidth="1"/>
    <col min="6" max="6" width="9.140625" customWidth="1"/>
    <col min="7" max="7" width="11.5703125" customWidth="1"/>
    <col min="11" max="11" width="5.85546875" customWidth="1"/>
    <col min="12" max="12" width="6.28515625" customWidth="1"/>
  </cols>
  <sheetData>
    <row r="1" spans="1:7" ht="15.75" customHeight="1">
      <c r="A1" s="9" t="s">
        <v>0</v>
      </c>
      <c r="B1" s="4"/>
      <c r="C1" s="9" t="s">
        <v>7</v>
      </c>
      <c r="D1" s="11" t="s">
        <v>6</v>
      </c>
      <c r="F1" s="6" t="s">
        <v>1</v>
      </c>
      <c r="G1" s="7">
        <v>25</v>
      </c>
    </row>
    <row r="2" spans="1:7">
      <c r="A2" s="10">
        <v>4</v>
      </c>
      <c r="B2" s="4"/>
      <c r="C2" s="10">
        <v>1</v>
      </c>
      <c r="D2" s="12">
        <f t="shared" ref="D2:D7" si="0">COUNTIF($A$2:$A$26,C2)</f>
        <v>3</v>
      </c>
    </row>
    <row r="3" spans="1:7">
      <c r="A3" s="10">
        <v>2</v>
      </c>
      <c r="B3" s="4"/>
      <c r="C3" s="10">
        <v>2</v>
      </c>
      <c r="D3" s="12">
        <f t="shared" si="0"/>
        <v>5</v>
      </c>
    </row>
    <row r="4" spans="1:7">
      <c r="A4" s="10">
        <v>4</v>
      </c>
      <c r="B4" s="4"/>
      <c r="C4" s="10">
        <v>3</v>
      </c>
      <c r="D4" s="12">
        <f t="shared" si="0"/>
        <v>4</v>
      </c>
    </row>
    <row r="5" spans="1:7">
      <c r="A5" s="10">
        <v>6</v>
      </c>
      <c r="B5" s="4"/>
      <c r="C5" s="10">
        <v>4</v>
      </c>
      <c r="D5" s="12">
        <f t="shared" si="0"/>
        <v>6</v>
      </c>
    </row>
    <row r="6" spans="1:7">
      <c r="A6" s="10">
        <v>5</v>
      </c>
      <c r="B6" s="4"/>
      <c r="C6" s="10">
        <v>5</v>
      </c>
      <c r="D6" s="12">
        <f t="shared" si="0"/>
        <v>3</v>
      </c>
    </row>
    <row r="7" spans="1:7">
      <c r="A7" s="10">
        <v>6</v>
      </c>
      <c r="B7" s="4"/>
      <c r="C7" s="10">
        <v>6</v>
      </c>
      <c r="D7" s="12">
        <f t="shared" si="0"/>
        <v>4</v>
      </c>
    </row>
    <row r="8" spans="1:7">
      <c r="A8" s="10">
        <v>4</v>
      </c>
      <c r="B8" s="4"/>
      <c r="C8" s="4"/>
      <c r="D8" s="4"/>
    </row>
    <row r="9" spans="1:7">
      <c r="A9" s="10">
        <v>1</v>
      </c>
      <c r="B9" s="4"/>
      <c r="C9" s="9" t="s">
        <v>9</v>
      </c>
      <c r="D9" s="11" t="s">
        <v>8</v>
      </c>
    </row>
    <row r="10" spans="1:7">
      <c r="A10" s="10">
        <v>3</v>
      </c>
      <c r="B10" s="4"/>
      <c r="C10" s="10">
        <v>1</v>
      </c>
      <c r="D10" s="12">
        <f>0 + D2</f>
        <v>3</v>
      </c>
    </row>
    <row r="11" spans="1:7">
      <c r="A11" s="10">
        <v>1</v>
      </c>
      <c r="B11" s="4"/>
      <c r="C11" s="10">
        <v>2</v>
      </c>
      <c r="D11" s="12">
        <f t="shared" ref="D11:D15" si="1">D3+D10</f>
        <v>8</v>
      </c>
    </row>
    <row r="12" spans="1:7">
      <c r="A12" s="10">
        <v>2</v>
      </c>
      <c r="B12" s="4"/>
      <c r="C12" s="10">
        <v>3</v>
      </c>
      <c r="D12" s="12">
        <f t="shared" si="1"/>
        <v>12</v>
      </c>
    </row>
    <row r="13" spans="1:7">
      <c r="A13" s="10">
        <v>5</v>
      </c>
      <c r="B13" s="4"/>
      <c r="C13" s="10">
        <v>4</v>
      </c>
      <c r="D13" s="12">
        <f t="shared" si="1"/>
        <v>18</v>
      </c>
    </row>
    <row r="14" spans="1:7">
      <c r="A14" s="10">
        <v>2</v>
      </c>
      <c r="B14" s="4"/>
      <c r="C14" s="10">
        <v>5</v>
      </c>
      <c r="D14" s="12">
        <f t="shared" si="1"/>
        <v>21</v>
      </c>
    </row>
    <row r="15" spans="1:7">
      <c r="A15" s="10">
        <v>6</v>
      </c>
      <c r="B15" s="4"/>
      <c r="C15" s="10">
        <v>6</v>
      </c>
      <c r="D15" s="12">
        <f t="shared" si="1"/>
        <v>25</v>
      </c>
    </row>
    <row r="16" spans="1:7">
      <c r="A16" s="10">
        <v>3</v>
      </c>
      <c r="B16" s="4"/>
      <c r="C16" s="4"/>
      <c r="D16" s="4"/>
    </row>
    <row r="17" spans="1:4">
      <c r="A17" s="10">
        <v>1</v>
      </c>
      <c r="B17" s="4"/>
      <c r="C17" s="9" t="s">
        <v>7</v>
      </c>
      <c r="D17" s="11" t="s">
        <v>10</v>
      </c>
    </row>
    <row r="18" spans="1:4">
      <c r="A18" s="10">
        <v>2</v>
      </c>
      <c r="B18" s="4"/>
      <c r="C18" s="10">
        <v>1</v>
      </c>
      <c r="D18" s="12">
        <f t="shared" ref="D18:D23" si="2">D10/$G$1</f>
        <v>0.12</v>
      </c>
    </row>
    <row r="19" spans="1:4">
      <c r="A19" s="10">
        <v>3</v>
      </c>
      <c r="B19" s="4"/>
      <c r="C19" s="10">
        <v>2</v>
      </c>
      <c r="D19" s="12">
        <f t="shared" si="2"/>
        <v>0.32</v>
      </c>
    </row>
    <row r="20" spans="1:4">
      <c r="A20" s="10">
        <v>4</v>
      </c>
      <c r="B20" s="4"/>
      <c r="C20" s="10">
        <v>3</v>
      </c>
      <c r="D20" s="12">
        <f t="shared" si="2"/>
        <v>0.48</v>
      </c>
    </row>
    <row r="21" spans="1:4">
      <c r="A21" s="10">
        <v>5</v>
      </c>
      <c r="B21" s="4"/>
      <c r="C21" s="10">
        <v>4</v>
      </c>
      <c r="D21" s="12">
        <f t="shared" si="2"/>
        <v>0.72</v>
      </c>
    </row>
    <row r="22" spans="1:4">
      <c r="A22" s="10">
        <v>4</v>
      </c>
      <c r="B22" s="4"/>
      <c r="C22" s="10">
        <v>5</v>
      </c>
      <c r="D22" s="12">
        <f t="shared" si="2"/>
        <v>0.84</v>
      </c>
    </row>
    <row r="23" spans="1:4">
      <c r="A23" s="10">
        <v>6</v>
      </c>
      <c r="B23" s="4"/>
      <c r="C23" s="10">
        <v>6</v>
      </c>
      <c r="D23" s="12">
        <f t="shared" si="2"/>
        <v>1</v>
      </c>
    </row>
    <row r="24" spans="1:4">
      <c r="A24" s="10">
        <v>2</v>
      </c>
      <c r="B24" s="4"/>
      <c r="C24" s="4"/>
      <c r="D24" s="4"/>
    </row>
    <row r="25" spans="1:4">
      <c r="A25" s="10">
        <v>3</v>
      </c>
      <c r="B25" s="4"/>
      <c r="C25" s="4"/>
      <c r="D25" s="4"/>
    </row>
    <row r="26" spans="1:4">
      <c r="A26" s="10">
        <v>4</v>
      </c>
      <c r="B26" s="4"/>
      <c r="C26" s="5"/>
      <c r="D26" s="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26"/>
  <sheetViews>
    <sheetView tabSelected="1" workbookViewId="0">
      <selection activeCell="C4" sqref="C4:J4"/>
    </sheetView>
  </sheetViews>
  <sheetFormatPr defaultColWidth="14.42578125" defaultRowHeight="15.75" customHeight="1"/>
  <cols>
    <col min="1" max="1" width="11.140625" customWidth="1"/>
    <col min="2" max="2" width="8.28515625" customWidth="1"/>
    <col min="3" max="3" width="9.28515625" customWidth="1"/>
    <col min="4" max="4" width="16.140625" customWidth="1"/>
    <col min="11" max="11" width="5.85546875" customWidth="1"/>
    <col min="12" max="12" width="6.28515625" customWidth="1"/>
  </cols>
  <sheetData>
    <row r="1" spans="1:12">
      <c r="A1" s="9" t="s">
        <v>0</v>
      </c>
      <c r="C1" s="13" t="s">
        <v>1</v>
      </c>
      <c r="D1" s="8">
        <v>20</v>
      </c>
      <c r="E1" s="4"/>
      <c r="F1" s="4"/>
      <c r="G1" s="4"/>
      <c r="H1" s="4"/>
      <c r="I1" s="4"/>
      <c r="J1" s="4"/>
      <c r="K1" s="1"/>
      <c r="L1" s="2"/>
    </row>
    <row r="2" spans="1:12">
      <c r="A2" s="10">
        <v>2</v>
      </c>
      <c r="C2" s="13" t="s">
        <v>2</v>
      </c>
      <c r="D2" s="8">
        <v>6</v>
      </c>
      <c r="E2" s="4"/>
      <c r="F2" s="4"/>
      <c r="G2" s="4"/>
      <c r="H2" s="4"/>
      <c r="I2" s="4"/>
      <c r="J2" s="4"/>
    </row>
    <row r="3" spans="1:12" ht="15.75" customHeight="1">
      <c r="A3" s="10">
        <v>3</v>
      </c>
      <c r="C3" s="14" t="s">
        <v>3</v>
      </c>
      <c r="D3" s="8">
        <f>(A21-A2)/D2</f>
        <v>25</v>
      </c>
      <c r="E3" s="4"/>
      <c r="F3" s="4"/>
      <c r="G3" s="4"/>
      <c r="H3" s="4"/>
      <c r="I3" s="4"/>
      <c r="J3" s="4"/>
    </row>
    <row r="4" spans="1:12">
      <c r="A4" s="10">
        <v>6</v>
      </c>
      <c r="C4" s="15" t="s">
        <v>4</v>
      </c>
      <c r="D4" s="16"/>
      <c r="E4" s="12">
        <f>A2</f>
        <v>2</v>
      </c>
      <c r="F4" s="12">
        <f t="shared" ref="F4:J4" si="0">E4+$D$3</f>
        <v>27</v>
      </c>
      <c r="G4" s="12">
        <f t="shared" si="0"/>
        <v>52</v>
      </c>
      <c r="H4" s="12">
        <f t="shared" si="0"/>
        <v>77</v>
      </c>
      <c r="I4" s="12">
        <f t="shared" si="0"/>
        <v>102</v>
      </c>
      <c r="J4" s="12">
        <f t="shared" si="0"/>
        <v>127</v>
      </c>
    </row>
    <row r="5" spans="1:12">
      <c r="A5" s="10">
        <v>7</v>
      </c>
      <c r="C5" s="15" t="s">
        <v>5</v>
      </c>
      <c r="D5" s="16"/>
      <c r="E5" s="12">
        <f t="shared" ref="E5:J5" si="1">E4+$D$3</f>
        <v>27</v>
      </c>
      <c r="F5" s="12">
        <f t="shared" si="1"/>
        <v>52</v>
      </c>
      <c r="G5" s="12">
        <f t="shared" si="1"/>
        <v>77</v>
      </c>
      <c r="H5" s="12">
        <f t="shared" si="1"/>
        <v>102</v>
      </c>
      <c r="I5" s="12">
        <f t="shared" si="1"/>
        <v>127</v>
      </c>
      <c r="J5" s="12">
        <f t="shared" si="1"/>
        <v>152</v>
      </c>
    </row>
    <row r="6" spans="1:12">
      <c r="A6" s="10">
        <v>9</v>
      </c>
      <c r="C6" s="15" t="s">
        <v>6</v>
      </c>
      <c r="D6" s="16"/>
      <c r="E6" s="12">
        <f>COUNTIFS($A$2:$A$21, "&gt;=2",$A$2:$A$21, "&lt;27")</f>
        <v>11</v>
      </c>
      <c r="F6" s="12">
        <f>COUNTIFS($A$2:$A$21, "&gt;=27",$A$2:$A$21, "&lt;52")</f>
        <v>3</v>
      </c>
      <c r="G6" s="12">
        <f>COUNTIFS($A$2:$A$21, "&gt;=52",$A$2:$A$21, "&lt;77")</f>
        <v>2</v>
      </c>
      <c r="H6" s="12">
        <f>COUNTIFS($A$2:$A$21, "&gt;=77",$A$2:$A$21, "&lt;102")</f>
        <v>2</v>
      </c>
      <c r="I6" s="12">
        <f>COUNTIFS($A$2:$A$21, "&gt;=102",$A$2:$A$21, "&lt;127")</f>
        <v>0</v>
      </c>
      <c r="J6" s="12">
        <f>COUNTIFS($A$2:$A$21, "&gt;=127",$A$2:$A$21, "&lt;=152")</f>
        <v>2</v>
      </c>
    </row>
    <row r="7" spans="1:12">
      <c r="A7" s="10">
        <v>10</v>
      </c>
      <c r="C7" s="15" t="s">
        <v>7</v>
      </c>
      <c r="D7" s="16"/>
      <c r="E7" s="12">
        <f t="shared" ref="E7:J7" si="2">SUM(E4:E5)/2</f>
        <v>14.5</v>
      </c>
      <c r="F7" s="12">
        <f t="shared" si="2"/>
        <v>39.5</v>
      </c>
      <c r="G7" s="12">
        <f t="shared" si="2"/>
        <v>64.5</v>
      </c>
      <c r="H7" s="12">
        <f t="shared" si="2"/>
        <v>89.5</v>
      </c>
      <c r="I7" s="12">
        <f t="shared" si="2"/>
        <v>114.5</v>
      </c>
      <c r="J7" s="12">
        <f t="shared" si="2"/>
        <v>139.5</v>
      </c>
    </row>
    <row r="8" spans="1:12">
      <c r="A8" s="10">
        <v>12</v>
      </c>
      <c r="C8" s="2"/>
      <c r="D8" s="1"/>
    </row>
    <row r="9" spans="1:12">
      <c r="A9" s="10">
        <v>17</v>
      </c>
      <c r="C9" s="2"/>
      <c r="D9" s="3"/>
    </row>
    <row r="10" spans="1:12">
      <c r="A10" s="10">
        <v>18</v>
      </c>
      <c r="C10" s="2"/>
      <c r="D10" s="3"/>
    </row>
    <row r="11" spans="1:12">
      <c r="A11" s="10">
        <v>24</v>
      </c>
      <c r="C11" s="2"/>
      <c r="D11" s="3"/>
    </row>
    <row r="12" spans="1:12">
      <c r="A12" s="10">
        <v>25</v>
      </c>
      <c r="C12" s="2"/>
      <c r="D12" s="3"/>
    </row>
    <row r="13" spans="1:12">
      <c r="A13" s="10">
        <v>35</v>
      </c>
      <c r="C13" s="2"/>
      <c r="D13" s="3"/>
    </row>
    <row r="14" spans="1:12">
      <c r="A14" s="10">
        <v>42</v>
      </c>
      <c r="C14" s="2"/>
      <c r="D14" s="3"/>
    </row>
    <row r="15" spans="1:12">
      <c r="A15" s="10">
        <v>51</v>
      </c>
    </row>
    <row r="16" spans="1:12">
      <c r="A16" s="10">
        <v>60</v>
      </c>
      <c r="C16" s="1"/>
      <c r="D16" s="1"/>
    </row>
    <row r="17" spans="1:3">
      <c r="A17" s="10">
        <v>68</v>
      </c>
      <c r="C17" s="2"/>
    </row>
    <row r="18" spans="1:3">
      <c r="A18" s="10">
        <v>85</v>
      </c>
      <c r="C18" s="2"/>
    </row>
    <row r="19" spans="1:3">
      <c r="A19" s="10">
        <v>100</v>
      </c>
      <c r="C19" s="2"/>
    </row>
    <row r="20" spans="1:3">
      <c r="A20" s="10">
        <v>130</v>
      </c>
      <c r="C20" s="2"/>
    </row>
    <row r="21" spans="1:3">
      <c r="A21" s="10">
        <v>152</v>
      </c>
      <c r="C21" s="2"/>
    </row>
    <row r="22" spans="1:3" ht="12.75">
      <c r="A22" s="2"/>
      <c r="C22" s="2"/>
    </row>
    <row r="23" spans="1:3" ht="12.75">
      <c r="A23" s="2"/>
    </row>
    <row r="24" spans="1:3" ht="12.75">
      <c r="A24" s="2"/>
    </row>
    <row r="25" spans="1:3" ht="12.75">
      <c r="A25" s="2"/>
    </row>
    <row r="26" spans="1:3">
      <c r="A26" s="2"/>
    </row>
  </sheetData>
  <mergeCells count="4">
    <mergeCell ref="C4:D4"/>
    <mergeCell ref="C5:D5"/>
    <mergeCell ref="C6:D6"/>
    <mergeCell ref="C7:D7"/>
  </mergeCells>
  <conditionalFormatting sqref="D8">
    <cfRule type="colorScale" priority="1">
      <colorScale>
        <cfvo type="min" val="0"/>
        <cfvo type="max" val="0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5"/>
  <sheetViews>
    <sheetView workbookViewId="0">
      <selection activeCell="B39" sqref="B39"/>
    </sheetView>
  </sheetViews>
  <sheetFormatPr defaultColWidth="14.42578125" defaultRowHeight="15.75" customHeight="1"/>
  <sheetData>
    <row r="1" spans="1:6">
      <c r="A1" s="15" t="s">
        <v>4</v>
      </c>
      <c r="B1" s="16"/>
      <c r="C1" s="12">
        <f>0</f>
        <v>0</v>
      </c>
      <c r="D1" s="12">
        <f>5000</f>
        <v>5000</v>
      </c>
      <c r="E1" s="12">
        <f>7000</f>
        <v>7000</v>
      </c>
      <c r="F1" s="12">
        <v>10000</v>
      </c>
    </row>
    <row r="2" spans="1:6">
      <c r="A2" s="15" t="s">
        <v>5</v>
      </c>
      <c r="B2" s="16"/>
      <c r="C2" s="12">
        <f>5000</f>
        <v>5000</v>
      </c>
      <c r="D2" s="12">
        <v>7000</v>
      </c>
      <c r="E2" s="12">
        <v>10000</v>
      </c>
      <c r="F2" s="12">
        <v>15000</v>
      </c>
    </row>
    <row r="3" spans="1:6">
      <c r="A3" s="15" t="s">
        <v>6</v>
      </c>
      <c r="B3" s="16"/>
      <c r="C3" s="12">
        <v>4</v>
      </c>
      <c r="D3" s="12">
        <v>12</v>
      </c>
      <c r="E3" s="12">
        <v>8</v>
      </c>
      <c r="F3" s="12">
        <v>6</v>
      </c>
    </row>
    <row r="4" spans="1:6">
      <c r="A4" s="15" t="s">
        <v>7</v>
      </c>
      <c r="B4" s="16"/>
      <c r="C4" s="12">
        <f t="shared" ref="C4:F4" si="0">SUM(C1:C2)/2</f>
        <v>2500</v>
      </c>
      <c r="D4" s="12">
        <f t="shared" si="0"/>
        <v>6000</v>
      </c>
      <c r="E4" s="12">
        <f t="shared" si="0"/>
        <v>8500</v>
      </c>
      <c r="F4" s="12">
        <f t="shared" si="0"/>
        <v>12500</v>
      </c>
    </row>
    <row r="5" spans="1:6">
      <c r="A5" s="15" t="s">
        <v>8</v>
      </c>
      <c r="B5" s="16"/>
      <c r="C5" s="12">
        <v>4</v>
      </c>
      <c r="D5" s="12">
        <f t="shared" ref="D5:F5" si="1">D3+C5</f>
        <v>16</v>
      </c>
      <c r="E5" s="12">
        <f t="shared" si="1"/>
        <v>24</v>
      </c>
      <c r="F5" s="12">
        <f t="shared" si="1"/>
        <v>30</v>
      </c>
    </row>
  </sheetData>
  <mergeCells count="5">
    <mergeCell ref="A5:B5"/>
    <mergeCell ref="A1:B1"/>
    <mergeCell ref="A2:B2"/>
    <mergeCell ref="A3:B3"/>
    <mergeCell ref="A4:B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51"/>
  <sheetViews>
    <sheetView workbookViewId="0">
      <selection activeCell="P8" sqref="P8"/>
    </sheetView>
  </sheetViews>
  <sheetFormatPr defaultColWidth="14.42578125" defaultRowHeight="15.75" customHeight="1"/>
  <cols>
    <col min="2" max="2" width="7.28515625" customWidth="1"/>
  </cols>
  <sheetData>
    <row r="1" spans="1:11">
      <c r="A1" s="9" t="s">
        <v>0</v>
      </c>
      <c r="C1" s="13" t="s">
        <v>1</v>
      </c>
      <c r="D1" s="8">
        <v>50</v>
      </c>
    </row>
    <row r="2" spans="1:11">
      <c r="A2" s="10">
        <v>14.15</v>
      </c>
      <c r="C2" s="13" t="s">
        <v>2</v>
      </c>
      <c r="D2" s="8">
        <v>7</v>
      </c>
    </row>
    <row r="3" spans="1:11" ht="15.75" customHeight="1">
      <c r="A3" s="10">
        <v>14.15</v>
      </c>
      <c r="C3" s="14" t="s">
        <v>3</v>
      </c>
      <c r="D3" s="8">
        <f>(A51-A2)/D2</f>
        <v>7.7142857142857027E-2</v>
      </c>
    </row>
    <row r="4" spans="1:11">
      <c r="A4" s="10">
        <v>14.21</v>
      </c>
      <c r="C4" s="15" t="s">
        <v>4</v>
      </c>
      <c r="D4" s="16"/>
      <c r="E4" s="12">
        <f>A2</f>
        <v>14.15</v>
      </c>
      <c r="F4" s="12">
        <f t="shared" ref="F4:K4" si="0">E4+$D$3</f>
        <v>14.227142857142857</v>
      </c>
      <c r="G4" s="12">
        <f t="shared" si="0"/>
        <v>14.304285714285713</v>
      </c>
      <c r="H4" s="12">
        <f t="shared" si="0"/>
        <v>14.38142857142857</v>
      </c>
      <c r="I4" s="12">
        <f t="shared" si="0"/>
        <v>14.458571428571426</v>
      </c>
      <c r="J4" s="17">
        <f t="shared" si="0"/>
        <v>14.535714285714283</v>
      </c>
      <c r="K4" s="18">
        <f t="shared" si="0"/>
        <v>14.612857142857139</v>
      </c>
    </row>
    <row r="5" spans="1:11">
      <c r="A5" s="10">
        <v>14.21</v>
      </c>
      <c r="C5" s="15" t="s">
        <v>5</v>
      </c>
      <c r="D5" s="16"/>
      <c r="E5" s="12">
        <f t="shared" ref="E5:K5" si="1">E4+$D$3</f>
        <v>14.227142857142857</v>
      </c>
      <c r="F5" s="12">
        <f t="shared" si="1"/>
        <v>14.304285714285713</v>
      </c>
      <c r="G5" s="12">
        <f t="shared" si="1"/>
        <v>14.38142857142857</v>
      </c>
      <c r="H5" s="12">
        <f t="shared" si="1"/>
        <v>14.458571428571426</v>
      </c>
      <c r="I5" s="12">
        <f t="shared" si="1"/>
        <v>14.535714285714283</v>
      </c>
      <c r="J5" s="17">
        <f t="shared" si="1"/>
        <v>14.612857142857139</v>
      </c>
      <c r="K5" s="18">
        <f t="shared" si="1"/>
        <v>14.689999999999996</v>
      </c>
    </row>
    <row r="6" spans="1:11">
      <c r="A6" s="10">
        <v>14.23</v>
      </c>
      <c r="C6" s="15" t="s">
        <v>6</v>
      </c>
      <c r="D6" s="16"/>
      <c r="E6" s="12">
        <f>COUNTIFS($A$2:$A$51, "&gt;=14,15",$A$2:$A$51, "&lt;14,23")</f>
        <v>4</v>
      </c>
      <c r="F6" s="12">
        <f>COUNTIFS($A$2:$A$51, "&gt;=14,23",$A$2:$A$51, "&lt;14,30")</f>
        <v>4</v>
      </c>
      <c r="G6" s="12">
        <f>COUNTIFS($A$2:$A$51, "&gt;=14,30",$A$2:$A$51, "&lt;14,38")</f>
        <v>11</v>
      </c>
      <c r="H6" s="12">
        <f>COUNTIFS($A$2:$A$51, "&gt;=14,38",$A$2:$A$51, "&lt;14,46")</f>
        <v>6</v>
      </c>
      <c r="I6" s="12">
        <f>COUNTIFS($A$2:$A$51, "&gt;=14,46",$A$2:$A$51, "&lt;14,54")</f>
        <v>14</v>
      </c>
      <c r="J6" s="17">
        <f>COUNTIFS($A$2:$A$51, "&gt;=14,54",$A$2:$A$51, "&lt;14,61")</f>
        <v>8</v>
      </c>
      <c r="K6" s="18">
        <f>COUNTIFS($A$2:$A$51, "&gt;=14,61",$A$2:$A$51, "&lt;=14,69")</f>
        <v>3</v>
      </c>
    </row>
    <row r="7" spans="1:11">
      <c r="A7" s="10">
        <v>14.24</v>
      </c>
      <c r="C7" s="15" t="s">
        <v>7</v>
      </c>
      <c r="D7" s="16"/>
      <c r="E7" s="12">
        <f t="shared" ref="E7:K7" si="2">(E4+E5)/2</f>
        <v>14.188571428571429</v>
      </c>
      <c r="F7" s="12">
        <f t="shared" si="2"/>
        <v>14.265714285714285</v>
      </c>
      <c r="G7" s="12">
        <f t="shared" si="2"/>
        <v>14.342857142857142</v>
      </c>
      <c r="H7" s="12">
        <f t="shared" si="2"/>
        <v>14.419999999999998</v>
      </c>
      <c r="I7" s="12">
        <f t="shared" si="2"/>
        <v>14.497142857142855</v>
      </c>
      <c r="J7" s="17">
        <f t="shared" si="2"/>
        <v>14.574285714285711</v>
      </c>
      <c r="K7" s="18">
        <f t="shared" si="2"/>
        <v>14.651428571428568</v>
      </c>
    </row>
    <row r="8" spans="1:11">
      <c r="A8" s="10">
        <v>14.25</v>
      </c>
      <c r="C8" s="15" t="s">
        <v>8</v>
      </c>
      <c r="D8" s="16"/>
      <c r="E8" s="12">
        <v>4</v>
      </c>
      <c r="F8" s="12">
        <f t="shared" ref="F8:K8" si="3">E8+F6</f>
        <v>8</v>
      </c>
      <c r="G8" s="12">
        <f t="shared" si="3"/>
        <v>19</v>
      </c>
      <c r="H8" s="12">
        <f t="shared" si="3"/>
        <v>25</v>
      </c>
      <c r="I8" s="12">
        <f t="shared" si="3"/>
        <v>39</v>
      </c>
      <c r="J8" s="17">
        <f t="shared" si="3"/>
        <v>47</v>
      </c>
      <c r="K8" s="18">
        <f t="shared" si="3"/>
        <v>50</v>
      </c>
    </row>
    <row r="9" spans="1:11">
      <c r="A9" s="10">
        <v>14.28</v>
      </c>
    </row>
    <row r="10" spans="1:11">
      <c r="A10" s="10">
        <v>14.31</v>
      </c>
    </row>
    <row r="11" spans="1:11">
      <c r="A11" s="10">
        <v>14.32</v>
      </c>
    </row>
    <row r="12" spans="1:11">
      <c r="A12" s="10">
        <v>14.33</v>
      </c>
    </row>
    <row r="13" spans="1:11">
      <c r="A13" s="10">
        <v>14.35</v>
      </c>
    </row>
    <row r="14" spans="1:11">
      <c r="A14" s="10">
        <v>14.35</v>
      </c>
    </row>
    <row r="15" spans="1:11">
      <c r="A15" s="10">
        <v>14.36</v>
      </c>
    </row>
    <row r="16" spans="1:11">
      <c r="A16" s="10">
        <v>14.36</v>
      </c>
    </row>
    <row r="17" spans="1:1">
      <c r="A17" s="10">
        <v>14.36</v>
      </c>
    </row>
    <row r="18" spans="1:1">
      <c r="A18" s="10">
        <v>14.36</v>
      </c>
    </row>
    <row r="19" spans="1:1">
      <c r="A19" s="10">
        <v>14.37</v>
      </c>
    </row>
    <row r="20" spans="1:1">
      <c r="A20" s="10">
        <v>14.37</v>
      </c>
    </row>
    <row r="21" spans="1:1">
      <c r="A21" s="10">
        <v>14.38</v>
      </c>
    </row>
    <row r="22" spans="1:1">
      <c r="A22" s="10">
        <v>14.38</v>
      </c>
    </row>
    <row r="23" spans="1:1">
      <c r="A23" s="10">
        <v>14.39</v>
      </c>
    </row>
    <row r="24" spans="1:1">
      <c r="A24" s="10">
        <v>14.4</v>
      </c>
    </row>
    <row r="25" spans="1:1">
      <c r="A25" s="10">
        <v>14.41</v>
      </c>
    </row>
    <row r="26" spans="1:1">
      <c r="A26" s="10">
        <v>14.42</v>
      </c>
    </row>
    <row r="27" spans="1:1">
      <c r="A27" s="10">
        <v>14.46</v>
      </c>
    </row>
    <row r="28" spans="1:1">
      <c r="A28" s="10">
        <v>14.46</v>
      </c>
    </row>
    <row r="29" spans="1:1">
      <c r="A29" s="10">
        <v>14.47</v>
      </c>
    </row>
    <row r="30" spans="1:1">
      <c r="A30" s="10">
        <v>14.48</v>
      </c>
    </row>
    <row r="31" spans="1:1">
      <c r="A31" s="10">
        <v>14.48</v>
      </c>
    </row>
    <row r="32" spans="1:1">
      <c r="A32" s="10">
        <v>14.48</v>
      </c>
    </row>
    <row r="33" spans="1:1">
      <c r="A33" s="10">
        <v>14.51</v>
      </c>
    </row>
    <row r="34" spans="1:1">
      <c r="A34" s="10">
        <v>14.51</v>
      </c>
    </row>
    <row r="35" spans="1:1">
      <c r="A35" s="10">
        <v>14.51</v>
      </c>
    </row>
    <row r="36" spans="1:1">
      <c r="A36" s="10">
        <v>14.51</v>
      </c>
    </row>
    <row r="37" spans="1:1">
      <c r="A37" s="10">
        <v>14.51</v>
      </c>
    </row>
    <row r="38" spans="1:1">
      <c r="A38" s="10">
        <v>14.52</v>
      </c>
    </row>
    <row r="39" spans="1:1">
      <c r="A39" s="10">
        <v>14.52</v>
      </c>
    </row>
    <row r="40" spans="1:1">
      <c r="A40" s="10">
        <v>14.53</v>
      </c>
    </row>
    <row r="41" spans="1:1">
      <c r="A41" s="10">
        <v>14.54</v>
      </c>
    </row>
    <row r="42" spans="1:1">
      <c r="A42" s="10">
        <v>14.54</v>
      </c>
    </row>
    <row r="43" spans="1:1">
      <c r="A43" s="10">
        <v>14.55</v>
      </c>
    </row>
    <row r="44" spans="1:1">
      <c r="A44" s="10">
        <v>14.55</v>
      </c>
    </row>
    <row r="45" spans="1:1">
      <c r="A45" s="10">
        <v>14.55</v>
      </c>
    </row>
    <row r="46" spans="1:1">
      <c r="A46" s="10">
        <v>14.56</v>
      </c>
    </row>
    <row r="47" spans="1:1">
      <c r="A47" s="10">
        <v>14.56</v>
      </c>
    </row>
    <row r="48" spans="1:1">
      <c r="A48" s="10">
        <v>14.58</v>
      </c>
    </row>
    <row r="49" spans="1:1">
      <c r="A49" s="10">
        <v>14.62</v>
      </c>
    </row>
    <row r="50" spans="1:1">
      <c r="A50" s="10">
        <v>14.68</v>
      </c>
    </row>
    <row r="51" spans="1:1">
      <c r="A51" s="10">
        <v>14.69</v>
      </c>
    </row>
  </sheetData>
  <mergeCells count="5">
    <mergeCell ref="C4:D4"/>
    <mergeCell ref="C5:D5"/>
    <mergeCell ref="C6:D6"/>
    <mergeCell ref="C7:D7"/>
    <mergeCell ref="C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Кузнецов</dc:creator>
  <cp:lastModifiedBy>Антон Кузнецов</cp:lastModifiedBy>
  <dcterms:created xsi:type="dcterms:W3CDTF">2019-12-18T16:04:38Z</dcterms:created>
  <dcterms:modified xsi:type="dcterms:W3CDTF">2019-12-18T16:04:38Z</dcterms:modified>
</cp:coreProperties>
</file>