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55" windowWidth="20115" windowHeight="9405"/>
  </bookViews>
  <sheets>
    <sheet name="TelefonlisteHH" sheetId="1" r:id="rId1"/>
    <sheet name="Abteilungen" sheetId="2" r:id="rId2"/>
    <sheet name="Druckansicht" sheetId="3" r:id="rId3"/>
  </sheets>
  <definedNames>
    <definedName name="_xlnm._FilterDatabase" localSheetId="2" hidden="1">Druckansicht!$A$1:$E$57</definedName>
    <definedName name="_xlnm.Print_Area" localSheetId="2">Druckansicht!$A$1:$D$57</definedName>
  </definedNames>
  <calcPr calcId="145621"/>
</workbook>
</file>

<file path=xl/calcChain.xml><?xml version="1.0" encoding="utf-8"?>
<calcChain xmlns="http://schemas.openxmlformats.org/spreadsheetml/2006/main">
  <c r="H31" i="1" l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A52" i="3" l="1"/>
  <c r="E52" i="3"/>
  <c r="A53" i="3"/>
  <c r="E53" i="3"/>
  <c r="E31" i="1"/>
  <c r="F31" i="1"/>
  <c r="J31" i="1"/>
  <c r="E44" i="1"/>
  <c r="F44" i="1"/>
  <c r="J44" i="1"/>
  <c r="I31" i="1" l="1"/>
  <c r="I44" i="1"/>
  <c r="F2" i="1"/>
  <c r="F3" i="1"/>
  <c r="A51" i="3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J33" i="1"/>
  <c r="J34" i="1"/>
  <c r="J35" i="1"/>
  <c r="J36" i="1"/>
  <c r="J37" i="1"/>
  <c r="J38" i="1"/>
  <c r="J39" i="1"/>
  <c r="J40" i="1"/>
  <c r="J41" i="1"/>
  <c r="J42" i="1"/>
  <c r="J43" i="1"/>
  <c r="J45" i="1"/>
  <c r="J46" i="1"/>
  <c r="J47" i="1"/>
  <c r="J48" i="1"/>
  <c r="J49" i="1"/>
  <c r="J50" i="1"/>
  <c r="J51" i="1"/>
  <c r="J52" i="1"/>
  <c r="J53" i="1"/>
  <c r="E2" i="1" l="1"/>
  <c r="E3" i="1"/>
  <c r="H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5" i="1"/>
  <c r="E46" i="1"/>
  <c r="E47" i="1"/>
  <c r="E48" i="1"/>
  <c r="E49" i="1"/>
  <c r="E50" i="1"/>
  <c r="E51" i="1"/>
  <c r="E52" i="1"/>
  <c r="E53" i="1"/>
  <c r="F8" i="1"/>
  <c r="F53" i="1"/>
  <c r="D52" i="3" l="1"/>
  <c r="B52" i="3" s="1"/>
  <c r="D53" i="3"/>
  <c r="B53" i="3" s="1"/>
  <c r="H2" i="1"/>
  <c r="C53" i="3"/>
  <c r="H8" i="1"/>
  <c r="I53" i="1"/>
  <c r="E26" i="3"/>
  <c r="E29" i="3"/>
  <c r="E11" i="3"/>
  <c r="E46" i="3"/>
  <c r="E32" i="3"/>
  <c r="E48" i="3"/>
  <c r="E16" i="3"/>
  <c r="E41" i="3"/>
  <c r="E17" i="3"/>
  <c r="E51" i="3"/>
  <c r="E15" i="3"/>
  <c r="E34" i="3"/>
  <c r="E8" i="3"/>
  <c r="E21" i="3"/>
  <c r="E5" i="3"/>
  <c r="E42" i="3"/>
  <c r="E2" i="3"/>
  <c r="E3" i="3"/>
  <c r="E22" i="3"/>
  <c r="E18" i="3"/>
  <c r="E43" i="3"/>
  <c r="E9" i="3"/>
  <c r="E12" i="3"/>
  <c r="E47" i="3"/>
  <c r="E50" i="3"/>
  <c r="E10" i="3"/>
  <c r="E38" i="3"/>
  <c r="E37" i="3"/>
  <c r="E19" i="3"/>
  <c r="E27" i="3"/>
  <c r="E6" i="3"/>
  <c r="E13" i="3"/>
  <c r="E14" i="3"/>
  <c r="E24" i="3"/>
  <c r="E40" i="3"/>
  <c r="E30" i="3"/>
  <c r="E39" i="3"/>
  <c r="E45" i="3"/>
  <c r="E44" i="3"/>
  <c r="E33" i="3"/>
  <c r="E7" i="3"/>
  <c r="E49" i="3"/>
  <c r="E23" i="3"/>
  <c r="E35" i="3"/>
  <c r="E31" i="3"/>
  <c r="E28" i="3"/>
  <c r="E20" i="3"/>
  <c r="E4" i="3"/>
  <c r="E36" i="3"/>
  <c r="E25" i="3"/>
  <c r="A36" i="3" l="1"/>
  <c r="I46" i="1"/>
  <c r="F12" i="1"/>
  <c r="H12" i="1" s="1"/>
  <c r="F46" i="1"/>
  <c r="A4" i="3"/>
  <c r="A20" i="3"/>
  <c r="A28" i="3"/>
  <c r="A31" i="3"/>
  <c r="A35" i="3"/>
  <c r="A23" i="3"/>
  <c r="A49" i="3"/>
  <c r="A7" i="3"/>
  <c r="A33" i="3"/>
  <c r="A44" i="3"/>
  <c r="C44" i="3" s="1"/>
  <c r="A45" i="3"/>
  <c r="A39" i="3"/>
  <c r="A30" i="3"/>
  <c r="A40" i="3"/>
  <c r="A24" i="3"/>
  <c r="A14" i="3"/>
  <c r="A13" i="3"/>
  <c r="A6" i="3"/>
  <c r="A27" i="3"/>
  <c r="A19" i="3"/>
  <c r="A37" i="3"/>
  <c r="A38" i="3"/>
  <c r="A10" i="3"/>
  <c r="A50" i="3"/>
  <c r="A47" i="3"/>
  <c r="A12" i="3"/>
  <c r="C12" i="3" s="1"/>
  <c r="A9" i="3"/>
  <c r="A43" i="3"/>
  <c r="A18" i="3"/>
  <c r="A22" i="3"/>
  <c r="A3" i="3"/>
  <c r="C3" i="3" s="1"/>
  <c r="A2" i="3"/>
  <c r="C2" i="3" s="1"/>
  <c r="A42" i="3"/>
  <c r="A5" i="3"/>
  <c r="A21" i="3"/>
  <c r="A8" i="3"/>
  <c r="C8" i="3" s="1"/>
  <c r="A34" i="3"/>
  <c r="A15" i="3"/>
  <c r="A17" i="3"/>
  <c r="A41" i="3"/>
  <c r="A16" i="3"/>
  <c r="A48" i="3"/>
  <c r="A32" i="3"/>
  <c r="A46" i="3"/>
  <c r="A11" i="3"/>
  <c r="A29" i="3"/>
  <c r="A26" i="3"/>
  <c r="A25" i="3"/>
  <c r="C31" i="3" l="1"/>
  <c r="D11" i="3"/>
  <c r="B11" i="3" s="1"/>
  <c r="D34" i="3"/>
  <c r="B34" i="3" s="1"/>
  <c r="D47" i="3"/>
  <c r="B47" i="3" s="1"/>
  <c r="D2" i="3"/>
  <c r="B2" i="3" s="1"/>
  <c r="D50" i="3"/>
  <c r="B50" i="3" s="1"/>
  <c r="D14" i="3"/>
  <c r="B14" i="3" s="1"/>
  <c r="D7" i="3"/>
  <c r="B7" i="3" s="1"/>
  <c r="D31" i="3"/>
  <c r="B31" i="3" s="1"/>
  <c r="D16" i="3"/>
  <c r="B16" i="3" s="1"/>
  <c r="D42" i="3"/>
  <c r="B42" i="3" s="1"/>
  <c r="D18" i="3"/>
  <c r="B18" i="3" s="1"/>
  <c r="D37" i="3"/>
  <c r="B37" i="3" s="1"/>
  <c r="D13" i="3"/>
  <c r="B13" i="3" s="1"/>
  <c r="D30" i="3"/>
  <c r="B30" i="3" s="1"/>
  <c r="D33" i="3"/>
  <c r="B33" i="3" s="1"/>
  <c r="D35" i="3"/>
  <c r="B35" i="3" s="1"/>
  <c r="D4" i="3"/>
  <c r="B4" i="3" s="1"/>
  <c r="D25" i="3"/>
  <c r="B25" i="3" s="1"/>
  <c r="D46" i="3"/>
  <c r="B46" i="3" s="1"/>
  <c r="D41" i="3"/>
  <c r="B41" i="3" s="1"/>
  <c r="D43" i="3"/>
  <c r="B43" i="3" s="1"/>
  <c r="D19" i="3"/>
  <c r="B19" i="3" s="1"/>
  <c r="D39" i="3"/>
  <c r="B39" i="3" s="1"/>
  <c r="D26" i="3"/>
  <c r="B26" i="3" s="1"/>
  <c r="D32" i="3"/>
  <c r="B32" i="3" s="1"/>
  <c r="D17" i="3"/>
  <c r="B17" i="3" s="1"/>
  <c r="D21" i="3"/>
  <c r="B21" i="3" s="1"/>
  <c r="D3" i="3"/>
  <c r="B3" i="3" s="1"/>
  <c r="D9" i="3"/>
  <c r="B9" i="3" s="1"/>
  <c r="D10" i="3"/>
  <c r="B10" i="3" s="1"/>
  <c r="D27" i="3"/>
  <c r="B27" i="3" s="1"/>
  <c r="D24" i="3"/>
  <c r="B24" i="3" s="1"/>
  <c r="D45" i="3"/>
  <c r="B45" i="3" s="1"/>
  <c r="D49" i="3"/>
  <c r="B49" i="3" s="1"/>
  <c r="D28" i="3"/>
  <c r="B28" i="3" s="1"/>
  <c r="D29" i="3"/>
  <c r="B29" i="3" s="1"/>
  <c r="D48" i="3"/>
  <c r="B48" i="3" s="1"/>
  <c r="D15" i="3"/>
  <c r="B15" i="3" s="1"/>
  <c r="D5" i="3"/>
  <c r="B5" i="3" s="1"/>
  <c r="D22" i="3"/>
  <c r="B22" i="3" s="1"/>
  <c r="D38" i="3"/>
  <c r="B38" i="3" s="1"/>
  <c r="D6" i="3"/>
  <c r="B6" i="3" s="1"/>
  <c r="D40" i="3"/>
  <c r="B40" i="3" s="1"/>
  <c r="D23" i="3"/>
  <c r="B23" i="3" s="1"/>
  <c r="D20" i="3"/>
  <c r="B20" i="3" s="1"/>
  <c r="D36" i="3"/>
  <c r="B36" i="3" s="1"/>
  <c r="D12" i="3"/>
  <c r="B12" i="3" s="1"/>
  <c r="D51" i="3"/>
  <c r="B51" i="3" s="1"/>
  <c r="D44" i="3"/>
  <c r="B44" i="3" s="1"/>
  <c r="D8" i="3"/>
  <c r="B8" i="3" s="1"/>
  <c r="I48" i="1"/>
  <c r="F16" i="1"/>
  <c r="H16" i="1" s="1"/>
  <c r="F43" i="1"/>
  <c r="F18" i="1"/>
  <c r="H18" i="1" s="1"/>
  <c r="F4" i="1"/>
  <c r="H4" i="1" s="1"/>
  <c r="F21" i="1"/>
  <c r="H21" i="1" s="1"/>
  <c r="F45" i="1"/>
  <c r="F22" i="1"/>
  <c r="H22" i="1" s="1"/>
  <c r="F27" i="1"/>
  <c r="H27" i="1" s="1"/>
  <c r="F15" i="1"/>
  <c r="H15" i="1" s="1"/>
  <c r="F24" i="1"/>
  <c r="H24" i="1" s="1"/>
  <c r="F19" i="1"/>
  <c r="H19" i="1" s="1"/>
  <c r="F38" i="1"/>
  <c r="F17" i="1"/>
  <c r="H17" i="1" s="1"/>
  <c r="F23" i="1"/>
  <c r="H23" i="1" s="1"/>
  <c r="F34" i="1"/>
  <c r="F52" i="1"/>
  <c r="F7" i="1"/>
  <c r="H7" i="1" s="1"/>
  <c r="F10" i="1"/>
  <c r="H10" i="1" s="1"/>
  <c r="F30" i="1"/>
  <c r="H30" i="1" s="1"/>
  <c r="F35" i="1"/>
  <c r="F37" i="1"/>
  <c r="F42" i="1"/>
  <c r="F40" i="1"/>
  <c r="F20" i="1"/>
  <c r="H20" i="1" s="1"/>
  <c r="F49" i="1"/>
  <c r="F33" i="1"/>
  <c r="F50" i="1"/>
  <c r="F28" i="1"/>
  <c r="H28" i="1" s="1"/>
  <c r="F9" i="1"/>
  <c r="H9" i="1" s="1"/>
  <c r="F32" i="1"/>
  <c r="F6" i="1"/>
  <c r="H6" i="1" s="1"/>
  <c r="F13" i="1"/>
  <c r="H13" i="1" s="1"/>
  <c r="F26" i="1"/>
  <c r="H26" i="1" s="1"/>
  <c r="F11" i="1"/>
  <c r="H11" i="1" s="1"/>
  <c r="F36" i="1"/>
  <c r="F29" i="1"/>
  <c r="H29" i="1" s="1"/>
  <c r="F51" i="1"/>
  <c r="F5" i="1"/>
  <c r="H5" i="1" s="1"/>
  <c r="F14" i="1"/>
  <c r="H14" i="1" s="1"/>
  <c r="F47" i="1"/>
  <c r="F25" i="1"/>
  <c r="H25" i="1" s="1"/>
  <c r="F41" i="1"/>
  <c r="F39" i="1"/>
  <c r="F48" i="1"/>
  <c r="C52" i="3" l="1"/>
  <c r="C11" i="3"/>
  <c r="C29" i="3"/>
  <c r="C10" i="3"/>
  <c r="C51" i="3"/>
  <c r="C37" i="3"/>
  <c r="C23" i="3"/>
  <c r="C32" i="3"/>
  <c r="C34" i="3"/>
  <c r="C24" i="3"/>
  <c r="C43" i="3"/>
  <c r="C36" i="3"/>
  <c r="C30" i="3"/>
  <c r="C18" i="3"/>
  <c r="C6" i="3"/>
  <c r="C15" i="3"/>
  <c r="C25" i="3"/>
  <c r="C21" i="3"/>
  <c r="C19" i="3"/>
  <c r="C4" i="3"/>
  <c r="C13" i="3"/>
  <c r="C42" i="3"/>
  <c r="C20" i="3"/>
  <c r="C38" i="3"/>
  <c r="C48" i="3"/>
  <c r="C28" i="3"/>
  <c r="C27" i="3"/>
  <c r="C17" i="3"/>
  <c r="C7" i="3"/>
  <c r="C50" i="3"/>
  <c r="C35" i="3"/>
  <c r="C22" i="3"/>
  <c r="C49" i="3"/>
  <c r="C39" i="3"/>
  <c r="C33" i="3"/>
  <c r="C47" i="3"/>
  <c r="C16" i="3"/>
  <c r="C40" i="3"/>
  <c r="C5" i="3"/>
  <c r="C41" i="3"/>
  <c r="C45" i="3"/>
  <c r="C9" i="3"/>
  <c r="C26" i="3"/>
  <c r="C14" i="3"/>
  <c r="C46" i="3"/>
  <c r="I39" i="1"/>
  <c r="I14" i="1" l="1"/>
  <c r="I13" i="1"/>
  <c r="I11" i="1"/>
  <c r="I28" i="1"/>
  <c r="I40" i="1"/>
  <c r="I34" i="1"/>
  <c r="I22" i="1"/>
  <c r="I12" i="1"/>
  <c r="I51" i="1"/>
  <c r="I50" i="1"/>
  <c r="I42" i="1"/>
  <c r="I43" i="1"/>
  <c r="I16" i="1"/>
  <c r="I36" i="1"/>
  <c r="I9" i="1"/>
  <c r="I20" i="1"/>
  <c r="I35" i="1"/>
  <c r="I52" i="1"/>
  <c r="I38" i="1"/>
  <c r="I27" i="1"/>
  <c r="I21" i="1"/>
  <c r="I18" i="1"/>
  <c r="I41" i="1"/>
  <c r="I5" i="1"/>
  <c r="I6" i="1"/>
  <c r="I2" i="1"/>
  <c r="I30" i="1"/>
  <c r="I19" i="1"/>
  <c r="I4" i="1"/>
  <c r="I25" i="1"/>
  <c r="I26" i="1"/>
  <c r="I8" i="1"/>
  <c r="I10" i="1"/>
  <c r="I23" i="1"/>
  <c r="I24" i="1"/>
  <c r="I45" i="1"/>
  <c r="I3" i="1"/>
  <c r="I47" i="1"/>
  <c r="I29" i="1"/>
  <c r="I32" i="1"/>
  <c r="I33" i="1"/>
  <c r="I49" i="1"/>
  <c r="I37" i="1"/>
  <c r="I7" i="1"/>
  <c r="I17" i="1"/>
  <c r="I15" i="1"/>
</calcChain>
</file>

<file path=xl/sharedStrings.xml><?xml version="1.0" encoding="utf-8"?>
<sst xmlns="http://schemas.openxmlformats.org/spreadsheetml/2006/main" count="421" uniqueCount="249">
  <si>
    <t>Albrecht</t>
  </si>
  <si>
    <t>Lucas</t>
  </si>
  <si>
    <t>IT-SA</t>
  </si>
  <si>
    <t>Appen</t>
  </si>
  <si>
    <t>Maren von</t>
  </si>
  <si>
    <t>BAT</t>
  </si>
  <si>
    <t>+49 (40) 51302 - 120</t>
  </si>
  <si>
    <t>Bednarek</t>
  </si>
  <si>
    <t>Miroslawa</t>
  </si>
  <si>
    <t>+49 (40) 51302 - 117</t>
  </si>
  <si>
    <t>Bergmann</t>
  </si>
  <si>
    <t>Christian</t>
  </si>
  <si>
    <t>VB</t>
  </si>
  <si>
    <t>+49 (40) 51302 - 325</t>
  </si>
  <si>
    <t>Mobiltelefon: +49 (160) 6161 211</t>
  </si>
  <si>
    <t>Biskaborn</t>
  </si>
  <si>
    <t>Uwe</t>
  </si>
  <si>
    <t>IT-SE</t>
  </si>
  <si>
    <t>+49 (40) 51302 - 172</t>
  </si>
  <si>
    <t>Blicke</t>
  </si>
  <si>
    <t>Nils</t>
  </si>
  <si>
    <t>IT-KB</t>
  </si>
  <si>
    <t>+49 (40) 51302 - 118</t>
  </si>
  <si>
    <t>Bollhorn</t>
  </si>
  <si>
    <t>Werner</t>
  </si>
  <si>
    <t>IT-OP</t>
  </si>
  <si>
    <t>+49 (40) 51302 - 175</t>
  </si>
  <si>
    <t>Diedrich</t>
  </si>
  <si>
    <t>Thomas</t>
  </si>
  <si>
    <t>+49 (40) 51302 - 105</t>
  </si>
  <si>
    <t>Mobiltelefon: +49 (173) 211 03 51</t>
  </si>
  <si>
    <t>Dunkelmann</t>
  </si>
  <si>
    <t>Dorte</t>
  </si>
  <si>
    <t>sVB</t>
  </si>
  <si>
    <t>+49 (40) 51302 - 352</t>
  </si>
  <si>
    <t>Düring</t>
  </si>
  <si>
    <t>Yvonne</t>
  </si>
  <si>
    <t>AV</t>
  </si>
  <si>
    <t>+49 (40) 51302 - 130</t>
  </si>
  <si>
    <t>Feuerstein</t>
  </si>
  <si>
    <t>David</t>
  </si>
  <si>
    <t>+49 (40) 51302 - 174</t>
  </si>
  <si>
    <t>Fischer</t>
  </si>
  <si>
    <t>Peter</t>
  </si>
  <si>
    <t>+49 (40) 51302 - 321</t>
  </si>
  <si>
    <t>Mobiltelefon: +49 (173) 248 21 43</t>
  </si>
  <si>
    <t>Franke</t>
  </si>
  <si>
    <t>Birgit</t>
  </si>
  <si>
    <t>DE</t>
  </si>
  <si>
    <t>+49 (40) 51302 - 127</t>
  </si>
  <si>
    <t>Freese</t>
  </si>
  <si>
    <t>Heidi</t>
  </si>
  <si>
    <t>aGL</t>
  </si>
  <si>
    <t>+49 (40) 51302 - 326</t>
  </si>
  <si>
    <t>Fuchs</t>
  </si>
  <si>
    <t>Andreas</t>
  </si>
  <si>
    <t>GL</t>
  </si>
  <si>
    <t>+49 (40) 51302 - 123</t>
  </si>
  <si>
    <t>Mobiltelefon: +49 (160) 6161-202</t>
  </si>
  <si>
    <t>+49 (40) 51302 - 135</t>
  </si>
  <si>
    <t>Gschlössl</t>
  </si>
  <si>
    <t>Albert</t>
  </si>
  <si>
    <t>IT-L</t>
  </si>
  <si>
    <t>+49 (40) 51302 - 181</t>
  </si>
  <si>
    <t>Mobiltelefon: +49 (160) 6161-233</t>
  </si>
  <si>
    <t>Empf</t>
  </si>
  <si>
    <t>+49 (40) 51302 - 114</t>
  </si>
  <si>
    <t>Hebel</t>
  </si>
  <si>
    <t>Elisabeth</t>
  </si>
  <si>
    <t>Buha</t>
  </si>
  <si>
    <t>+49 (40) 51302 - 144</t>
  </si>
  <si>
    <t>Hellmig</t>
  </si>
  <si>
    <t>+49 (40) 51302 - 320</t>
  </si>
  <si>
    <t>Mobiltelefon: +49 (160) 6161-210</t>
  </si>
  <si>
    <t>Hoop</t>
  </si>
  <si>
    <t>DE1</t>
  </si>
  <si>
    <t>Huhn</t>
  </si>
  <si>
    <t>Lager</t>
  </si>
  <si>
    <t>+49 (40) 51302 - 112</t>
  </si>
  <si>
    <t>Hübinger</t>
  </si>
  <si>
    <t>Christiana</t>
  </si>
  <si>
    <t>Verw</t>
  </si>
  <si>
    <t>+49 (40) 51302 - 103</t>
  </si>
  <si>
    <t>Kindel</t>
  </si>
  <si>
    <t>Wolfram</t>
  </si>
  <si>
    <t>+49 (40) 51302 - 102</t>
  </si>
  <si>
    <t>Köpsel</t>
  </si>
  <si>
    <t>Bodo</t>
  </si>
  <si>
    <t>+49 (40) 51302 - 139</t>
  </si>
  <si>
    <t>Mobiltelefon: +49 (171) 2846919</t>
  </si>
  <si>
    <t>Kruber</t>
  </si>
  <si>
    <t>Siegfried</t>
  </si>
  <si>
    <t>Tec</t>
  </si>
  <si>
    <t>+49 (40) 51302 - 129</t>
  </si>
  <si>
    <t>Labitzke</t>
  </si>
  <si>
    <t>Rolf</t>
  </si>
  <si>
    <t>+49 (40) 51302 - 170</t>
  </si>
  <si>
    <t>Müller</t>
  </si>
  <si>
    <t>Hans-Werner</t>
  </si>
  <si>
    <t>IT-SD</t>
  </si>
  <si>
    <t>+49 (40) 51302 - 136</t>
  </si>
  <si>
    <t>Münzel</t>
  </si>
  <si>
    <t>Martin</t>
  </si>
  <si>
    <t>+49 (40) 51302 - 177</t>
  </si>
  <si>
    <t>Naujoks</t>
  </si>
  <si>
    <t>IT-DW</t>
  </si>
  <si>
    <t>+49 (40) 51302 - 115</t>
  </si>
  <si>
    <t>Mobiltelefon: +49 (160) 6161-215</t>
  </si>
  <si>
    <t>Nowak</t>
  </si>
  <si>
    <t>Christine</t>
  </si>
  <si>
    <t>+49 (40) 51302 - 119</t>
  </si>
  <si>
    <t>Peschke</t>
  </si>
  <si>
    <t>John-Lennart</t>
  </si>
  <si>
    <t>+49 (40) 51302 - 171</t>
  </si>
  <si>
    <t>Plambeck</t>
  </si>
  <si>
    <t>Susan</t>
  </si>
  <si>
    <t>Schiesewitz</t>
  </si>
  <si>
    <t>Traute</t>
  </si>
  <si>
    <t>Schwarten</t>
  </si>
  <si>
    <t>+49 (40) 51302 - 180</t>
  </si>
  <si>
    <t>Schwindt</t>
  </si>
  <si>
    <t>Oliver</t>
  </si>
  <si>
    <t>+49 (40) 51302 - 328</t>
  </si>
  <si>
    <t>Mobiltelefon: +49 (173) 248 21 35</t>
  </si>
  <si>
    <t>Süle</t>
  </si>
  <si>
    <t>Barbara</t>
  </si>
  <si>
    <t>+49 (40) 51302 - 124</t>
  </si>
  <si>
    <t>Tilhaus</t>
  </si>
  <si>
    <t>Jens</t>
  </si>
  <si>
    <t>+49 (40) 51302 - 323</t>
  </si>
  <si>
    <t>Mobiltelefon: +49 (160) 6161-212</t>
  </si>
  <si>
    <t>Cornelia</t>
  </si>
  <si>
    <t>+49 (40) 51302 - 327</t>
  </si>
  <si>
    <t>Wegner</t>
  </si>
  <si>
    <t>Nico</t>
  </si>
  <si>
    <t>+49 (40) 51302 - 182</t>
  </si>
  <si>
    <t>Mobiltelefon: +49 (160) 6161-200</t>
  </si>
  <si>
    <t>+49 (40) 51302 - 501</t>
  </si>
  <si>
    <t>Weseloh</t>
  </si>
  <si>
    <t>+49 (40) 51302 - 173</t>
  </si>
  <si>
    <t>Wildeboer</t>
  </si>
  <si>
    <t>Hartmut</t>
  </si>
  <si>
    <t>+49 (40) 51302 - 126</t>
  </si>
  <si>
    <t>Mobiltelefon: +49 (171) 690 44 48</t>
  </si>
  <si>
    <t>Woiner</t>
  </si>
  <si>
    <t>+49 (40) 51302 - 116</t>
  </si>
  <si>
    <t>Mobiltelefon: +49 (173) 248 21 98</t>
  </si>
  <si>
    <t>Mobiltelefon: +49 (160) 6161-208</t>
  </si>
  <si>
    <t>Putfarcken</t>
  </si>
  <si>
    <t>Azubi SA</t>
  </si>
  <si>
    <t>Hamer</t>
  </si>
  <si>
    <t>Henning</t>
  </si>
  <si>
    <t>Nachname</t>
  </si>
  <si>
    <t>Vorname</t>
  </si>
  <si>
    <t>Abteilung</t>
  </si>
  <si>
    <t>Telefon Extern</t>
  </si>
  <si>
    <t>Mobil Telefon</t>
  </si>
  <si>
    <t>Buck</t>
  </si>
  <si>
    <t>Dirk</t>
  </si>
  <si>
    <t>"</t>
  </si>
  <si>
    <t>Abteilung Lang</t>
  </si>
  <si>
    <t>Kurz</t>
  </si>
  <si>
    <t>Lang</t>
  </si>
  <si>
    <t>Assistenz der Geschäftsleitung</t>
  </si>
  <si>
    <t>Auftragsverarbeitung</t>
  </si>
  <si>
    <t>Auszubildender Systemadministration</t>
  </si>
  <si>
    <t>Buchhaltung</t>
  </si>
  <si>
    <t>COM</t>
  </si>
  <si>
    <t>Compute on Microfilm</t>
  </si>
  <si>
    <t>Datenerfassung</t>
  </si>
  <si>
    <t>Datenerfassung 1</t>
  </si>
  <si>
    <t>Empfang</t>
  </si>
  <si>
    <t>Geschäftsleitung</t>
  </si>
  <si>
    <t>IT-Dokuware</t>
  </si>
  <si>
    <t>IT-Kundenbetreuung</t>
  </si>
  <si>
    <t>IT-Leitung</t>
  </si>
  <si>
    <t>IT-Operating</t>
  </si>
  <si>
    <t>IT-Systemadministration</t>
  </si>
  <si>
    <t>IT-Service Desk</t>
  </si>
  <si>
    <t>IT-Softwareentwicklung</t>
  </si>
  <si>
    <t>Verwaltung</t>
  </si>
  <si>
    <t>Vertriebsbeauftragter</t>
  </si>
  <si>
    <t>stellvertretender Vertriebsbeauftragter</t>
  </si>
  <si>
    <t>Haustechnik</t>
  </si>
  <si>
    <t>Beleg Aufnahmetechnik</t>
  </si>
  <si>
    <t>Com</t>
  </si>
  <si>
    <t>+49 (40) 51302 - 000</t>
  </si>
  <si>
    <t>AC-HH</t>
  </si>
  <si>
    <t xml:space="preserve"> </t>
  </si>
  <si>
    <t>Voller Name</t>
  </si>
  <si>
    <t>Wiki Hidden Block</t>
  </si>
  <si>
    <t>WIKI Tabellen Block</t>
  </si>
  <si>
    <t>Spalte3</t>
  </si>
  <si>
    <t>Spalte4</t>
  </si>
  <si>
    <t>Vondey</t>
  </si>
  <si>
    <t>Mobil</t>
  </si>
  <si>
    <t>Pool-Mobiltelefon</t>
  </si>
  <si>
    <t>Extern</t>
  </si>
  <si>
    <t>+49 (40) 51302 - 184</t>
  </si>
  <si>
    <t>Thimm</t>
  </si>
  <si>
    <t>Email Adresse</t>
  </si>
  <si>
    <t>Standort</t>
  </si>
  <si>
    <t>Hamburg</t>
  </si>
  <si>
    <t>Bremen</t>
  </si>
  <si>
    <t>Köln</t>
  </si>
  <si>
    <t>Berlin</t>
  </si>
  <si>
    <t>München</t>
  </si>
  <si>
    <t>Dresden</t>
  </si>
  <si>
    <t>Dortmund</t>
  </si>
  <si>
    <t>Oberhausen</t>
  </si>
  <si>
    <t>Frankfurt</t>
  </si>
  <si>
    <t>Tel. Zentrale</t>
  </si>
  <si>
    <t>NL-Leitung</t>
  </si>
  <si>
    <t>Telefon</t>
  </si>
  <si>
    <t>EMaIL</t>
  </si>
  <si>
    <t>Torsten.Grothaus@Alpha-Com.de</t>
  </si>
  <si>
    <t>T. Grothaus</t>
  </si>
  <si>
    <t>030/</t>
  </si>
  <si>
    <t>040/</t>
  </si>
  <si>
    <t>0221/</t>
  </si>
  <si>
    <t>089/</t>
  </si>
  <si>
    <t>WIKI Link</t>
  </si>
  <si>
    <t>+49 (40) 51302 - 179</t>
  </si>
  <si>
    <t>+49 (40) 51302 - 183</t>
  </si>
  <si>
    <t>Göbel</t>
  </si>
  <si>
    <t>Wulff</t>
  </si>
  <si>
    <t>Robert</t>
  </si>
  <si>
    <t>Nowara</t>
  </si>
  <si>
    <t>ALPHA COM Hamburg</t>
  </si>
  <si>
    <t>Michael Schakols</t>
  </si>
  <si>
    <t>Oliver Otto / Martin Hebecker</t>
  </si>
  <si>
    <t>Erika Berthold</t>
  </si>
  <si>
    <t>Hein-Jürgen Mandl</t>
  </si>
  <si>
    <t>Andreas Fuchs</t>
  </si>
  <si>
    <t>Volker Neumann</t>
  </si>
  <si>
    <t>Marjan Hajian-Aust</t>
  </si>
  <si>
    <t>Martin Mahnke</t>
  </si>
  <si>
    <t>Stuttgard</t>
  </si>
  <si>
    <t>Gerd Bayer</t>
  </si>
  <si>
    <t>Monika</t>
  </si>
  <si>
    <t>Stange</t>
  </si>
  <si>
    <t>Dierk</t>
  </si>
  <si>
    <t>+49 (40) 51302 - 176</t>
  </si>
  <si>
    <t>Möller</t>
  </si>
  <si>
    <t>DE2</t>
  </si>
  <si>
    <t>Datenerfassung 2 / HH</t>
  </si>
  <si>
    <t>+49 (40) 51302 - 159</t>
  </si>
  <si>
    <t>x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</si>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</sst>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0" fillId="0" borderId="10" xfId="0" applyBorder="1"/>
    <xf numFmtId="0" fontId="16" fillId="0" borderId="11" xfId="0" applyFont="1" applyBorder="1" applyAlignment="1">
      <alignment horizontal="center"/>
    </xf>
    <xf numFmtId="49" fontId="16" fillId="0" borderId="11" xfId="0" applyNumberFormat="1" applyFont="1" applyBorder="1" applyAlignment="1">
      <alignment horizontal="center"/>
    </xf>
    <xf numFmtId="49" fontId="0" fillId="0" borderId="10" xfId="0" applyNumberFormat="1" applyBorder="1"/>
    <xf numFmtId="49" fontId="0" fillId="0" borderId="0" xfId="0" applyNumberFormat="1"/>
    <xf numFmtId="0" fontId="0" fillId="33" borderId="10" xfId="0" applyFont="1" applyFill="1" applyBorder="1"/>
    <xf numFmtId="0" fontId="18" fillId="0" borderId="11" xfId="0" applyFont="1" applyBorder="1" applyAlignment="1">
      <alignment horizontal="center"/>
    </xf>
    <xf numFmtId="0" fontId="0" fillId="0" borderId="0" xfId="0" applyBorder="1"/>
    <xf numFmtId="0" fontId="0" fillId="34" borderId="10" xfId="0" applyFill="1" applyBorder="1"/>
    <xf numFmtId="0" fontId="0" fillId="35" borderId="10" xfId="0" applyFont="1" applyFill="1" applyBorder="1"/>
    <xf numFmtId="0" fontId="0" fillId="36" borderId="10" xfId="0" applyFont="1" applyFill="1" applyBorder="1"/>
    <xf numFmtId="0" fontId="0" fillId="35" borderId="12" xfId="0" applyFont="1" applyFill="1" applyBorder="1"/>
    <xf numFmtId="0" fontId="0" fillId="0" borderId="12" xfId="0" applyFill="1" applyBorder="1"/>
    <xf numFmtId="0" fontId="16" fillId="37" borderId="11" xfId="0" applyFont="1" applyFill="1" applyBorder="1" applyAlignment="1">
      <alignment horizontal="center"/>
    </xf>
    <xf numFmtId="49" fontId="0" fillId="33" borderId="10" xfId="0" applyNumberFormat="1" applyFont="1" applyFill="1" applyBorder="1"/>
    <xf numFmtId="0" fontId="0" fillId="38" borderId="10" xfId="0" applyFont="1" applyFill="1" applyBorder="1"/>
    <xf numFmtId="49" fontId="0" fillId="38" borderId="10" xfId="0" applyNumberFormat="1" applyFont="1" applyFill="1" applyBorder="1"/>
    <xf numFmtId="0" fontId="13" fillId="37" borderId="10" xfId="0" applyFont="1" applyFill="1" applyBorder="1" applyAlignment="1">
      <alignment horizontal="center"/>
    </xf>
    <xf numFmtId="49" fontId="13" fillId="37" borderId="10" xfId="0" applyNumberFormat="1" applyFont="1" applyFill="1" applyBorder="1" applyAlignment="1">
      <alignment horizontal="center"/>
    </xf>
    <xf numFmtId="0" fontId="16" fillId="38" borderId="10" xfId="0" applyFont="1" applyFill="1" applyBorder="1"/>
    <xf numFmtId="0" fontId="16" fillId="33" borderId="10" xfId="0" applyFont="1" applyFill="1" applyBorder="1"/>
    <xf numFmtId="0" fontId="13" fillId="37" borderId="10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3" fillId="0" borderId="15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/>
    </xf>
    <xf numFmtId="49" fontId="13" fillId="0" borderId="11" xfId="0" applyNumberFormat="1" applyFont="1" applyFill="1" applyBorder="1" applyAlignment="1">
      <alignment horizontal="center"/>
    </xf>
    <xf numFmtId="49" fontId="13" fillId="0" borderId="16" xfId="0" applyNumberFormat="1" applyFont="1" applyFill="1" applyBorder="1" applyAlignment="1">
      <alignment horizontal="center"/>
    </xf>
    <xf numFmtId="0" fontId="16" fillId="0" borderId="13" xfId="0" applyFont="1" applyFill="1" applyBorder="1"/>
    <xf numFmtId="0" fontId="16" fillId="0" borderId="10" xfId="0" applyFont="1" applyFill="1" applyBorder="1" applyAlignment="1">
      <alignment horizontal="center" vertical="center"/>
    </xf>
    <xf numFmtId="0" fontId="0" fillId="0" borderId="10" xfId="0" applyFont="1" applyFill="1" applyBorder="1"/>
    <xf numFmtId="0" fontId="0" fillId="0" borderId="0" xfId="0" applyFill="1"/>
    <xf numFmtId="49" fontId="0" fillId="0" borderId="14" xfId="0" applyNumberFormat="1" applyFont="1" applyFill="1" applyBorder="1"/>
    <xf numFmtId="49" fontId="0" fillId="0" borderId="14" xfId="0" quotePrefix="1" applyNumberFormat="1" applyFont="1" applyFill="1" applyBorder="1"/>
    <xf numFmtId="0" fontId="0" fillId="0" borderId="0" xfId="0" applyFont="1" applyFill="1"/>
    <xf numFmtId="0" fontId="16" fillId="33" borderId="12" xfId="0" applyFont="1" applyFill="1" applyBorder="1"/>
    <xf numFmtId="0" fontId="16" fillId="33" borderId="12" xfId="0" applyFont="1" applyFill="1" applyBorder="1" applyAlignment="1">
      <alignment horizontal="center" vertical="center"/>
    </xf>
    <xf numFmtId="0" fontId="0" fillId="0" borderId="10" xfId="0" applyNumberFormat="1" applyBorder="1"/>
    <xf numFmtId="0" fontId="0" fillId="0" borderId="17" xfId="0" applyBorder="1"/>
    <xf numFmtId="0" fontId="0" fillId="0" borderId="17" xfId="0" applyNumberFormat="1" applyBorder="1"/>
    <xf numFmtId="0" fontId="16" fillId="0" borderId="18" xfId="0" applyFont="1" applyFill="1" applyBorder="1"/>
    <xf numFmtId="0" fontId="16" fillId="0" borderId="17" xfId="0" applyFont="1" applyFill="1" applyBorder="1" applyAlignment="1">
      <alignment horizontal="center" vertical="center"/>
    </xf>
    <xf numFmtId="0" fontId="0" fillId="0" borderId="17" xfId="0" applyFont="1" applyFill="1" applyBorder="1"/>
    <xf numFmtId="49" fontId="0" fillId="0" borderId="19" xfId="0" applyNumberFormat="1" applyFont="1" applyFill="1" applyBorder="1"/>
    <xf numFmtId="0" fontId="16" fillId="39" borderId="0" xfId="0" applyFont="1" applyFill="1" applyBorder="1"/>
    <xf numFmtId="0" fontId="16" fillId="39" borderId="0" xfId="0" applyFont="1" applyFill="1" applyBorder="1" applyAlignment="1">
      <alignment horizontal="center" vertical="center"/>
    </xf>
    <xf numFmtId="0" fontId="0" fillId="39" borderId="0" xfId="0" applyFont="1" applyFill="1" applyBorder="1"/>
    <xf numFmtId="0" fontId="0" fillId="39" borderId="0" xfId="0" applyFill="1" applyBorder="1"/>
    <xf numFmtId="49" fontId="0" fillId="39" borderId="0" xfId="0" applyNumberFormat="1" applyFont="1" applyFill="1" applyBorder="1"/>
    <xf numFmtId="0" fontId="0" fillId="39" borderId="0" xfId="0" applyFill="1"/>
    <xf numFmtId="0" fontId="16" fillId="39" borderId="0" xfId="0" applyFont="1" applyFill="1" applyAlignment="1">
      <alignment horizontal="center" vertical="center"/>
    </xf>
    <xf numFmtId="49" fontId="0" fillId="39" borderId="0" xfId="0" applyNumberFormat="1" applyFill="1"/>
    <xf numFmtId="0" fontId="0" fillId="0" borderId="20" xfId="0" applyFill="1" applyBorder="1"/>
    <xf numFmtId="0" fontId="16" fillId="0" borderId="0" xfId="0" applyFont="1" applyFill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4">
    <dxf>
      <font>
        <b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59999389629810485"/>
          <bgColor auto="1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59999389629810485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59999389629810485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59999389629810485"/>
          <bgColor auto="1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1:L53" headerRowDxfId="23" headerRowBorderDxfId="22" tableBorderDxfId="21">
  <autoFilter ref="A1:L53"/>
  <sortState ref="A2:L53">
    <sortCondition ref="A1:A53"/>
  </sortState>
  <tableColumns count="12">
    <tableColumn id="1" name="Nachname" totalsRowLabel="Ergebnis" dataDxfId="20"/>
    <tableColumn id="2" name="Vorname" dataDxfId="19"/>
    <tableColumn id="3" name="Abteilung" dataDxfId="18"/>
    <tableColumn id="5" name="Mobil Telefon" dataDxfId="17"/>
    <tableColumn id="15" name="Voller Name" dataDxfId="16">
      <calculatedColumnFormula>CONCATENATE(Tabelle2[[#This Row],[Vorname]]," ",Tabelle2[[#This Row],[Nachname]])</calculatedColumnFormula>
    </tableColumn>
    <tableColumn id="6" name="Abteilung Lang" dataDxfId="15">
      <calculatedColumnFormula>VLOOKUP($C2,Abteilungen!$A$2:$B$25,2,FALSE)</calculatedColumnFormula>
    </tableColumn>
    <tableColumn id="4" name="Telefon Extern" dataDxfId="14"/>
    <tableColumn id="9" name="Wiki Hidden Block" dataDxfId="13">
      <calculatedColumnFormula>IF(AND(A2&lt;&gt;"",B2&lt;&gt;""),CONCATENATE("&lt;hidden onHidden=",$N$1,"[[alphacom:ac-hh:mitarbeiter:",MID(TelefonlisteHH!$B2,1,1),$A2,"|",TelefonlisteHH!$E2,"]]",$N$1," onVisible=",$N$1,"[[alphacom:ac-hh:mitarbeiter:",MID(TelefonlisteHH!$B2,1,1),$A2,"|",TelefonlisteHH!$E2,"]]",$N$1,"&gt;","Abteilung: [[alphacom:ac-hh:",$C2,"|",$F2,"]] | Durchwahl Intern: ",MID(Tabelle2[[#This Row],[Telefon Extern]],LEN(Tabelle2[[#This Row],[Telefon Extern]])-5,6),"&lt;/hidden&gt;"),"")</calculatedColumnFormula>
    </tableColumn>
    <tableColumn id="10" name="WIKI Tabellen Block" dataDxfId="12">
      <calculatedColumnFormula>IF(AND(A2&lt;&gt;"",B2 &lt;&gt; "" ),CONCATENATE("| [[alphacom:ac-hh:mitarbeiter:",MID(E2,1,1),$A2,"|",$E2,"]]"," | Durchwahl': ",MID(Tabelle2[[#This Row],[Telefon Extern]],LEN(Tabelle2[[#This Row],[Telefon Extern]])-5,6)," |"),"")</calculatedColumnFormula>
    </tableColumn>
    <tableColumn id="11" name="WIKI Link" dataDxfId="11">
      <calculatedColumnFormula>CONCATENATE("http://dokuwiki/doku.php?id=alphacom:ac-hh:mitarbeiter:",CONCATENATE(LOWER(MID(B2,1,1)),LOWER($A2)),":start")</calculatedColumnFormula>
    </tableColumn>
    <tableColumn id="12" name="Spalte3" dataDxfId="10"/>
    <tableColumn id="13" name="Spalte4" totalsRowFunction="count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:F57" totalsRowShown="0" headerRowDxfId="8" dataDxfId="6" headerRowBorderDxfId="7">
  <autoFilter ref="A1:F57"/>
  <tableColumns count="6">
    <tableColumn id="1" name="Voller Name" dataDxfId="5">
      <calculatedColumnFormula>CONCATENATE(Tabelle2[[#This Row],[Vorname]]," ",Tabelle2[[#This Row],[Nachname]])</calculatedColumnFormula>
    </tableColumn>
    <tableColumn id="2" name="Extern" dataDxfId="4">
      <calculatedColumnFormula>MID(D2,LEN(D2)-5,6)</calculatedColumnFormula>
    </tableColumn>
    <tableColumn id="3" name="Abteilung Lang" dataDxfId="3">
      <calculatedColumnFormula>VLOOKUP($A2,TelefonlisteHH!$E$2:$F$53,2,FALSE)</calculatedColumnFormula>
    </tableColumn>
    <tableColumn id="4" name="Telefon Extern" dataDxfId="2">
      <calculatedColumnFormula>VLOOKUP(A2,TelefonlisteHH!$E2:$G$53,3,FALSE)</calculatedColumnFormula>
    </tableColumn>
    <tableColumn id="5" name="Email Adresse" dataDxfId="1">
      <calculatedColumnFormula>CONCATENATE(Tabelle2[[#This Row],[Vorname]],".",Tabelle2[[#This Row],[Nachname]],"@Alpha-Com.de")</calculatedColumnFormula>
    </tableColumn>
    <tableColumn id="6" name="Spalte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orsten.Grothaus@Alpha-Com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A13" workbookViewId="0">
      <selection activeCell="A41" sqref="A41"/>
    </sheetView>
  </sheetViews>
  <sheetFormatPr baseColWidth="10" defaultRowHeight="15" x14ac:dyDescent="0.25"/>
  <cols>
    <col min="1" max="1" width="20.5703125" bestFit="1" customWidth="1"/>
    <col min="2" max="2" width="13.7109375" bestFit="1" customWidth="1"/>
    <col min="3" max="3" width="14.28515625" bestFit="1" customWidth="1"/>
    <col min="4" max="4" width="30.28515625" style="5" bestFit="1" customWidth="1"/>
    <col min="5" max="5" width="30.28515625" bestFit="1" customWidth="1"/>
    <col min="6" max="6" width="35.42578125" bestFit="1" customWidth="1"/>
    <col min="7" max="7" width="25.28515625" customWidth="1"/>
    <col min="8" max="8" width="49.28515625" customWidth="1"/>
    <col min="9" max="9" width="78.28515625" customWidth="1"/>
    <col min="10" max="10" width="42.140625" customWidth="1"/>
  </cols>
  <sheetData>
    <row r="1" spans="1:14" x14ac:dyDescent="0.25">
      <c r="A1" s="2" t="s">
        <v>152</v>
      </c>
      <c r="B1" s="2" t="s">
        <v>153</v>
      </c>
      <c r="C1" s="2" t="s">
        <v>154</v>
      </c>
      <c r="D1" s="2" t="s">
        <v>156</v>
      </c>
      <c r="E1" s="14" t="s">
        <v>189</v>
      </c>
      <c r="F1" s="7" t="s">
        <v>160</v>
      </c>
      <c r="G1" s="3" t="s">
        <v>155</v>
      </c>
      <c r="H1" s="14" t="s">
        <v>190</v>
      </c>
      <c r="I1" s="14" t="s">
        <v>191</v>
      </c>
      <c r="J1" s="14" t="s">
        <v>221</v>
      </c>
      <c r="K1" s="14" t="s">
        <v>192</v>
      </c>
      <c r="L1" s="14" t="s">
        <v>193</v>
      </c>
      <c r="N1" t="s">
        <v>159</v>
      </c>
    </row>
    <row r="2" spans="1:14" x14ac:dyDescent="0.25">
      <c r="A2" s="1" t="s">
        <v>0</v>
      </c>
      <c r="B2" s="1" t="s">
        <v>1</v>
      </c>
      <c r="C2" s="1" t="s">
        <v>2</v>
      </c>
      <c r="D2" s="1"/>
      <c r="E2" s="1" t="str">
        <f>CONCATENATE(Tabelle2[[#This Row],[Vorname]]," ",Tabelle2[[#This Row],[Nachname]])</f>
        <v>Lucas Albrecht</v>
      </c>
      <c r="F2" s="1" t="str">
        <f>VLOOKUP($C2,Abteilungen!$A$2:$B$25,2,FALSE)</f>
        <v>IT-Systemadministration</v>
      </c>
      <c r="G2" s="4" t="s">
        <v>222</v>
      </c>
      <c r="H2" s="1" t="str">
        <f>IF(AND(A2&lt;&gt;"",B2&lt;&gt;""),CONCATENATE("&lt;hidden onHidden=",$N$1,"[[alphacom:ac-hh:mitarbeiter:",MID(TelefonlisteHH!$B2,1,1),$A2,"|",TelefonlisteHH!$E2,"]]",$N$1," onVisible=",$N$1,"[[alphacom:ac-hh:mitarbeiter:",MID(TelefonlisteHH!$B2,1,1),$A2,"|",TelefonlisteHH!$E2,"]]",$N$1,"&gt;","Abteilung: [[alphacom:ac-hh:",$C2,"|",$F2,"]] | Durchwahl Intern: ",MID(Tabelle2[[#This Row],[Telefon Extern]],LEN(Tabelle2[[#This Row],[Telefon Extern]])-5,6),"&lt;/hidden&gt;"),"")</f>
        <v>&lt;hidden onHidden="[[alphacom:ac-hh:mitarbeiter:LAlbrecht|Lucas Albrecht]]" onVisible="[[alphacom:ac-hh:mitarbeiter:LAlbrecht|Lucas Albrecht]]"&gt;Abteilung: [[alphacom:ac-hh:IT-SA|IT-Systemadministration]] | Durchwahl Intern:  - 179&lt;/hidden&gt;</v>
      </c>
      <c r="I2" s="1" t="str">
        <f>IF(AND(A2&lt;&gt;"",B2 &lt;&gt; "" ),CONCATENATE("| [[alphacom:ac-hh:mitarbeiter:",MID(E2,1,1),$A2,"|",$E2,"]]"," | Durchwahl': ",MID(Tabelle2[[#This Row],[Telefon Extern]],LEN(Tabelle2[[#This Row],[Telefon Extern]])-5,6)," |"),"")</f>
        <v>| [[alphacom:ac-hh:mitarbeiter:LAlbrecht|Lucas Albrecht]] | Durchwahl':  - 179 |</v>
      </c>
      <c r="J2" s="1" t="str">
        <f t="shared" ref="J2:J33" si="0">CONCATENATE("http://dokuwiki/doku.php?id=alphacom:ac-hh:mitarbeiter:",CONCATENATE(LOWER(MID(B2,1,1)),LOWER($A2)),":start")</f>
        <v>http://dokuwiki/doku.php?id=alphacom:ac-hh:mitarbeiter:lalbrecht:start</v>
      </c>
      <c r="K2" s="1" t="s">
        <v>188</v>
      </c>
      <c r="L2" s="1" t="s">
        <v>188</v>
      </c>
    </row>
    <row r="3" spans="1:14" x14ac:dyDescent="0.25">
      <c r="A3" s="1" t="s">
        <v>3</v>
      </c>
      <c r="B3" s="1" t="s">
        <v>4</v>
      </c>
      <c r="C3" s="1" t="s">
        <v>5</v>
      </c>
      <c r="D3" s="1"/>
      <c r="E3" s="1" t="str">
        <f>CONCATENATE(Tabelle2[[#This Row],[Vorname]]," ",Tabelle2[[#This Row],[Nachname]])</f>
        <v>Maren von Appen</v>
      </c>
      <c r="F3" s="1" t="str">
        <f>VLOOKUP($C3,Abteilungen!$A$2:$B$25,2,FALSE)</f>
        <v>Beleg Aufnahmetechnik</v>
      </c>
      <c r="G3" s="4" t="s">
        <v>6</v>
      </c>
      <c r="H3" s="1" t="str">
        <f>IF(AND(A3&lt;&gt;"",B3&lt;&gt;""),CONCATENATE("&lt;hidden onHidden=",$N$1,"[[alphacom:ac-hh:mitarbeiter:",MID(TelefonlisteHH!$B3,1,1),$A3,"|",TelefonlisteHH!$E3,"]]",$N$1," onVisible=",$N$1,"[[alphacom:ac-hh:mitarbeiter:",MID(TelefonlisteHH!$B3,1,1),$A3,"|",TelefonlisteHH!$E3,"]]",$N$1,"&gt;","Abteilung: [[alphacom:ac-hh:",$C3,"|",$F3,"]] | Durchwahl Intern: ",MID(Tabelle2[[#This Row],[Telefon Extern]],LEN(Tabelle2[[#This Row],[Telefon Extern]])-5,6),"&lt;/hidden&gt;"),"")</f>
        <v>&lt;hidden onHidden="[[alphacom:ac-hh:mitarbeiter:MAppen|Maren von Appen]]" onVisible="[[alphacom:ac-hh:mitarbeiter:MAppen|Maren von Appen]]"&gt;Abteilung: [[alphacom:ac-hh:BAT|Beleg Aufnahmetechnik]] | Durchwahl Intern:  - 120&lt;/hidden&gt;</v>
      </c>
      <c r="I3" s="1" t="str">
        <f>IF(AND(A3&lt;&gt;"",B3 &lt;&gt; "" ),CONCATENATE("| [[alphacom:ac-hh:mitarbeiter:",MID(E3,1,1),$A3,"|",$E3,"]]"," | Durchwahl': ",MID(Tabelle2[[#This Row],[Telefon Extern]],LEN(Tabelle2[[#This Row],[Telefon Extern]])-5,6)," |"),"")</f>
        <v>| [[alphacom:ac-hh:mitarbeiter:MAppen|Maren von Appen]] | Durchwahl':  - 120 |</v>
      </c>
      <c r="J3" s="1" t="str">
        <f t="shared" si="0"/>
        <v>http://dokuwiki/doku.php?id=alphacom:ac-hh:mitarbeiter:mappen:start</v>
      </c>
      <c r="K3" s="1" t="s">
        <v>188</v>
      </c>
      <c r="L3" s="1" t="s">
        <v>188</v>
      </c>
    </row>
    <row r="4" spans="1:14" x14ac:dyDescent="0.25">
      <c r="A4" s="1" t="s">
        <v>7</v>
      </c>
      <c r="B4" s="1" t="s">
        <v>8</v>
      </c>
      <c r="C4" s="1" t="s">
        <v>5</v>
      </c>
      <c r="D4" s="1"/>
      <c r="E4" s="1" t="str">
        <f>CONCATENATE(Tabelle2[[#This Row],[Vorname]]," ",Tabelle2[[#This Row],[Nachname]])</f>
        <v>Miroslawa Bednarek</v>
      </c>
      <c r="F4" s="1" t="str">
        <f>VLOOKUP($C4,Abteilungen!$A$2:$B$25,2,FALSE)</f>
        <v>Beleg Aufnahmetechnik</v>
      </c>
      <c r="G4" s="4" t="s">
        <v>9</v>
      </c>
      <c r="H4" s="1" t="str">
        <f>IF(AND(A4&lt;&gt;"",B4&lt;&gt;""),CONCATENATE("&lt;hidden onHidden=",$N$1,"[[alphacom:ac-hh:mitarbeiter:",MID(TelefonlisteHH!$B4,1,1),$A4,"|",TelefonlisteHH!$E4,"]]",$N$1," onVisible=",$N$1,"[[alphacom:ac-hh:mitarbeiter:",MID(TelefonlisteHH!$B4,1,1),$A4,"|",TelefonlisteHH!$E4,"]]",$N$1,"&gt;","Abteilung: [[alphacom:ac-hh:",$C4,"|",$F4,"]] | Durchwahl Intern: ",MID(Tabelle2[[#This Row],[Telefon Extern]],LEN(Tabelle2[[#This Row],[Telefon Extern]])-5,6),"&lt;/hidden&gt;"),"")</f>
        <v>&lt;hidden onHidden="[[alphacom:ac-hh:mitarbeiter:MBednarek|Miroslawa Bednarek]]" onVisible="[[alphacom:ac-hh:mitarbeiter:MBednarek|Miroslawa Bednarek]]"&gt;Abteilung: [[alphacom:ac-hh:BAT|Beleg Aufnahmetechnik]] | Durchwahl Intern:  - 117&lt;/hidden&gt;</v>
      </c>
      <c r="I4" s="1" t="str">
        <f>IF(AND(A4&lt;&gt;"",B4 &lt;&gt; "" ),CONCATENATE("| [[alphacom:ac-hh:mitarbeiter:",MID(E4,1,1),$A4,"|",$E4,"]]"," | Durchwahl': ",MID(Tabelle2[[#This Row],[Telefon Extern]],LEN(Tabelle2[[#This Row],[Telefon Extern]])-5,6)," |"),"")</f>
        <v>| [[alphacom:ac-hh:mitarbeiter:MBednarek|Miroslawa Bednarek]] | Durchwahl':  - 117 |</v>
      </c>
      <c r="J4" s="1" t="str">
        <f t="shared" si="0"/>
        <v>http://dokuwiki/doku.php?id=alphacom:ac-hh:mitarbeiter:mbednarek:start</v>
      </c>
      <c r="K4" s="1" t="s">
        <v>188</v>
      </c>
      <c r="L4" s="1" t="s">
        <v>188</v>
      </c>
    </row>
    <row r="5" spans="1:14" x14ac:dyDescent="0.25">
      <c r="A5" s="1" t="s">
        <v>10</v>
      </c>
      <c r="B5" s="1" t="s">
        <v>11</v>
      </c>
      <c r="C5" s="1" t="s">
        <v>12</v>
      </c>
      <c r="D5" s="1" t="s">
        <v>14</v>
      </c>
      <c r="E5" s="1" t="str">
        <f>CONCATENATE(Tabelle2[[#This Row],[Vorname]]," ",Tabelle2[[#This Row],[Nachname]])</f>
        <v>Christian Bergmann</v>
      </c>
      <c r="F5" s="1" t="str">
        <f>VLOOKUP($C5,Abteilungen!$A$2:$B$25,2,FALSE)</f>
        <v>Vertriebsbeauftragter</v>
      </c>
      <c r="G5" s="4" t="s">
        <v>13</v>
      </c>
      <c r="H5" s="1" t="str">
        <f>IF(AND(A5&lt;&gt;"",B5&lt;&gt;""),CONCATENATE("&lt;hidden onHidden=",$N$1,"[[alphacom:ac-hh:mitarbeiter:",MID(TelefonlisteHH!$B5,1,1),$A5,"|",TelefonlisteHH!$E5,"]]",$N$1," onVisible=",$N$1,"[[alphacom:ac-hh:mitarbeiter:",MID(TelefonlisteHH!$B5,1,1),$A5,"|",TelefonlisteHH!$E5,"]]",$N$1,"&gt;","Abteilung: [[alphacom:ac-hh:",$C5,"|",$F5,"]] | Durchwahl Intern: ",MID(Tabelle2[[#This Row],[Telefon Extern]],LEN(Tabelle2[[#This Row],[Telefon Extern]])-5,6),"&lt;/hidden&gt;"),"")</f>
        <v>&lt;hidden onHidden="[[alphacom:ac-hh:mitarbeiter:CBergmann|Christian Bergmann]]" onVisible="[[alphacom:ac-hh:mitarbeiter:CBergmann|Christian Bergmann]]"&gt;Abteilung: [[alphacom:ac-hh:VB|Vertriebsbeauftragter]] | Durchwahl Intern:  - 325&lt;/hidden&gt;</v>
      </c>
      <c r="I5" s="1" t="str">
        <f>IF(AND(A5&lt;&gt;"",B5 &lt;&gt; "" ),CONCATENATE("| [[alphacom:ac-hh:mitarbeiter:",MID(E5,1,1),$A5,"|",$E5,"]]"," | Durchwahl': ",MID(Tabelle2[[#This Row],[Telefon Extern]],LEN(Tabelle2[[#This Row],[Telefon Extern]])-5,6)," |"),"")</f>
        <v>| [[alphacom:ac-hh:mitarbeiter:CBergmann|Christian Bergmann]] | Durchwahl':  - 325 |</v>
      </c>
      <c r="J5" s="1" t="str">
        <f t="shared" si="0"/>
        <v>http://dokuwiki/doku.php?id=alphacom:ac-hh:mitarbeiter:cbergmann:start</v>
      </c>
      <c r="K5" s="1" t="s">
        <v>188</v>
      </c>
      <c r="L5" s="1" t="s">
        <v>188</v>
      </c>
    </row>
    <row r="6" spans="1:14" x14ac:dyDescent="0.25">
      <c r="A6" s="1" t="s">
        <v>15</v>
      </c>
      <c r="B6" s="1" t="s">
        <v>16</v>
      </c>
      <c r="C6" s="1" t="s">
        <v>17</v>
      </c>
      <c r="D6" s="1"/>
      <c r="E6" s="1" t="str">
        <f>CONCATENATE(Tabelle2[[#This Row],[Vorname]]," ",Tabelle2[[#This Row],[Nachname]])</f>
        <v>Uwe Biskaborn</v>
      </c>
      <c r="F6" s="1" t="str">
        <f>VLOOKUP($C6,Abteilungen!$A$2:$B$25,2,FALSE)</f>
        <v>IT-Softwareentwicklung</v>
      </c>
      <c r="G6" s="4" t="s">
        <v>18</v>
      </c>
      <c r="H6" s="1" t="str">
        <f>IF(AND(A6&lt;&gt;"",B6&lt;&gt;""),CONCATENATE("&lt;hidden onHidden=",$N$1,"[[alphacom:ac-hh:mitarbeiter:",MID(TelefonlisteHH!$B6,1,1),$A6,"|",TelefonlisteHH!$E6,"]]",$N$1," onVisible=",$N$1,"[[alphacom:ac-hh:mitarbeiter:",MID(TelefonlisteHH!$B6,1,1),$A6,"|",TelefonlisteHH!$E6,"]]",$N$1,"&gt;","Abteilung: [[alphacom:ac-hh:",$C6,"|",$F6,"]] | Durchwahl Intern: ",MID(Tabelle2[[#This Row],[Telefon Extern]],LEN(Tabelle2[[#This Row],[Telefon Extern]])-5,6),"&lt;/hidden&gt;"),"")</f>
        <v>&lt;hidden onHidden="[[alphacom:ac-hh:mitarbeiter:UBiskaborn|Uwe Biskaborn]]" onVisible="[[alphacom:ac-hh:mitarbeiter:UBiskaborn|Uwe Biskaborn]]"&gt;Abteilung: [[alphacom:ac-hh:IT-SE|IT-Softwareentwicklung]] | Durchwahl Intern:  - 172&lt;/hidden&gt;</v>
      </c>
      <c r="I6" s="1" t="str">
        <f>IF(AND(A6&lt;&gt;"",B6 &lt;&gt; "" ),CONCATENATE("| [[alphacom:ac-hh:mitarbeiter:",MID(E6,1,1),$A6,"|",$E6,"]]"," | Durchwahl': ",MID(Tabelle2[[#This Row],[Telefon Extern]],LEN(Tabelle2[[#This Row],[Telefon Extern]])-5,6)," |"),"")</f>
        <v>| [[alphacom:ac-hh:mitarbeiter:UBiskaborn|Uwe Biskaborn]] | Durchwahl':  - 172 |</v>
      </c>
      <c r="J6" s="1" t="str">
        <f t="shared" si="0"/>
        <v>http://dokuwiki/doku.php?id=alphacom:ac-hh:mitarbeiter:ubiskaborn:start</v>
      </c>
      <c r="K6" s="1" t="s">
        <v>188</v>
      </c>
      <c r="L6" s="1" t="s">
        <v>188</v>
      </c>
    </row>
    <row r="7" spans="1:14" x14ac:dyDescent="0.25">
      <c r="A7" s="1" t="s">
        <v>19</v>
      </c>
      <c r="B7" s="1" t="s">
        <v>20</v>
      </c>
      <c r="C7" s="1" t="s">
        <v>21</v>
      </c>
      <c r="D7" s="1"/>
      <c r="E7" s="1" t="str">
        <f>CONCATENATE(Tabelle2[[#This Row],[Vorname]]," ",Tabelle2[[#This Row],[Nachname]])</f>
        <v>Nils Blicke</v>
      </c>
      <c r="F7" s="1" t="str">
        <f>VLOOKUP($C7,Abteilungen!$A$2:$B$25,2,FALSE)</f>
        <v>IT-Kundenbetreuung</v>
      </c>
      <c r="G7" s="4" t="s">
        <v>22</v>
      </c>
      <c r="H7" s="1" t="str">
        <f>IF(AND(A7&lt;&gt;"",B7&lt;&gt;""),CONCATENATE("&lt;hidden onHidden=",$N$1,"[[alphacom:ac-hh:mitarbeiter:",MID(TelefonlisteHH!$B7,1,1),$A7,"|",TelefonlisteHH!$E7,"]]",$N$1," onVisible=",$N$1,"[[alphacom:ac-hh:mitarbeiter:",MID(TelefonlisteHH!$B7,1,1),$A7,"|",TelefonlisteHH!$E7,"]]",$N$1,"&gt;","Abteilung: [[alphacom:ac-hh:",$C7,"|",$F7,"]] | Durchwahl Intern: ",MID(Tabelle2[[#This Row],[Telefon Extern]],LEN(Tabelle2[[#This Row],[Telefon Extern]])-5,6),"&lt;/hidden&gt;"),"")</f>
        <v>&lt;hidden onHidden="[[alphacom:ac-hh:mitarbeiter:NBlicke|Nils Blicke]]" onVisible="[[alphacom:ac-hh:mitarbeiter:NBlicke|Nils Blicke]]"&gt;Abteilung: [[alphacom:ac-hh:IT-KB|IT-Kundenbetreuung]] | Durchwahl Intern:  - 118&lt;/hidden&gt;</v>
      </c>
      <c r="I7" s="1" t="str">
        <f>IF(AND(A7&lt;&gt;"",B7 &lt;&gt; "" ),CONCATENATE("| [[alphacom:ac-hh:mitarbeiter:",MID(E7,1,1),$A7,"|",$E7,"]]"," | Durchwahl': ",MID(Tabelle2[[#This Row],[Telefon Extern]],LEN(Tabelle2[[#This Row],[Telefon Extern]])-5,6)," |"),"")</f>
        <v>| [[alphacom:ac-hh:mitarbeiter:NBlicke|Nils Blicke]] | Durchwahl':  - 118 |</v>
      </c>
      <c r="J7" s="1" t="str">
        <f t="shared" si="0"/>
        <v>http://dokuwiki/doku.php?id=alphacom:ac-hh:mitarbeiter:nblicke:start</v>
      </c>
      <c r="K7" s="1" t="s">
        <v>188</v>
      </c>
      <c r="L7" s="1" t="s">
        <v>188</v>
      </c>
    </row>
    <row r="8" spans="1:14" x14ac:dyDescent="0.25">
      <c r="A8" s="1" t="s">
        <v>23</v>
      </c>
      <c r="B8" s="1" t="s">
        <v>24</v>
      </c>
      <c r="C8" s="1" t="s">
        <v>25</v>
      </c>
      <c r="D8" s="1"/>
      <c r="E8" s="1" t="str">
        <f>CONCATENATE(Tabelle2[[#This Row],[Vorname]]," ",Tabelle2[[#This Row],[Nachname]])</f>
        <v>Werner Bollhorn</v>
      </c>
      <c r="F8" s="1" t="str">
        <f>VLOOKUP($C8,Abteilungen!$A$2:$B$25,2,FALSE)</f>
        <v>IT-Operating</v>
      </c>
      <c r="G8" s="4" t="s">
        <v>26</v>
      </c>
      <c r="H8" s="1" t="str">
        <f>IF(AND(A8&lt;&gt;"",B8&lt;&gt;""),CONCATENATE("&lt;hidden onHidden=",$N$1,"[[alphacom:ac-hh:mitarbeiter:",MID(TelefonlisteHH!$B8,1,1),$A8,"|",TelefonlisteHH!$E8,"]]",$N$1," onVisible=",$N$1,"[[alphacom:ac-hh:mitarbeiter:",MID(TelefonlisteHH!$B8,1,1),$A8,"|",TelefonlisteHH!$E8,"]]",$N$1,"&gt;","Abteilung: [[alphacom:ac-hh:",$C8,"|",$F8,"]] | Durchwahl Intern: ",MID(Tabelle2[[#This Row],[Telefon Extern]],LEN(Tabelle2[[#This Row],[Telefon Extern]])-5,6),"&lt;/hidden&gt;"),"")</f>
        <v>&lt;hidden onHidden="[[alphacom:ac-hh:mitarbeiter:WBollhorn|Werner Bollhorn]]" onVisible="[[alphacom:ac-hh:mitarbeiter:WBollhorn|Werner Bollhorn]]"&gt;Abteilung: [[alphacom:ac-hh:IT-OP|IT-Operating]] | Durchwahl Intern:  - 175&lt;/hidden&gt;</v>
      </c>
      <c r="I8" s="1" t="str">
        <f>IF(AND(A8&lt;&gt;"",B8 &lt;&gt; "" ),CONCATENATE("| [[alphacom:ac-hh:mitarbeiter:",MID(E8,1,1),$A8,"|",$E8,"]]"," | Durchwahl': ",MID(Tabelle2[[#This Row],[Telefon Extern]],LEN(Tabelle2[[#This Row],[Telefon Extern]])-5,6)," |"),"")</f>
        <v>| [[alphacom:ac-hh:mitarbeiter:WBollhorn|Werner Bollhorn]] | Durchwahl':  - 175 |</v>
      </c>
      <c r="J8" s="1" t="str">
        <f t="shared" si="0"/>
        <v>http://dokuwiki/doku.php?id=alphacom:ac-hh:mitarbeiter:wbollhorn:start</v>
      </c>
      <c r="K8" s="1" t="s">
        <v>188</v>
      </c>
      <c r="L8" s="1" t="s">
        <v>188</v>
      </c>
    </row>
    <row r="9" spans="1:14" x14ac:dyDescent="0.25">
      <c r="A9" s="1" t="s">
        <v>157</v>
      </c>
      <c r="B9" s="1" t="s">
        <v>158</v>
      </c>
      <c r="C9" s="1" t="s">
        <v>99</v>
      </c>
      <c r="D9" s="1"/>
      <c r="E9" s="1" t="str">
        <f>CONCATENATE(Tabelle2[[#This Row],[Vorname]]," ",Tabelle2[[#This Row],[Nachname]])</f>
        <v>Dirk Buck</v>
      </c>
      <c r="F9" s="1" t="str">
        <f>VLOOKUP($C9,Abteilungen!$A$2:$B$25,2,FALSE)</f>
        <v>IT-Service Desk</v>
      </c>
      <c r="G9" s="4" t="s">
        <v>137</v>
      </c>
      <c r="H9" s="1" t="str">
        <f>IF(AND(A9&lt;&gt;"",B9&lt;&gt;""),CONCATENATE("&lt;hidden onHidden=",$N$1,"[[alphacom:ac-hh:mitarbeiter:",MID(TelefonlisteHH!$B9,1,1),$A9,"|",TelefonlisteHH!$E9,"]]",$N$1," onVisible=",$N$1,"[[alphacom:ac-hh:mitarbeiter:",MID(TelefonlisteHH!$B9,1,1),$A9,"|",TelefonlisteHH!$E9,"]]",$N$1,"&gt;","Abteilung: [[alphacom:ac-hh:",$C9,"|",$F9,"]] | Durchwahl Intern: ",MID(Tabelle2[[#This Row],[Telefon Extern]],LEN(Tabelle2[[#This Row],[Telefon Extern]])-5,6),"&lt;/hidden&gt;"),"")</f>
        <v>&lt;hidden onHidden="[[alphacom:ac-hh:mitarbeiter:DBuck|Dirk Buck]]" onVisible="[[alphacom:ac-hh:mitarbeiter:DBuck|Dirk Buck]]"&gt;Abteilung: [[alphacom:ac-hh:IT-SD|IT-Service Desk]] | Durchwahl Intern:  - 501&lt;/hidden&gt;</v>
      </c>
      <c r="I9" s="1" t="str">
        <f>IF(AND(A9&lt;&gt;"",B9 &lt;&gt; "" ),CONCATENATE("| [[alphacom:ac-hh:mitarbeiter:",MID(E9,1,1),$A9,"|",$E9,"]]"," | Durchwahl': ",MID(Tabelle2[[#This Row],[Telefon Extern]],LEN(Tabelle2[[#This Row],[Telefon Extern]])-5,6)," |"),"")</f>
        <v>| [[alphacom:ac-hh:mitarbeiter:DBuck|Dirk Buck]] | Durchwahl':  - 501 |</v>
      </c>
      <c r="J9" s="1" t="str">
        <f t="shared" si="0"/>
        <v>http://dokuwiki/doku.php?id=alphacom:ac-hh:mitarbeiter:dbuck:start</v>
      </c>
      <c r="K9" s="1" t="s">
        <v>188</v>
      </c>
      <c r="L9" s="1" t="s">
        <v>188</v>
      </c>
    </row>
    <row r="10" spans="1:14" x14ac:dyDescent="0.25">
      <c r="A10" s="1" t="s">
        <v>27</v>
      </c>
      <c r="B10" s="1" t="s">
        <v>28</v>
      </c>
      <c r="C10" s="1" t="s">
        <v>21</v>
      </c>
      <c r="D10" s="1" t="s">
        <v>30</v>
      </c>
      <c r="E10" s="1" t="str">
        <f>CONCATENATE(Tabelle2[[#This Row],[Vorname]]," ",Tabelle2[[#This Row],[Nachname]])</f>
        <v>Thomas Diedrich</v>
      </c>
      <c r="F10" s="1" t="str">
        <f>VLOOKUP($C10,Abteilungen!$A$2:$B$25,2,FALSE)</f>
        <v>IT-Kundenbetreuung</v>
      </c>
      <c r="G10" s="4" t="s">
        <v>29</v>
      </c>
      <c r="H10" s="1" t="str">
        <f>IF(AND(A10&lt;&gt;"",B10&lt;&gt;""),CONCATENATE("&lt;hidden onHidden=",$N$1,"[[alphacom:ac-hh:mitarbeiter:",MID(TelefonlisteHH!$B10,1,1),$A10,"|",TelefonlisteHH!$E10,"]]",$N$1," onVisible=",$N$1,"[[alphacom:ac-hh:mitarbeiter:",MID(TelefonlisteHH!$B10,1,1),$A10,"|",TelefonlisteHH!$E10,"]]",$N$1,"&gt;","Abteilung: [[alphacom:ac-hh:",$C10,"|",$F10,"]] | Durchwahl Intern: ",MID(Tabelle2[[#This Row],[Telefon Extern]],LEN(Tabelle2[[#This Row],[Telefon Extern]])-5,6),"&lt;/hidden&gt;"),"")</f>
        <v>&lt;hidden onHidden="[[alphacom:ac-hh:mitarbeiter:TDiedrich|Thomas Diedrich]]" onVisible="[[alphacom:ac-hh:mitarbeiter:TDiedrich|Thomas Diedrich]]"&gt;Abteilung: [[alphacom:ac-hh:IT-KB|IT-Kundenbetreuung]] | Durchwahl Intern:  - 105&lt;/hidden&gt;</v>
      </c>
      <c r="I10" s="1" t="str">
        <f>IF(AND(A10&lt;&gt;"",B10 &lt;&gt; "" ),CONCATENATE("| [[alphacom:ac-hh:mitarbeiter:",MID(E10,1,1),$A10,"|",$E10,"]]"," | Durchwahl': ",MID(Tabelle2[[#This Row],[Telefon Extern]],LEN(Tabelle2[[#This Row],[Telefon Extern]])-5,6)," |"),"")</f>
        <v>| [[alphacom:ac-hh:mitarbeiter:TDiedrich|Thomas Diedrich]] | Durchwahl':  - 105 |</v>
      </c>
      <c r="J10" s="1" t="str">
        <f t="shared" si="0"/>
        <v>http://dokuwiki/doku.php?id=alphacom:ac-hh:mitarbeiter:tdiedrich:start</v>
      </c>
      <c r="K10" s="1" t="s">
        <v>188</v>
      </c>
      <c r="L10" s="1" t="s">
        <v>188</v>
      </c>
    </row>
    <row r="11" spans="1:14" x14ac:dyDescent="0.25">
      <c r="A11" s="1" t="s">
        <v>31</v>
      </c>
      <c r="B11" s="1" t="s">
        <v>32</v>
      </c>
      <c r="C11" s="1" t="s">
        <v>33</v>
      </c>
      <c r="D11" s="1"/>
      <c r="E11" s="1" t="str">
        <f>CONCATENATE(Tabelle2[[#This Row],[Vorname]]," ",Tabelle2[[#This Row],[Nachname]])</f>
        <v>Dorte Dunkelmann</v>
      </c>
      <c r="F11" s="1" t="str">
        <f>VLOOKUP($C11,Abteilungen!$A$2:$B$25,2,FALSE)</f>
        <v>stellvertretender Vertriebsbeauftragter</v>
      </c>
      <c r="G11" s="4" t="s">
        <v>34</v>
      </c>
      <c r="H11" s="1" t="str">
        <f>IF(AND(A11&lt;&gt;"",B11&lt;&gt;""),CONCATENATE("&lt;hidden onHidden=",$N$1,"[[alphacom:ac-hh:mitarbeiter:",MID(TelefonlisteHH!$B11,1,1),$A11,"|",TelefonlisteHH!$E11,"]]",$N$1," onVisible=",$N$1,"[[alphacom:ac-hh:mitarbeiter:",MID(TelefonlisteHH!$B11,1,1),$A11,"|",TelefonlisteHH!$E11,"]]",$N$1,"&gt;","Abteilung: [[alphacom:ac-hh:",$C11,"|",$F11,"]] | Durchwahl Intern: ",MID(Tabelle2[[#This Row],[Telefon Extern]],LEN(Tabelle2[[#This Row],[Telefon Extern]])-5,6),"&lt;/hidden&gt;"),"")</f>
        <v>&lt;hidden onHidden="[[alphacom:ac-hh:mitarbeiter:DDunkelmann|Dorte Dunkelmann]]" onVisible="[[alphacom:ac-hh:mitarbeiter:DDunkelmann|Dorte Dunkelmann]]"&gt;Abteilung: [[alphacom:ac-hh:sVB|stellvertretender Vertriebsbeauftragter]] | Durchwahl Intern:  - 352&lt;/hidden&gt;</v>
      </c>
      <c r="I11" s="1" t="str">
        <f>IF(AND(A11&lt;&gt;"",B11 &lt;&gt; "" ),CONCATENATE("| [[alphacom:ac-hh:mitarbeiter:",MID(E11,1,1),$A11,"|",$E11,"]]"," | Durchwahl': ",MID(Tabelle2[[#This Row],[Telefon Extern]],LEN(Tabelle2[[#This Row],[Telefon Extern]])-5,6)," |"),"")</f>
        <v>| [[alphacom:ac-hh:mitarbeiter:DDunkelmann|Dorte Dunkelmann]] | Durchwahl':  - 352 |</v>
      </c>
      <c r="J11" s="1" t="str">
        <f t="shared" si="0"/>
        <v>http://dokuwiki/doku.php?id=alphacom:ac-hh:mitarbeiter:ddunkelmann:start</v>
      </c>
      <c r="K11" s="1" t="s">
        <v>188</v>
      </c>
      <c r="L11" s="1" t="s">
        <v>188</v>
      </c>
    </row>
    <row r="12" spans="1:14" x14ac:dyDescent="0.25">
      <c r="A12" s="1" t="s">
        <v>35</v>
      </c>
      <c r="B12" s="1" t="s">
        <v>36</v>
      </c>
      <c r="C12" s="1" t="s">
        <v>37</v>
      </c>
      <c r="D12" s="1"/>
      <c r="E12" s="1" t="str">
        <f>CONCATENATE(Tabelle2[[#This Row],[Vorname]]," ",Tabelle2[[#This Row],[Nachname]])</f>
        <v>Yvonne Düring</v>
      </c>
      <c r="F12" s="1" t="str">
        <f>VLOOKUP($C12,Abteilungen!$A$2:$B$25,2,FALSE)</f>
        <v>Auftragsverarbeitung</v>
      </c>
      <c r="G12" s="4" t="s">
        <v>38</v>
      </c>
      <c r="H12" s="1" t="str">
        <f>IF(AND(A12&lt;&gt;"",B12&lt;&gt;""),CONCATENATE("&lt;hidden onHidden=",$N$1,"[[alphacom:ac-hh:mitarbeiter:",MID(TelefonlisteHH!$B12,1,1),$A12,"|",TelefonlisteHH!$E12,"]]",$N$1," onVisible=",$N$1,"[[alphacom:ac-hh:mitarbeiter:",MID(TelefonlisteHH!$B12,1,1),$A12,"|",TelefonlisteHH!$E12,"]]",$N$1,"&gt;","Abteilung: [[alphacom:ac-hh:",$C12,"|",$F12,"]] | Durchwahl Intern: ",MID(Tabelle2[[#This Row],[Telefon Extern]],LEN(Tabelle2[[#This Row],[Telefon Extern]])-5,6),"&lt;/hidden&gt;"),"")</f>
        <v>&lt;hidden onHidden="[[alphacom:ac-hh:mitarbeiter:YDüring|Yvonne Düring]]" onVisible="[[alphacom:ac-hh:mitarbeiter:YDüring|Yvonne Düring]]"&gt;Abteilung: [[alphacom:ac-hh:AV|Auftragsverarbeitung]] | Durchwahl Intern:  - 130&lt;/hidden&gt;</v>
      </c>
      <c r="I12" s="1" t="str">
        <f>IF(AND(A12&lt;&gt;"",B12 &lt;&gt; "" ),CONCATENATE("| [[alphacom:ac-hh:mitarbeiter:",MID(E12,1,1),$A12,"|",$E12,"]]"," | Durchwahl': ",MID(Tabelle2[[#This Row],[Telefon Extern]],LEN(Tabelle2[[#This Row],[Telefon Extern]])-5,6)," |"),"")</f>
        <v>| [[alphacom:ac-hh:mitarbeiter:YDüring|Yvonne Düring]] | Durchwahl':  - 130 |</v>
      </c>
      <c r="J12" s="1" t="str">
        <f t="shared" si="0"/>
        <v>http://dokuwiki/doku.php?id=alphacom:ac-hh:mitarbeiter:ydüring:start</v>
      </c>
      <c r="K12" s="1" t="s">
        <v>188</v>
      </c>
      <c r="L12" s="1" t="s">
        <v>188</v>
      </c>
    </row>
    <row r="13" spans="1:14" x14ac:dyDescent="0.25">
      <c r="A13" s="1" t="s">
        <v>39</v>
      </c>
      <c r="B13" s="1" t="s">
        <v>40</v>
      </c>
      <c r="C13" s="1" t="s">
        <v>17</v>
      </c>
      <c r="D13" s="1"/>
      <c r="E13" s="1" t="str">
        <f>CONCATENATE(Tabelle2[[#This Row],[Vorname]]," ",Tabelle2[[#This Row],[Nachname]])</f>
        <v>David Feuerstein</v>
      </c>
      <c r="F13" s="1" t="str">
        <f>VLOOKUP($C13,Abteilungen!$A$2:$B$25,2,FALSE)</f>
        <v>IT-Softwareentwicklung</v>
      </c>
      <c r="G13" s="4" t="s">
        <v>41</v>
      </c>
      <c r="H13" s="1" t="str">
        <f>IF(AND(A13&lt;&gt;"",B13&lt;&gt;""),CONCATENATE("&lt;hidden onHidden=",$N$1,"[[alphacom:ac-hh:mitarbeiter:",MID(TelefonlisteHH!$B13,1,1),$A13,"|",TelefonlisteHH!$E13,"]]",$N$1," onVisible=",$N$1,"[[alphacom:ac-hh:mitarbeiter:",MID(TelefonlisteHH!$B13,1,1),$A13,"|",TelefonlisteHH!$E13,"]]",$N$1,"&gt;","Abteilung: [[alphacom:ac-hh:",$C13,"|",$F13,"]] | Durchwahl Intern: ",MID(Tabelle2[[#This Row],[Telefon Extern]],LEN(Tabelle2[[#This Row],[Telefon Extern]])-5,6),"&lt;/hidden&gt;"),"")</f>
        <v>&lt;hidden onHidden="[[alphacom:ac-hh:mitarbeiter:DFeuerstein|David Feuerstein]]" onVisible="[[alphacom:ac-hh:mitarbeiter:DFeuerstein|David Feuerstein]]"&gt;Abteilung: [[alphacom:ac-hh:IT-SE|IT-Softwareentwicklung]] | Durchwahl Intern:  - 174&lt;/hidden&gt;</v>
      </c>
      <c r="I13" s="1" t="str">
        <f>IF(AND(A13&lt;&gt;"",B13 &lt;&gt; "" ),CONCATENATE("| [[alphacom:ac-hh:mitarbeiter:",MID(E13,1,1),$A13,"|",$E13,"]]"," | Durchwahl': ",MID(Tabelle2[[#This Row],[Telefon Extern]],LEN(Tabelle2[[#This Row],[Telefon Extern]])-5,6)," |"),"")</f>
        <v>| [[alphacom:ac-hh:mitarbeiter:DFeuerstein|David Feuerstein]] | Durchwahl':  - 174 |</v>
      </c>
      <c r="J13" s="1" t="str">
        <f t="shared" si="0"/>
        <v>http://dokuwiki/doku.php?id=alphacom:ac-hh:mitarbeiter:dfeuerstein:start</v>
      </c>
      <c r="K13" s="1" t="s">
        <v>188</v>
      </c>
      <c r="L13" s="1" t="s">
        <v>188</v>
      </c>
    </row>
    <row r="14" spans="1:14" x14ac:dyDescent="0.25">
      <c r="A14" s="1" t="s">
        <v>42</v>
      </c>
      <c r="B14" s="1" t="s">
        <v>43</v>
      </c>
      <c r="C14" s="1" t="s">
        <v>12</v>
      </c>
      <c r="D14" s="1" t="s">
        <v>45</v>
      </c>
      <c r="E14" s="1" t="str">
        <f>CONCATENATE(Tabelle2[[#This Row],[Vorname]]," ",Tabelle2[[#This Row],[Nachname]])</f>
        <v>Peter Fischer</v>
      </c>
      <c r="F14" s="1" t="str">
        <f>VLOOKUP($C14,Abteilungen!$A$2:$B$25,2,FALSE)</f>
        <v>Vertriebsbeauftragter</v>
      </c>
      <c r="G14" s="4" t="s">
        <v>44</v>
      </c>
      <c r="H14" s="1" t="str">
        <f>IF(AND(A14&lt;&gt;"",B14&lt;&gt;""),CONCATENATE("&lt;hidden onHidden=",$N$1,"[[alphacom:ac-hh:mitarbeiter:",MID(TelefonlisteHH!$B14,1,1),$A14,"|",TelefonlisteHH!$E14,"]]",$N$1," onVisible=",$N$1,"[[alphacom:ac-hh:mitarbeiter:",MID(TelefonlisteHH!$B14,1,1),$A14,"|",TelefonlisteHH!$E14,"]]",$N$1,"&gt;","Abteilung: [[alphacom:ac-hh:",$C14,"|",$F14,"]] | Durchwahl Intern: ",MID(Tabelle2[[#This Row],[Telefon Extern]],LEN(Tabelle2[[#This Row],[Telefon Extern]])-5,6),"&lt;/hidden&gt;"),"")</f>
        <v>&lt;hidden onHidden="[[alphacom:ac-hh:mitarbeiter:PFischer|Peter Fischer]]" onVisible="[[alphacom:ac-hh:mitarbeiter:PFischer|Peter Fischer]]"&gt;Abteilung: [[alphacom:ac-hh:VB|Vertriebsbeauftragter]] | Durchwahl Intern:  - 321&lt;/hidden&gt;</v>
      </c>
      <c r="I14" s="1" t="str">
        <f>IF(AND(A14&lt;&gt;"",B14 &lt;&gt; "" ),CONCATENATE("| [[alphacom:ac-hh:mitarbeiter:",MID(E14,1,1),$A14,"|",$E14,"]]"," | Durchwahl': ",MID(Tabelle2[[#This Row],[Telefon Extern]],LEN(Tabelle2[[#This Row],[Telefon Extern]])-5,6)," |"),"")</f>
        <v>| [[alphacom:ac-hh:mitarbeiter:PFischer|Peter Fischer]] | Durchwahl':  - 321 |</v>
      </c>
      <c r="J14" s="1" t="str">
        <f t="shared" si="0"/>
        <v>http://dokuwiki/doku.php?id=alphacom:ac-hh:mitarbeiter:pfischer:start</v>
      </c>
      <c r="K14" s="1" t="s">
        <v>188</v>
      </c>
      <c r="L14" s="1" t="s">
        <v>188</v>
      </c>
    </row>
    <row r="15" spans="1:14" x14ac:dyDescent="0.25">
      <c r="A15" s="1" t="s">
        <v>46</v>
      </c>
      <c r="B15" s="1" t="s">
        <v>47</v>
      </c>
      <c r="C15" s="1" t="s">
        <v>48</v>
      </c>
      <c r="D15" s="1"/>
      <c r="E15" s="1" t="str">
        <f>CONCATENATE(Tabelle2[[#This Row],[Vorname]]," ",Tabelle2[[#This Row],[Nachname]])</f>
        <v>Birgit Franke</v>
      </c>
      <c r="F15" s="1" t="str">
        <f>VLOOKUP($C15,Abteilungen!$A$2:$B$25,2,FALSE)</f>
        <v>Datenerfassung</v>
      </c>
      <c r="G15" s="4" t="s">
        <v>49</v>
      </c>
      <c r="H15" s="1" t="str">
        <f>IF(AND(A15&lt;&gt;"",B15&lt;&gt;""),CONCATENATE("&lt;hidden onHidden=",$N$1,"[[alphacom:ac-hh:mitarbeiter:",MID(TelefonlisteHH!$B15,1,1),$A15,"|",TelefonlisteHH!$E15,"]]",$N$1," onVisible=",$N$1,"[[alphacom:ac-hh:mitarbeiter:",MID(TelefonlisteHH!$B15,1,1),$A15,"|",TelefonlisteHH!$E15,"]]",$N$1,"&gt;","Abteilung: [[alphacom:ac-hh:",$C15,"|",$F15,"]] | Durchwahl Intern: ",MID(Tabelle2[[#This Row],[Telefon Extern]],LEN(Tabelle2[[#This Row],[Telefon Extern]])-5,6),"&lt;/hidden&gt;"),"")</f>
        <v>&lt;hidden onHidden="[[alphacom:ac-hh:mitarbeiter:BFranke|Birgit Franke]]" onVisible="[[alphacom:ac-hh:mitarbeiter:BFranke|Birgit Franke]]"&gt;Abteilung: [[alphacom:ac-hh:DE|Datenerfassung]] | Durchwahl Intern:  - 127&lt;/hidden&gt;</v>
      </c>
      <c r="I15" s="1" t="str">
        <f>IF(AND(A15&lt;&gt;"",B15 &lt;&gt; "" ),CONCATENATE("| [[alphacom:ac-hh:mitarbeiter:",MID(E15,1,1),$A15,"|",$E15,"]]"," | Durchwahl': ",MID(Tabelle2[[#This Row],[Telefon Extern]],LEN(Tabelle2[[#This Row],[Telefon Extern]])-5,6)," |"),"")</f>
        <v>| [[alphacom:ac-hh:mitarbeiter:BFranke|Birgit Franke]] | Durchwahl':  - 127 |</v>
      </c>
      <c r="J15" s="1" t="str">
        <f t="shared" si="0"/>
        <v>http://dokuwiki/doku.php?id=alphacom:ac-hh:mitarbeiter:bfranke:start</v>
      </c>
      <c r="K15" s="1" t="s">
        <v>188</v>
      </c>
      <c r="L15" s="1" t="s">
        <v>188</v>
      </c>
    </row>
    <row r="16" spans="1:14" x14ac:dyDescent="0.25">
      <c r="A16" s="1" t="s">
        <v>50</v>
      </c>
      <c r="B16" s="1" t="s">
        <v>51</v>
      </c>
      <c r="C16" s="1" t="s">
        <v>52</v>
      </c>
      <c r="D16" s="1"/>
      <c r="E16" s="1" t="str">
        <f>CONCATENATE(Tabelle2[[#This Row],[Vorname]]," ",Tabelle2[[#This Row],[Nachname]])</f>
        <v>Heidi Freese</v>
      </c>
      <c r="F16" s="1" t="str">
        <f>VLOOKUP($C16,Abteilungen!$A$2:$B$25,2,FALSE)</f>
        <v>Assistenz der Geschäftsleitung</v>
      </c>
      <c r="G16" s="4" t="s">
        <v>53</v>
      </c>
      <c r="H16" s="1" t="str">
        <f>IF(AND(A16&lt;&gt;"",B16&lt;&gt;""),CONCATENATE("&lt;hidden onHidden=",$N$1,"[[alphacom:ac-hh:mitarbeiter:",MID(TelefonlisteHH!$B16,1,1),$A16,"|",TelefonlisteHH!$E16,"]]",$N$1," onVisible=",$N$1,"[[alphacom:ac-hh:mitarbeiter:",MID(TelefonlisteHH!$B16,1,1),$A16,"|",TelefonlisteHH!$E16,"]]",$N$1,"&gt;","Abteilung: [[alphacom:ac-hh:",$C16,"|",$F16,"]] | Durchwahl Intern: ",MID(Tabelle2[[#This Row],[Telefon Extern]],LEN(Tabelle2[[#This Row],[Telefon Extern]])-5,6),"&lt;/hidden&gt;"),"")</f>
        <v>&lt;hidden onHidden="[[alphacom:ac-hh:mitarbeiter:HFreese|Heidi Freese]]" onVisible="[[alphacom:ac-hh:mitarbeiter:HFreese|Heidi Freese]]"&gt;Abteilung: [[alphacom:ac-hh:aGL|Assistenz der Geschäftsleitung]] | Durchwahl Intern:  - 326&lt;/hidden&gt;</v>
      </c>
      <c r="I16" s="1" t="str">
        <f>IF(AND(A16&lt;&gt;"",B16 &lt;&gt; "" ),CONCATENATE("| [[alphacom:ac-hh:mitarbeiter:",MID(E16,1,1),$A16,"|",$E16,"]]"," | Durchwahl': ",MID(Tabelle2[[#This Row],[Telefon Extern]],LEN(Tabelle2[[#This Row],[Telefon Extern]])-5,6)," |"),"")</f>
        <v>| [[alphacom:ac-hh:mitarbeiter:HFreese|Heidi Freese]] | Durchwahl':  - 326 |</v>
      </c>
      <c r="J16" s="1" t="str">
        <f t="shared" si="0"/>
        <v>http://dokuwiki/doku.php?id=alphacom:ac-hh:mitarbeiter:hfreese:start</v>
      </c>
      <c r="K16" s="1" t="s">
        <v>188</v>
      </c>
      <c r="L16" s="1" t="s">
        <v>188</v>
      </c>
    </row>
    <row r="17" spans="1:12" x14ac:dyDescent="0.25">
      <c r="A17" s="1" t="s">
        <v>54</v>
      </c>
      <c r="B17" s="1" t="s">
        <v>55</v>
      </c>
      <c r="C17" s="1" t="s">
        <v>56</v>
      </c>
      <c r="D17" s="1" t="s">
        <v>58</v>
      </c>
      <c r="E17" s="1" t="str">
        <f>CONCATENATE(Tabelle2[[#This Row],[Vorname]]," ",Tabelle2[[#This Row],[Nachname]])</f>
        <v>Andreas Fuchs</v>
      </c>
      <c r="F17" s="1" t="str">
        <f>VLOOKUP($C17,Abteilungen!$A$2:$B$25,2,FALSE)</f>
        <v>Geschäftsleitung</v>
      </c>
      <c r="G17" s="4" t="s">
        <v>57</v>
      </c>
      <c r="H17" s="1" t="str">
        <f>IF(AND(A17&lt;&gt;"",B17&lt;&gt;""),CONCATENATE("&lt;hidden onHidden=",$N$1,"[[alphacom:ac-hh:mitarbeiter:",MID(TelefonlisteHH!$B17,1,1),$A17,"|",TelefonlisteHH!$E17,"]]",$N$1," onVisible=",$N$1,"[[alphacom:ac-hh:mitarbeiter:",MID(TelefonlisteHH!$B17,1,1),$A17,"|",TelefonlisteHH!$E17,"]]",$N$1,"&gt;","Abteilung: [[alphacom:ac-hh:",$C17,"|",$F17,"]] | Durchwahl Intern: ",MID(Tabelle2[[#This Row],[Telefon Extern]],LEN(Tabelle2[[#This Row],[Telefon Extern]])-5,6),"&lt;/hidden&gt;"),"")</f>
        <v>&lt;hidden onHidden="[[alphacom:ac-hh:mitarbeiter:AFuchs|Andreas Fuchs]]" onVisible="[[alphacom:ac-hh:mitarbeiter:AFuchs|Andreas Fuchs]]"&gt;Abteilung: [[alphacom:ac-hh:GL|Geschäftsleitung]] | Durchwahl Intern:  - 123&lt;/hidden&gt;</v>
      </c>
      <c r="I17" s="1" t="str">
        <f>IF(AND(A17&lt;&gt;"",B17 &lt;&gt; "" ),CONCATENATE("| [[alphacom:ac-hh:mitarbeiter:",MID(E17,1,1),$A17,"|",$E17,"]]"," | Durchwahl': ",MID(Tabelle2[[#This Row],[Telefon Extern]],LEN(Tabelle2[[#This Row],[Telefon Extern]])-5,6)," |"),"")</f>
        <v>| [[alphacom:ac-hh:mitarbeiter:AFuchs|Andreas Fuchs]] | Durchwahl':  - 123 |</v>
      </c>
      <c r="J17" s="1" t="str">
        <f t="shared" si="0"/>
        <v>http://dokuwiki/doku.php?id=alphacom:ac-hh:mitarbeiter:afuchs:start</v>
      </c>
      <c r="K17" s="1" t="s">
        <v>188</v>
      </c>
      <c r="L17" s="1" t="s">
        <v>188</v>
      </c>
    </row>
    <row r="18" spans="1:12" x14ac:dyDescent="0.25">
      <c r="A18" s="1" t="s">
        <v>54</v>
      </c>
      <c r="B18" s="1" t="s">
        <v>28</v>
      </c>
      <c r="C18" s="1" t="s">
        <v>37</v>
      </c>
      <c r="D18" s="1"/>
      <c r="E18" s="1" t="str">
        <f>CONCATENATE(Tabelle2[[#This Row],[Vorname]]," ",Tabelle2[[#This Row],[Nachname]])</f>
        <v>Thomas Fuchs</v>
      </c>
      <c r="F18" s="1" t="str">
        <f>VLOOKUP($C18,Abteilungen!$A$2:$B$25,2,FALSE)</f>
        <v>Auftragsverarbeitung</v>
      </c>
      <c r="G18" s="4" t="s">
        <v>59</v>
      </c>
      <c r="H18" s="1" t="str">
        <f>IF(AND(A18&lt;&gt;"",B18&lt;&gt;""),CONCATENATE("&lt;hidden onHidden=",$N$1,"[[alphacom:ac-hh:mitarbeiter:",MID(TelefonlisteHH!$B18,1,1),$A18,"|",TelefonlisteHH!$E18,"]]",$N$1," onVisible=",$N$1,"[[alphacom:ac-hh:mitarbeiter:",MID(TelefonlisteHH!$B18,1,1),$A18,"|",TelefonlisteHH!$E18,"]]",$N$1,"&gt;","Abteilung: [[alphacom:ac-hh:",$C18,"|",$F18,"]] | Durchwahl Intern: ",MID(Tabelle2[[#This Row],[Telefon Extern]],LEN(Tabelle2[[#This Row],[Telefon Extern]])-5,6),"&lt;/hidden&gt;"),"")</f>
        <v>&lt;hidden onHidden="[[alphacom:ac-hh:mitarbeiter:TFuchs|Thomas Fuchs]]" onVisible="[[alphacom:ac-hh:mitarbeiter:TFuchs|Thomas Fuchs]]"&gt;Abteilung: [[alphacom:ac-hh:AV|Auftragsverarbeitung]] | Durchwahl Intern:  - 135&lt;/hidden&gt;</v>
      </c>
      <c r="I18" s="1" t="str">
        <f>IF(AND(A18&lt;&gt;"",B18 &lt;&gt; "" ),CONCATENATE("| [[alphacom:ac-hh:mitarbeiter:",MID(E18,1,1),$A18,"|",$E18,"]]"," | Durchwahl': ",MID(Tabelle2[[#This Row],[Telefon Extern]],LEN(Tabelle2[[#This Row],[Telefon Extern]])-5,6)," |"),"")</f>
        <v>| [[alphacom:ac-hh:mitarbeiter:TFuchs|Thomas Fuchs]] | Durchwahl':  - 135 |</v>
      </c>
      <c r="J18" s="1" t="str">
        <f t="shared" si="0"/>
        <v>http://dokuwiki/doku.php?id=alphacom:ac-hh:mitarbeiter:tfuchs:start</v>
      </c>
      <c r="K18" s="1" t="s">
        <v>188</v>
      </c>
      <c r="L18" s="1" t="s">
        <v>188</v>
      </c>
    </row>
    <row r="19" spans="1:12" x14ac:dyDescent="0.25">
      <c r="A19" s="1" t="s">
        <v>224</v>
      </c>
      <c r="B19" s="1" t="s">
        <v>239</v>
      </c>
      <c r="C19" s="1" t="s">
        <v>65</v>
      </c>
      <c r="D19" s="1"/>
      <c r="E19" s="1" t="str">
        <f>CONCATENATE(Tabelle2[[#This Row],[Vorname]]," ",Tabelle2[[#This Row],[Nachname]])</f>
        <v>Monika Göbel</v>
      </c>
      <c r="F19" s="1" t="str">
        <f>VLOOKUP($C19,Abteilungen!$A$2:$B$25,2,FALSE)</f>
        <v>Empfang</v>
      </c>
      <c r="G19" s="4" t="s">
        <v>66</v>
      </c>
      <c r="H19" s="1" t="str">
        <f>IF(AND(A19&lt;&gt;"",B19&lt;&gt;""),CONCATENATE("&lt;hidden onHidden=",$N$1,"[[alphacom:ac-hh:mitarbeiter:",MID(TelefonlisteHH!$B19,1,1),$A19,"|",TelefonlisteHH!$E19,"]]",$N$1," onVisible=",$N$1,"[[alphacom:ac-hh:mitarbeiter:",MID(TelefonlisteHH!$B19,1,1),$A19,"|",TelefonlisteHH!$E19,"]]",$N$1,"&gt;","Abteilung: [[alphacom:ac-hh:",$C19,"|",$F19,"]] | Durchwahl Intern: ",MID(Tabelle2[[#This Row],[Telefon Extern]],LEN(Tabelle2[[#This Row],[Telefon Extern]])-5,6),"&lt;/hidden&gt;"),"")</f>
        <v>&lt;hidden onHidden="[[alphacom:ac-hh:mitarbeiter:MGöbel|Monika Göbel]]" onVisible="[[alphacom:ac-hh:mitarbeiter:MGöbel|Monika Göbel]]"&gt;Abteilung: [[alphacom:ac-hh:Empf|Empfang]] | Durchwahl Intern:  - 114&lt;/hidden&gt;</v>
      </c>
      <c r="I19" s="1" t="str">
        <f>IF(AND(A19&lt;&gt;"",B19 &lt;&gt; "" ),CONCATENATE("| [[alphacom:ac-hh:mitarbeiter:",MID(E19,1,1),$A19,"|",$E19,"]]"," | Durchwahl': ",MID(Tabelle2[[#This Row],[Telefon Extern]],LEN(Tabelle2[[#This Row],[Telefon Extern]])-5,6)," |"),"")</f>
        <v>| [[alphacom:ac-hh:mitarbeiter:MGöbel|Monika Göbel]] | Durchwahl':  - 114 |</v>
      </c>
      <c r="J19" s="1" t="str">
        <f t="shared" si="0"/>
        <v>http://dokuwiki/doku.php?id=alphacom:ac-hh:mitarbeiter:mgöbel:start</v>
      </c>
      <c r="K19" s="1" t="s">
        <v>188</v>
      </c>
      <c r="L19" s="1" t="s">
        <v>188</v>
      </c>
    </row>
    <row r="20" spans="1:12" x14ac:dyDescent="0.25">
      <c r="A20" s="1" t="s">
        <v>60</v>
      </c>
      <c r="B20" s="1" t="s">
        <v>61</v>
      </c>
      <c r="C20" s="1" t="s">
        <v>62</v>
      </c>
      <c r="D20" s="1" t="s">
        <v>64</v>
      </c>
      <c r="E20" s="1" t="str">
        <f>CONCATENATE(Tabelle2[[#This Row],[Vorname]]," ",Tabelle2[[#This Row],[Nachname]])</f>
        <v>Albert Gschlössl</v>
      </c>
      <c r="F20" s="1" t="str">
        <f>VLOOKUP($C20,Abteilungen!$A$2:$B$25,2,FALSE)</f>
        <v>IT-Leitung</v>
      </c>
      <c r="G20" s="4" t="s">
        <v>63</v>
      </c>
      <c r="H20" s="1" t="str">
        <f>IF(AND(A20&lt;&gt;"",B20&lt;&gt;""),CONCATENATE("&lt;hidden onHidden=",$N$1,"[[alphacom:ac-hh:mitarbeiter:",MID(TelefonlisteHH!$B20,1,1),$A20,"|",TelefonlisteHH!$E20,"]]",$N$1," onVisible=",$N$1,"[[alphacom:ac-hh:mitarbeiter:",MID(TelefonlisteHH!$B20,1,1),$A20,"|",TelefonlisteHH!$E20,"]]",$N$1,"&gt;","Abteilung: [[alphacom:ac-hh:",$C20,"|",$F20,"]] | Durchwahl Intern: ",MID(Tabelle2[[#This Row],[Telefon Extern]],LEN(Tabelle2[[#This Row],[Telefon Extern]])-5,6),"&lt;/hidden&gt;"),"")</f>
        <v>&lt;hidden onHidden="[[alphacom:ac-hh:mitarbeiter:AGschlössl|Albert Gschlössl]]" onVisible="[[alphacom:ac-hh:mitarbeiter:AGschlössl|Albert Gschlössl]]"&gt;Abteilung: [[alphacom:ac-hh:IT-L|IT-Leitung]] | Durchwahl Intern:  - 181&lt;/hidden&gt;</v>
      </c>
      <c r="I20" s="1" t="str">
        <f>IF(AND(A20&lt;&gt;"",B20 &lt;&gt; "" ),CONCATENATE("| [[alphacom:ac-hh:mitarbeiter:",MID(E20,1,1),$A20,"|",$E20,"]]"," | Durchwahl': ",MID(Tabelle2[[#This Row],[Telefon Extern]],LEN(Tabelle2[[#This Row],[Telefon Extern]])-5,6)," |"),"")</f>
        <v>| [[alphacom:ac-hh:mitarbeiter:AGschlössl|Albert Gschlössl]] | Durchwahl':  - 181 |</v>
      </c>
      <c r="J20" s="1" t="str">
        <f t="shared" si="0"/>
        <v>http://dokuwiki/doku.php?id=alphacom:ac-hh:mitarbeiter:agschlössl:start</v>
      </c>
      <c r="K20" s="1" t="s">
        <v>188</v>
      </c>
      <c r="L20" s="1" t="s">
        <v>188</v>
      </c>
    </row>
    <row r="21" spans="1:12" x14ac:dyDescent="0.25">
      <c r="A21" s="1" t="s">
        <v>150</v>
      </c>
      <c r="B21" s="1" t="s">
        <v>151</v>
      </c>
      <c r="C21" s="1" t="s">
        <v>5</v>
      </c>
      <c r="D21" s="1"/>
      <c r="E21" s="1" t="str">
        <f>CONCATENATE(Tabelle2[[#This Row],[Vorname]]," ",Tabelle2[[#This Row],[Nachname]])</f>
        <v>Henning Hamer</v>
      </c>
      <c r="F21" s="1" t="str">
        <f>VLOOKUP($C21,Abteilungen!$A$2:$B$25,2,FALSE)</f>
        <v>Beleg Aufnahmetechnik</v>
      </c>
      <c r="G21" s="4" t="s">
        <v>9</v>
      </c>
      <c r="H21" s="1" t="str">
        <f>IF(AND(A21&lt;&gt;"",B21&lt;&gt;""),CONCATENATE("&lt;hidden onHidden=",$N$1,"[[alphacom:ac-hh:mitarbeiter:",MID(TelefonlisteHH!$B21,1,1),$A21,"|",TelefonlisteHH!$E21,"]]",$N$1," onVisible=",$N$1,"[[alphacom:ac-hh:mitarbeiter:",MID(TelefonlisteHH!$B21,1,1),$A21,"|",TelefonlisteHH!$E21,"]]",$N$1,"&gt;","Abteilung: [[alphacom:ac-hh:",$C21,"|",$F21,"]] | Durchwahl Intern: ",MID(Tabelle2[[#This Row],[Telefon Extern]],LEN(Tabelle2[[#This Row],[Telefon Extern]])-5,6),"&lt;/hidden&gt;"),"")</f>
        <v>&lt;hidden onHidden="[[alphacom:ac-hh:mitarbeiter:HHamer|Henning Hamer]]" onVisible="[[alphacom:ac-hh:mitarbeiter:HHamer|Henning Hamer]]"&gt;Abteilung: [[alphacom:ac-hh:BAT|Beleg Aufnahmetechnik]] | Durchwahl Intern:  - 117&lt;/hidden&gt;</v>
      </c>
      <c r="I21" s="1" t="str">
        <f>IF(AND(A21&lt;&gt;"",B21 &lt;&gt; "" ),CONCATENATE("| [[alphacom:ac-hh:mitarbeiter:",MID(E21,1,1),$A21,"|",$E21,"]]"," | Durchwahl': ",MID(Tabelle2[[#This Row],[Telefon Extern]],LEN(Tabelle2[[#This Row],[Telefon Extern]])-5,6)," |"),"")</f>
        <v>| [[alphacom:ac-hh:mitarbeiter:HHamer|Henning Hamer]] | Durchwahl':  - 117 |</v>
      </c>
      <c r="J21" s="1" t="str">
        <f t="shared" si="0"/>
        <v>http://dokuwiki/doku.php?id=alphacom:ac-hh:mitarbeiter:hhamer:start</v>
      </c>
      <c r="K21" s="1" t="s">
        <v>188</v>
      </c>
      <c r="L21" s="1" t="s">
        <v>188</v>
      </c>
    </row>
    <row r="22" spans="1:12" x14ac:dyDescent="0.25">
      <c r="A22" s="1" t="s">
        <v>67</v>
      </c>
      <c r="B22" s="1" t="s">
        <v>68</v>
      </c>
      <c r="C22" s="1" t="s">
        <v>69</v>
      </c>
      <c r="D22" s="1"/>
      <c r="E22" s="1" t="str">
        <f>CONCATENATE(Tabelle2[[#This Row],[Vorname]]," ",Tabelle2[[#This Row],[Nachname]])</f>
        <v>Elisabeth Hebel</v>
      </c>
      <c r="F22" s="1" t="str">
        <f>VLOOKUP($C22,Abteilungen!$A$2:$B$25,2,FALSE)</f>
        <v>Buchhaltung</v>
      </c>
      <c r="G22" s="4" t="s">
        <v>70</v>
      </c>
      <c r="H22" s="1" t="str">
        <f>IF(AND(A22&lt;&gt;"",B22&lt;&gt;""),CONCATENATE("&lt;hidden onHidden=",$N$1,"[[alphacom:ac-hh:mitarbeiter:",MID(TelefonlisteHH!$B22,1,1),$A22,"|",TelefonlisteHH!$E22,"]]",$N$1," onVisible=",$N$1,"[[alphacom:ac-hh:mitarbeiter:",MID(TelefonlisteHH!$B22,1,1),$A22,"|",TelefonlisteHH!$E22,"]]",$N$1,"&gt;","Abteilung: [[alphacom:ac-hh:",$C22,"|",$F22,"]] | Durchwahl Intern: ",MID(Tabelle2[[#This Row],[Telefon Extern]],LEN(Tabelle2[[#This Row],[Telefon Extern]])-5,6),"&lt;/hidden&gt;"),"")</f>
        <v>&lt;hidden onHidden="[[alphacom:ac-hh:mitarbeiter:EHebel|Elisabeth Hebel]]" onVisible="[[alphacom:ac-hh:mitarbeiter:EHebel|Elisabeth Hebel]]"&gt;Abteilung: [[alphacom:ac-hh:Buha|Buchhaltung]] | Durchwahl Intern:  - 144&lt;/hidden&gt;</v>
      </c>
      <c r="I22" s="1" t="str">
        <f>IF(AND(A22&lt;&gt;"",B22 &lt;&gt; "" ),CONCATENATE("| [[alphacom:ac-hh:mitarbeiter:",MID(E22,1,1),$A22,"|",$E22,"]]"," | Durchwahl': ",MID(Tabelle2[[#This Row],[Telefon Extern]],LEN(Tabelle2[[#This Row],[Telefon Extern]])-5,6)," |"),"")</f>
        <v>| [[alphacom:ac-hh:mitarbeiter:EHebel|Elisabeth Hebel]] | Durchwahl':  - 144 |</v>
      </c>
      <c r="J22" s="1" t="str">
        <f t="shared" si="0"/>
        <v>http://dokuwiki/doku.php?id=alphacom:ac-hh:mitarbeiter:ehebel:start</v>
      </c>
      <c r="K22" s="1" t="s">
        <v>188</v>
      </c>
      <c r="L22" s="1" t="s">
        <v>188</v>
      </c>
    </row>
    <row r="23" spans="1:12" x14ac:dyDescent="0.25">
      <c r="A23" s="1" t="s">
        <v>71</v>
      </c>
      <c r="B23" s="1" t="s">
        <v>28</v>
      </c>
      <c r="C23" s="1" t="s">
        <v>56</v>
      </c>
      <c r="D23" s="1" t="s">
        <v>73</v>
      </c>
      <c r="E23" s="1" t="str">
        <f>CONCATENATE(Tabelle2[[#This Row],[Vorname]]," ",Tabelle2[[#This Row],[Nachname]])</f>
        <v>Thomas Hellmig</v>
      </c>
      <c r="F23" s="1" t="str">
        <f>VLOOKUP($C23,Abteilungen!$A$2:$B$25,2,FALSE)</f>
        <v>Geschäftsleitung</v>
      </c>
      <c r="G23" s="4" t="s">
        <v>72</v>
      </c>
      <c r="H23" s="1" t="str">
        <f>IF(AND(A23&lt;&gt;"",B23&lt;&gt;""),CONCATENATE("&lt;hidden onHidden=",$N$1,"[[alphacom:ac-hh:mitarbeiter:",MID(TelefonlisteHH!$B23,1,1),$A23,"|",TelefonlisteHH!$E23,"]]",$N$1," onVisible=",$N$1,"[[alphacom:ac-hh:mitarbeiter:",MID(TelefonlisteHH!$B23,1,1),$A23,"|",TelefonlisteHH!$E23,"]]",$N$1,"&gt;","Abteilung: [[alphacom:ac-hh:",$C23,"|",$F23,"]] | Durchwahl Intern: ",MID(Tabelle2[[#This Row],[Telefon Extern]],LEN(Tabelle2[[#This Row],[Telefon Extern]])-5,6),"&lt;/hidden&gt;"),"")</f>
        <v>&lt;hidden onHidden="[[alphacom:ac-hh:mitarbeiter:THellmig|Thomas Hellmig]]" onVisible="[[alphacom:ac-hh:mitarbeiter:THellmig|Thomas Hellmig]]"&gt;Abteilung: [[alphacom:ac-hh:GL|Geschäftsleitung]] | Durchwahl Intern:  - 320&lt;/hidden&gt;</v>
      </c>
      <c r="I23" s="1" t="str">
        <f>IF(AND(A23&lt;&gt;"",B23 &lt;&gt; "" ),CONCATENATE("| [[alphacom:ac-hh:mitarbeiter:",MID(E23,1,1),$A23,"|",$E23,"]]"," | Durchwahl': ",MID(Tabelle2[[#This Row],[Telefon Extern]],LEN(Tabelle2[[#This Row],[Telefon Extern]])-5,6)," |"),"")</f>
        <v>| [[alphacom:ac-hh:mitarbeiter:THellmig|Thomas Hellmig]] | Durchwahl':  - 320 |</v>
      </c>
      <c r="J23" s="1" t="str">
        <f t="shared" si="0"/>
        <v>http://dokuwiki/doku.php?id=alphacom:ac-hh:mitarbeiter:thellmig:start</v>
      </c>
      <c r="K23" s="1" t="s">
        <v>188</v>
      </c>
      <c r="L23" s="1" t="s">
        <v>188</v>
      </c>
    </row>
    <row r="24" spans="1:12" x14ac:dyDescent="0.25">
      <c r="A24" s="1" t="s">
        <v>74</v>
      </c>
      <c r="B24" s="1" t="s">
        <v>47</v>
      </c>
      <c r="C24" s="1" t="s">
        <v>75</v>
      </c>
      <c r="D24" s="1"/>
      <c r="E24" s="1" t="str">
        <f>CONCATENATE(Tabelle2[[#This Row],[Vorname]]," ",Tabelle2[[#This Row],[Nachname]])</f>
        <v>Birgit Hoop</v>
      </c>
      <c r="F24" s="1" t="str">
        <f>VLOOKUP($C24,Abteilungen!$A$2:$B$25,2,FALSE)</f>
        <v>Datenerfassung 1</v>
      </c>
      <c r="G24" s="4" t="s">
        <v>49</v>
      </c>
      <c r="H24" s="1" t="str">
        <f>IF(AND(A24&lt;&gt;"",B24&lt;&gt;""),CONCATENATE("&lt;hidden onHidden=",$N$1,"[[alphacom:ac-hh:mitarbeiter:",MID(TelefonlisteHH!$B24,1,1),$A24,"|",TelefonlisteHH!$E24,"]]",$N$1," onVisible=",$N$1,"[[alphacom:ac-hh:mitarbeiter:",MID(TelefonlisteHH!$B24,1,1),$A24,"|",TelefonlisteHH!$E24,"]]",$N$1,"&gt;","Abteilung: [[alphacom:ac-hh:",$C24,"|",$F24,"]] | Durchwahl Intern: ",MID(Tabelle2[[#This Row],[Telefon Extern]],LEN(Tabelle2[[#This Row],[Telefon Extern]])-5,6),"&lt;/hidden&gt;"),"")</f>
        <v>&lt;hidden onHidden="[[alphacom:ac-hh:mitarbeiter:BHoop|Birgit Hoop]]" onVisible="[[alphacom:ac-hh:mitarbeiter:BHoop|Birgit Hoop]]"&gt;Abteilung: [[alphacom:ac-hh:DE1|Datenerfassung 1]] | Durchwahl Intern:  - 127&lt;/hidden&gt;</v>
      </c>
      <c r="I24" s="1" t="str">
        <f>IF(AND(A24&lt;&gt;"",B24 &lt;&gt; "" ),CONCATENATE("| [[alphacom:ac-hh:mitarbeiter:",MID(E24,1,1),$A24,"|",$E24,"]]"," | Durchwahl': ",MID(Tabelle2[[#This Row],[Telefon Extern]],LEN(Tabelle2[[#This Row],[Telefon Extern]])-5,6)," |"),"")</f>
        <v>| [[alphacom:ac-hh:mitarbeiter:BHoop|Birgit Hoop]] | Durchwahl':  - 127 |</v>
      </c>
      <c r="J24" s="1" t="str">
        <f t="shared" si="0"/>
        <v>http://dokuwiki/doku.php?id=alphacom:ac-hh:mitarbeiter:bhoop:start</v>
      </c>
      <c r="K24" s="1" t="s">
        <v>188</v>
      </c>
      <c r="L24" s="1" t="s">
        <v>188</v>
      </c>
    </row>
    <row r="25" spans="1:12" x14ac:dyDescent="0.25">
      <c r="A25" s="1" t="s">
        <v>79</v>
      </c>
      <c r="B25" s="1" t="s">
        <v>80</v>
      </c>
      <c r="C25" s="1" t="s">
        <v>81</v>
      </c>
      <c r="D25" s="1"/>
      <c r="E25" s="1" t="str">
        <f>CONCATENATE(Tabelle2[[#This Row],[Vorname]]," ",Tabelle2[[#This Row],[Nachname]])</f>
        <v>Christiana Hübinger</v>
      </c>
      <c r="F25" s="1" t="str">
        <f>VLOOKUP($C25,Abteilungen!$A$2:$B$25,2,FALSE)</f>
        <v>Verwaltung</v>
      </c>
      <c r="G25" s="4" t="s">
        <v>82</v>
      </c>
      <c r="H25" s="1" t="str">
        <f>IF(AND(A25&lt;&gt;"",B25&lt;&gt;""),CONCATENATE("&lt;hidden onHidden=",$N$1,"[[alphacom:ac-hh:mitarbeiter:",MID(TelefonlisteHH!$B25,1,1),$A25,"|",TelefonlisteHH!$E25,"]]",$N$1," onVisible=",$N$1,"[[alphacom:ac-hh:mitarbeiter:",MID(TelefonlisteHH!$B25,1,1),$A25,"|",TelefonlisteHH!$E25,"]]",$N$1,"&gt;","Abteilung: [[alphacom:ac-hh:",$C25,"|",$F25,"]] | Durchwahl Intern: ",MID(Tabelle2[[#This Row],[Telefon Extern]],LEN(Tabelle2[[#This Row],[Telefon Extern]])-5,6),"&lt;/hidden&gt;"),"")</f>
        <v>&lt;hidden onHidden="[[alphacom:ac-hh:mitarbeiter:CHübinger|Christiana Hübinger]]" onVisible="[[alphacom:ac-hh:mitarbeiter:CHübinger|Christiana Hübinger]]"&gt;Abteilung: [[alphacom:ac-hh:Verw|Verwaltung]] | Durchwahl Intern:  - 103&lt;/hidden&gt;</v>
      </c>
      <c r="I25" s="1" t="str">
        <f>IF(AND(A25&lt;&gt;"",B25 &lt;&gt; "" ),CONCATENATE("| [[alphacom:ac-hh:mitarbeiter:",MID(E25,1,1),$A25,"|",$E25,"]]"," | Durchwahl': ",MID(Tabelle2[[#This Row],[Telefon Extern]],LEN(Tabelle2[[#This Row],[Telefon Extern]])-5,6)," |"),"")</f>
        <v>| [[alphacom:ac-hh:mitarbeiter:CHübinger|Christiana Hübinger]] | Durchwahl':  - 103 |</v>
      </c>
      <c r="J25" s="1" t="str">
        <f t="shared" si="0"/>
        <v>http://dokuwiki/doku.php?id=alphacom:ac-hh:mitarbeiter:chübinger:start</v>
      </c>
      <c r="K25" s="1" t="s">
        <v>188</v>
      </c>
      <c r="L25" s="1" t="s">
        <v>188</v>
      </c>
    </row>
    <row r="26" spans="1:12" x14ac:dyDescent="0.25">
      <c r="A26" s="1" t="s">
        <v>76</v>
      </c>
      <c r="B26" s="1" t="s">
        <v>16</v>
      </c>
      <c r="C26" s="1" t="s">
        <v>77</v>
      </c>
      <c r="D26" s="1"/>
      <c r="E26" s="1" t="str">
        <f>CONCATENATE(Tabelle2[[#This Row],[Vorname]]," ",Tabelle2[[#This Row],[Nachname]])</f>
        <v>Uwe Huhn</v>
      </c>
      <c r="F26" s="1" t="str">
        <f>VLOOKUP($C26,Abteilungen!$A$2:$B$25,2,FALSE)</f>
        <v>Lager</v>
      </c>
      <c r="G26" s="4" t="s">
        <v>78</v>
      </c>
      <c r="H26" s="1" t="str">
        <f>IF(AND(A26&lt;&gt;"",B26&lt;&gt;""),CONCATENATE("&lt;hidden onHidden=",$N$1,"[[alphacom:ac-hh:mitarbeiter:",MID(TelefonlisteHH!$B26,1,1),$A26,"|",TelefonlisteHH!$E26,"]]",$N$1," onVisible=",$N$1,"[[alphacom:ac-hh:mitarbeiter:",MID(TelefonlisteHH!$B26,1,1),$A26,"|",TelefonlisteHH!$E26,"]]",$N$1,"&gt;","Abteilung: [[alphacom:ac-hh:",$C26,"|",$F26,"]] | Durchwahl Intern: ",MID(Tabelle2[[#This Row],[Telefon Extern]],LEN(Tabelle2[[#This Row],[Telefon Extern]])-5,6),"&lt;/hidden&gt;"),"")</f>
        <v>&lt;hidden onHidden="[[alphacom:ac-hh:mitarbeiter:UHuhn|Uwe Huhn]]" onVisible="[[alphacom:ac-hh:mitarbeiter:UHuhn|Uwe Huhn]]"&gt;Abteilung: [[alphacom:ac-hh:Lager|Lager]] | Durchwahl Intern:  - 112&lt;/hidden&gt;</v>
      </c>
      <c r="I26" s="1" t="str">
        <f>IF(AND(A26&lt;&gt;"",B26 &lt;&gt; "" ),CONCATENATE("| [[alphacom:ac-hh:mitarbeiter:",MID(E26,1,1),$A26,"|",$E26,"]]"," | Durchwahl': ",MID(Tabelle2[[#This Row],[Telefon Extern]],LEN(Tabelle2[[#This Row],[Telefon Extern]])-5,6)," |"),"")</f>
        <v>| [[alphacom:ac-hh:mitarbeiter:UHuhn|Uwe Huhn]] | Durchwahl':  - 112 |</v>
      </c>
      <c r="J26" s="1" t="str">
        <f t="shared" si="0"/>
        <v>http://dokuwiki/doku.php?id=alphacom:ac-hh:mitarbeiter:uhuhn:start</v>
      </c>
      <c r="K26" s="1" t="s">
        <v>188</v>
      </c>
      <c r="L26" s="1" t="s">
        <v>188</v>
      </c>
    </row>
    <row r="27" spans="1:12" x14ac:dyDescent="0.25">
      <c r="A27" s="1" t="s">
        <v>83</v>
      </c>
      <c r="B27" s="1" t="s">
        <v>84</v>
      </c>
      <c r="C27" s="1" t="s">
        <v>69</v>
      </c>
      <c r="D27" s="1"/>
      <c r="E27" s="1" t="str">
        <f>CONCATENATE(Tabelle2[[#This Row],[Vorname]]," ",Tabelle2[[#This Row],[Nachname]])</f>
        <v>Wolfram Kindel</v>
      </c>
      <c r="F27" s="1" t="str">
        <f>VLOOKUP($C27,Abteilungen!$A$2:$B$25,2,FALSE)</f>
        <v>Buchhaltung</v>
      </c>
      <c r="G27" s="4" t="s">
        <v>85</v>
      </c>
      <c r="H27" s="1" t="str">
        <f>IF(AND(A27&lt;&gt;"",B27&lt;&gt;""),CONCATENATE("&lt;hidden onHidden=",$N$1,"[[alphacom:ac-hh:mitarbeiter:",MID(TelefonlisteHH!$B27,1,1),$A27,"|",TelefonlisteHH!$E27,"]]",$N$1," onVisible=",$N$1,"[[alphacom:ac-hh:mitarbeiter:",MID(TelefonlisteHH!$B27,1,1),$A27,"|",TelefonlisteHH!$E27,"]]",$N$1,"&gt;","Abteilung: [[alphacom:ac-hh:",$C27,"|",$F27,"]] | Durchwahl Intern: ",MID(Tabelle2[[#This Row],[Telefon Extern]],LEN(Tabelle2[[#This Row],[Telefon Extern]])-5,6),"&lt;/hidden&gt;"),"")</f>
        <v>&lt;hidden onHidden="[[alphacom:ac-hh:mitarbeiter:WKindel|Wolfram Kindel]]" onVisible="[[alphacom:ac-hh:mitarbeiter:WKindel|Wolfram Kindel]]"&gt;Abteilung: [[alphacom:ac-hh:Buha|Buchhaltung]] | Durchwahl Intern:  - 102&lt;/hidden&gt;</v>
      </c>
      <c r="I27" s="1" t="str">
        <f>IF(AND(A27&lt;&gt;"",B27 &lt;&gt; "" ),CONCATENATE("| [[alphacom:ac-hh:mitarbeiter:",MID(E27,1,1),$A27,"|",$E27,"]]"," | Durchwahl': ",MID(Tabelle2[[#This Row],[Telefon Extern]],LEN(Tabelle2[[#This Row],[Telefon Extern]])-5,6)," |"),"")</f>
        <v>| [[alphacom:ac-hh:mitarbeiter:WKindel|Wolfram Kindel]] | Durchwahl':  - 102 |</v>
      </c>
      <c r="J27" s="1" t="str">
        <f t="shared" si="0"/>
        <v>http://dokuwiki/doku.php?id=alphacom:ac-hh:mitarbeiter:wkindel:start</v>
      </c>
      <c r="K27" s="1" t="s">
        <v>188</v>
      </c>
      <c r="L27" s="1" t="s">
        <v>188</v>
      </c>
    </row>
    <row r="28" spans="1:12" x14ac:dyDescent="0.25">
      <c r="A28" s="1" t="s">
        <v>86</v>
      </c>
      <c r="B28" s="1" t="s">
        <v>87</v>
      </c>
      <c r="C28" s="1" t="s">
        <v>2</v>
      </c>
      <c r="D28" s="1" t="s">
        <v>89</v>
      </c>
      <c r="E28" s="1" t="str">
        <f>CONCATENATE(Tabelle2[[#This Row],[Vorname]]," ",Tabelle2[[#This Row],[Nachname]])</f>
        <v>Bodo Köpsel</v>
      </c>
      <c r="F28" s="1" t="str">
        <f>VLOOKUP($C28,Abteilungen!$A$2:$B$25,2,FALSE)</f>
        <v>IT-Systemadministration</v>
      </c>
      <c r="G28" s="4" t="s">
        <v>88</v>
      </c>
      <c r="H28" s="1" t="str">
        <f>IF(AND(A28&lt;&gt;"",B28&lt;&gt;""),CONCATENATE("&lt;hidden onHidden=",$N$1,"[[alphacom:ac-hh:mitarbeiter:",MID(TelefonlisteHH!$B28,1,1),$A28,"|",TelefonlisteHH!$E28,"]]",$N$1," onVisible=",$N$1,"[[alphacom:ac-hh:mitarbeiter:",MID(TelefonlisteHH!$B28,1,1),$A28,"|",TelefonlisteHH!$E28,"]]",$N$1,"&gt;","Abteilung: [[alphacom:ac-hh:",$C28,"|",$F28,"]] | Durchwahl Intern: ",MID(Tabelle2[[#This Row],[Telefon Extern]],LEN(Tabelle2[[#This Row],[Telefon Extern]])-5,6),"&lt;/hidden&gt;"),"")</f>
        <v>&lt;hidden onHidden="[[alphacom:ac-hh:mitarbeiter:BKöpsel|Bodo Köpsel]]" onVisible="[[alphacom:ac-hh:mitarbeiter:BKöpsel|Bodo Köpsel]]"&gt;Abteilung: [[alphacom:ac-hh:IT-SA|IT-Systemadministration]] | Durchwahl Intern:  - 139&lt;/hidden&gt;</v>
      </c>
      <c r="I28" s="1" t="str">
        <f>IF(AND(A28&lt;&gt;"",B28 &lt;&gt; "" ),CONCATENATE("| [[alphacom:ac-hh:mitarbeiter:",MID(E28,1,1),$A28,"|",$E28,"]]"," | Durchwahl': ",MID(Tabelle2[[#This Row],[Telefon Extern]],LEN(Tabelle2[[#This Row],[Telefon Extern]])-5,6)," |"),"")</f>
        <v>| [[alphacom:ac-hh:mitarbeiter:BKöpsel|Bodo Köpsel]] | Durchwahl':  - 139 |</v>
      </c>
      <c r="J28" s="1" t="str">
        <f t="shared" si="0"/>
        <v>http://dokuwiki/doku.php?id=alphacom:ac-hh:mitarbeiter:bköpsel:start</v>
      </c>
      <c r="K28" s="1" t="s">
        <v>188</v>
      </c>
      <c r="L28" s="1" t="s">
        <v>188</v>
      </c>
    </row>
    <row r="29" spans="1:12" x14ac:dyDescent="0.25">
      <c r="A29" s="1" t="s">
        <v>90</v>
      </c>
      <c r="B29" s="1" t="s">
        <v>91</v>
      </c>
      <c r="C29" s="1" t="s">
        <v>92</v>
      </c>
      <c r="D29" s="1"/>
      <c r="E29" s="1" t="str">
        <f>CONCATENATE(Tabelle2[[#This Row],[Vorname]]," ",Tabelle2[[#This Row],[Nachname]])</f>
        <v>Siegfried Kruber</v>
      </c>
      <c r="F29" s="1" t="str">
        <f>VLOOKUP($C29,Abteilungen!$A$2:$B$25,2,FALSE)</f>
        <v>Haustechnik</v>
      </c>
      <c r="G29" s="4" t="s">
        <v>93</v>
      </c>
      <c r="H29" s="1" t="str">
        <f>IF(AND(A29&lt;&gt;"",B29&lt;&gt;""),CONCATENATE("&lt;hidden onHidden=",$N$1,"[[alphacom:ac-hh:mitarbeiter:",MID(TelefonlisteHH!$B29,1,1),$A29,"|",TelefonlisteHH!$E29,"]]",$N$1," onVisible=",$N$1,"[[alphacom:ac-hh:mitarbeiter:",MID(TelefonlisteHH!$B29,1,1),$A29,"|",TelefonlisteHH!$E29,"]]",$N$1,"&gt;","Abteilung: [[alphacom:ac-hh:",$C29,"|",$F29,"]] | Durchwahl Intern: ",MID(Tabelle2[[#This Row],[Telefon Extern]],LEN(Tabelle2[[#This Row],[Telefon Extern]])-5,6),"&lt;/hidden&gt;"),"")</f>
        <v>&lt;hidden onHidden="[[alphacom:ac-hh:mitarbeiter:SKruber|Siegfried Kruber]]" onVisible="[[alphacom:ac-hh:mitarbeiter:SKruber|Siegfried Kruber]]"&gt;Abteilung: [[alphacom:ac-hh:Tec|Haustechnik]] | Durchwahl Intern:  - 129&lt;/hidden&gt;</v>
      </c>
      <c r="I29" s="1" t="str">
        <f>IF(AND(A29&lt;&gt;"",B29 &lt;&gt; "" ),CONCATENATE("| [[alphacom:ac-hh:mitarbeiter:",MID(E29,1,1),$A29,"|",$E29,"]]"," | Durchwahl': ",MID(Tabelle2[[#This Row],[Telefon Extern]],LEN(Tabelle2[[#This Row],[Telefon Extern]])-5,6)," |"),"")</f>
        <v>| [[alphacom:ac-hh:mitarbeiter:SKruber|Siegfried Kruber]] | Durchwahl':  - 129 |</v>
      </c>
      <c r="J29" s="1" t="str">
        <f t="shared" si="0"/>
        <v>http://dokuwiki/doku.php?id=alphacom:ac-hh:mitarbeiter:skruber:start</v>
      </c>
      <c r="K29" s="1" t="s">
        <v>188</v>
      </c>
      <c r="L29" s="1" t="s">
        <v>188</v>
      </c>
    </row>
    <row r="30" spans="1:12" x14ac:dyDescent="0.25">
      <c r="A30" s="1" t="s">
        <v>94</v>
      </c>
      <c r="B30" s="1" t="s">
        <v>95</v>
      </c>
      <c r="C30" s="1" t="s">
        <v>21</v>
      </c>
      <c r="D30" s="1"/>
      <c r="E30" s="1" t="str">
        <f>CONCATENATE(Tabelle2[[#This Row],[Vorname]]," ",Tabelle2[[#This Row],[Nachname]])</f>
        <v>Rolf Labitzke</v>
      </c>
      <c r="F30" s="1" t="str">
        <f>VLOOKUP($C30,Abteilungen!$A$2:$B$25,2,FALSE)</f>
        <v>IT-Kundenbetreuung</v>
      </c>
      <c r="G30" s="4" t="s">
        <v>96</v>
      </c>
      <c r="H30" s="1" t="str">
        <f>IF(AND(A30&lt;&gt;"",B30&lt;&gt;""),CONCATENATE("&lt;hidden onHidden=",$N$1,"[[alphacom:ac-hh:mitarbeiter:",MID(TelefonlisteHH!$B30,1,1),$A30,"|",TelefonlisteHH!$E30,"]]",$N$1," onVisible=",$N$1,"[[alphacom:ac-hh:mitarbeiter:",MID(TelefonlisteHH!$B30,1,1),$A30,"|",TelefonlisteHH!$E30,"]]",$N$1,"&gt;","Abteilung: [[alphacom:ac-hh:",$C30,"|",$F30,"]] | Durchwahl Intern: ",MID(Tabelle2[[#This Row],[Telefon Extern]],LEN(Tabelle2[[#This Row],[Telefon Extern]])-5,6),"&lt;/hidden&gt;"),"")</f>
        <v>&lt;hidden onHidden="[[alphacom:ac-hh:mitarbeiter:RLabitzke|Rolf Labitzke]]" onVisible="[[alphacom:ac-hh:mitarbeiter:RLabitzke|Rolf Labitzke]]"&gt;Abteilung: [[alphacom:ac-hh:IT-KB|IT-Kundenbetreuung]] | Durchwahl Intern:  - 170&lt;/hidden&gt;</v>
      </c>
      <c r="I30" s="1" t="str">
        <f>IF(AND(A30&lt;&gt;"",B30 &lt;&gt; "" ),CONCATENATE("| [[alphacom:ac-hh:mitarbeiter:",MID(E30,1,1),$A30,"|",$E30,"]]"," | Durchwahl': ",MID(Tabelle2[[#This Row],[Telefon Extern]],LEN(Tabelle2[[#This Row],[Telefon Extern]])-5,6)," |"),"")</f>
        <v>| [[alphacom:ac-hh:mitarbeiter:RLabitzke|Rolf Labitzke]] | Durchwahl':  - 170 |</v>
      </c>
      <c r="J30" s="1" t="str">
        <f t="shared" si="0"/>
        <v>http://dokuwiki/doku.php?id=alphacom:ac-hh:mitarbeiter:rlabitzke:start</v>
      </c>
      <c r="K30" s="1" t="s">
        <v>188</v>
      </c>
      <c r="L30" s="1" t="s">
        <v>188</v>
      </c>
    </row>
    <row r="31" spans="1:12" x14ac:dyDescent="0.25">
      <c r="A31" s="1" t="s">
        <v>243</v>
      </c>
      <c r="B31" s="1" t="s">
        <v>121</v>
      </c>
      <c r="C31" s="1" t="s">
        <v>244</v>
      </c>
      <c r="D31" s="4"/>
      <c r="E31" s="40" t="str">
        <f>CONCATENATE(Tabelle2[[#This Row],[Vorname]]," ",Tabelle2[[#This Row],[Nachname]])</f>
        <v>Oliver Möller</v>
      </c>
      <c r="F31" s="40" t="str">
        <f>VLOOKUP($C31,Abteilungen!$A$2:$B$25,2,FALSE)</f>
        <v>Datenerfassung 2 / HH</v>
      </c>
      <c r="G31" s="4" t="s">
        <v>246</v>
      </c>
      <c r="H31" s="1" t="str">
        <f>IF(AND(A31&lt;&gt;"",B31&lt;&gt;""),CONCATENATE("&lt;hidden onHidden=",$N$1,"[[alphacom:ac-hh:mitarbeiter:",MID(TelefonlisteHH!$B31,1,1),$A31,"|",TelefonlisteHH!$E31,"]]",$N$1," onVisible=",$N$1,"[[alphacom:ac-hh:mitarbeiter:",MID(TelefonlisteHH!$B31,1,1),$A31,"|",TelefonlisteHH!$E31,"]]",$N$1,"&gt;","Abteilung: [[alphacom:ac-hh:",$C31,"|",$F31,"]] | Durchwahl Intern: ",MID(Tabelle2[[#This Row],[Telefon Extern]],LEN(Tabelle2[[#This Row],[Telefon Extern]])-5,6),"&lt;/hidden&gt;"),"")</f>
        <v>&lt;hidden onHidden="[[alphacom:ac-hh:mitarbeiter:OMöller|Oliver Möller]]" onVisible="[[alphacom:ac-hh:mitarbeiter:OMöller|Oliver Möller]]"&gt;Abteilung: [[alphacom:ac-hh:DE2|Datenerfassung 2 / HH]] | Durchwahl Intern:  - 159&lt;/hidden&gt;</v>
      </c>
      <c r="I31" s="1" t="str">
        <f>IF(AND(A31&lt;&gt;"",B31 &lt;&gt; "" ),CONCATENATE("| [[alphacom:ac-hh:mitarbeiter:",MID(E31,1,1),$A31,"|",$E31,"]]"," | Durchwahl': ",MID(Tabelle2[[#This Row],[Telefon Extern]],LEN(Tabelle2[[#This Row],[Telefon Extern]])-5,6)," |"),"")</f>
        <v>| [[alphacom:ac-hh:mitarbeiter:OMöller|Oliver Möller]] | Durchwahl':  - 159 |</v>
      </c>
      <c r="J31" s="40" t="str">
        <f t="shared" si="0"/>
        <v>http://dokuwiki/doku.php?id=alphacom:ac-hh:mitarbeiter:omöller:start</v>
      </c>
      <c r="K31" s="1"/>
      <c r="L31" s="1"/>
    </row>
    <row r="32" spans="1:12" x14ac:dyDescent="0.25">
      <c r="A32" s="1" t="s">
        <v>97</v>
      </c>
      <c r="B32" s="1" t="s">
        <v>98</v>
      </c>
      <c r="C32" s="1" t="s">
        <v>99</v>
      </c>
      <c r="D32" s="1"/>
      <c r="E32" s="1" t="str">
        <f>CONCATENATE(Tabelle2[[#This Row],[Vorname]]," ",Tabelle2[[#This Row],[Nachname]])</f>
        <v>Hans-Werner Müller</v>
      </c>
      <c r="F32" s="1" t="str">
        <f>VLOOKUP($C32,Abteilungen!$A$2:$B$25,2,FALSE)</f>
        <v>IT-Service Desk</v>
      </c>
      <c r="G32" s="4" t="s">
        <v>100</v>
      </c>
      <c r="H32" s="1" t="str">
        <f>IF(AND(A32&lt;&gt;"",B32&lt;&gt;""),CONCATENATE("&lt;hidden onHidden=",$N$1,"[[alphacom:ac-hh:mitarbeiter:",MID(TelefonlisteHH!$B32,1,1),$A32,"|",TelefonlisteHH!$E32,"]]",$N$1," onVisible=",$N$1,"[[alphacom:ac-hh:mitarbeiter:",MID(TelefonlisteHH!$B32,1,1),$A32,"|",TelefonlisteHH!$E32,"]]",$N$1,"&gt;","Abteilung: [[alphacom:ac-hh:",$C32,"|",$F32,"]] | Durchwahl Intern: ",MID(Tabelle2[[#This Row],[Telefon Extern]],LEN(Tabelle2[[#This Row],[Telefon Extern]])-5,6),"&lt;/hidden&gt;"),"")</f>
        <v>&lt;hidden onHidden="[[alphacom:ac-hh:mitarbeiter:HMüller|Hans-Werner Müller]]" onVisible="[[alphacom:ac-hh:mitarbeiter:HMüller|Hans-Werner Müller]]"&gt;Abteilung: [[alphacom:ac-hh:IT-SD|IT-Service Desk]] | Durchwahl Intern:  - 136&lt;/hidden&gt;</v>
      </c>
      <c r="I32" s="1" t="str">
        <f>IF(AND(A32&lt;&gt;"",B32 &lt;&gt; "" ),CONCATENATE("| [[alphacom:ac-hh:mitarbeiter:",MID(E32,1,1),$A32,"|",$E32,"]]"," | Durchwahl': ",MID(Tabelle2[[#This Row],[Telefon Extern]],LEN(Tabelle2[[#This Row],[Telefon Extern]])-5,6)," |"),"")</f>
        <v>| [[alphacom:ac-hh:mitarbeiter:HMüller|Hans-Werner Müller]] | Durchwahl':  - 136 |</v>
      </c>
      <c r="J32" s="1" t="str">
        <f t="shared" si="0"/>
        <v>http://dokuwiki/doku.php?id=alphacom:ac-hh:mitarbeiter:hmüller:start</v>
      </c>
      <c r="K32" s="1" t="s">
        <v>188</v>
      </c>
      <c r="L32" s="1" t="s">
        <v>188</v>
      </c>
    </row>
    <row r="33" spans="1:12" x14ac:dyDescent="0.25">
      <c r="A33" s="1" t="s">
        <v>101</v>
      </c>
      <c r="B33" s="1" t="s">
        <v>102</v>
      </c>
      <c r="C33" s="1" t="s">
        <v>2</v>
      </c>
      <c r="D33" s="1"/>
      <c r="E33" s="1" t="str">
        <f>CONCATENATE(Tabelle2[[#This Row],[Vorname]]," ",Tabelle2[[#This Row],[Nachname]])</f>
        <v>Martin Münzel</v>
      </c>
      <c r="F33" s="1" t="str">
        <f>VLOOKUP($C33,Abteilungen!$A$2:$B$25,2,FALSE)</f>
        <v>IT-Systemadministration</v>
      </c>
      <c r="G33" s="4" t="s">
        <v>103</v>
      </c>
      <c r="H33" s="1" t="str">
        <f>IF(AND(A33&lt;&gt;"",B33&lt;&gt;""),CONCATENATE("&lt;hidden onHidden=",$N$1,"[[alphacom:ac-hh:mitarbeiter:",MID(TelefonlisteHH!$B33,1,1),$A33,"|",TelefonlisteHH!$E33,"]]",$N$1," onVisible=",$N$1,"[[alphacom:ac-hh:mitarbeiter:",MID(TelefonlisteHH!$B33,1,1),$A33,"|",TelefonlisteHH!$E33,"]]",$N$1,"&gt;","Abteilung: [[alphacom:ac-hh:",$C33,"|",$F33,"]] | Durchwahl Intern: ",MID(Tabelle2[[#This Row],[Telefon Extern]],LEN(Tabelle2[[#This Row],[Telefon Extern]])-5,6),"&lt;/hidden&gt;"),"")</f>
        <v>&lt;hidden onHidden="[[alphacom:ac-hh:mitarbeiter:MMünzel|Martin Münzel]]" onVisible="[[alphacom:ac-hh:mitarbeiter:MMünzel|Martin Münzel]]"&gt;Abteilung: [[alphacom:ac-hh:IT-SA|IT-Systemadministration]] | Durchwahl Intern:  - 177&lt;/hidden&gt;</v>
      </c>
      <c r="I33" s="1" t="str">
        <f>IF(AND(A33&lt;&gt;"",B33 &lt;&gt; "" ),CONCATENATE("| [[alphacom:ac-hh:mitarbeiter:",MID(E33,1,1),$A33,"|",$E33,"]]"," | Durchwahl': ",MID(Tabelle2[[#This Row],[Telefon Extern]],LEN(Tabelle2[[#This Row],[Telefon Extern]])-5,6)," |"),"")</f>
        <v>| [[alphacom:ac-hh:mitarbeiter:MMünzel|Martin Münzel]] | Durchwahl':  - 177 |</v>
      </c>
      <c r="J33" s="1" t="str">
        <f t="shared" si="0"/>
        <v>http://dokuwiki/doku.php?id=alphacom:ac-hh:mitarbeiter:mmünzel:start</v>
      </c>
      <c r="K33" s="1" t="s">
        <v>188</v>
      </c>
      <c r="L33" s="1" t="s">
        <v>188</v>
      </c>
    </row>
    <row r="34" spans="1:12" x14ac:dyDescent="0.25">
      <c r="A34" s="1" t="s">
        <v>104</v>
      </c>
      <c r="B34" s="1" t="s">
        <v>55</v>
      </c>
      <c r="C34" s="1" t="s">
        <v>105</v>
      </c>
      <c r="D34" s="1" t="s">
        <v>107</v>
      </c>
      <c r="E34" s="1" t="str">
        <f>CONCATENATE(Tabelle2[[#This Row],[Vorname]]," ",Tabelle2[[#This Row],[Nachname]])</f>
        <v>Andreas Naujoks</v>
      </c>
      <c r="F34" s="1" t="str">
        <f>VLOOKUP($C34,Abteilungen!$A$2:$B$25,2,FALSE)</f>
        <v>IT-Dokuware</v>
      </c>
      <c r="G34" s="4" t="s">
        <v>106</v>
      </c>
      <c r="H34" s="1" t="str">
        <f>IF(AND(A34&lt;&gt;"",B34&lt;&gt;""),CONCATENATE("&lt;hidden onHidden=",$N$1,"[[alphacom:ac-hh:mitarbeiter:",MID(TelefonlisteHH!$B34,1,1),$A34,"|",TelefonlisteHH!$E34,"]]",$N$1," onVisible=",$N$1,"[[alphacom:ac-hh:mitarbeiter:",MID(TelefonlisteHH!$B34,1,1),$A34,"|",TelefonlisteHH!$E34,"]]",$N$1,"&gt;","Abteilung: [[alphacom:ac-hh:",$C34,"|",$F34,"]] | Durchwahl Intern: ",MID(Tabelle2[[#This Row],[Telefon Extern]],LEN(Tabelle2[[#This Row],[Telefon Extern]])-5,6),"&lt;/hidden&gt;"),"")</f>
        <v>&lt;hidden onHidden="[[alphacom:ac-hh:mitarbeiter:ANaujoks|Andreas Naujoks]]" onVisible="[[alphacom:ac-hh:mitarbeiter:ANaujoks|Andreas Naujoks]]"&gt;Abteilung: [[alphacom:ac-hh:IT-DW|IT-Dokuware]] | Durchwahl Intern:  - 115&lt;/hidden&gt;</v>
      </c>
      <c r="I34" s="1" t="str">
        <f>IF(AND(A34&lt;&gt;"",B34 &lt;&gt; "" ),CONCATENATE("| [[alphacom:ac-hh:mitarbeiter:",MID(E34,1,1),$A34,"|",$E34,"]]"," | Durchwahl': ",MID(Tabelle2[[#This Row],[Telefon Extern]],LEN(Tabelle2[[#This Row],[Telefon Extern]])-5,6)," |"),"")</f>
        <v>| [[alphacom:ac-hh:mitarbeiter:ANaujoks|Andreas Naujoks]] | Durchwahl':  - 115 |</v>
      </c>
      <c r="J34" s="1" t="str">
        <f t="shared" ref="J34:J53" si="1">CONCATENATE("http://dokuwiki/doku.php?id=alphacom:ac-hh:mitarbeiter:",CONCATENATE(LOWER(MID(B34,1,1)),LOWER($A34)),":start")</f>
        <v>http://dokuwiki/doku.php?id=alphacom:ac-hh:mitarbeiter:anaujoks:start</v>
      </c>
      <c r="K34" s="1" t="s">
        <v>188</v>
      </c>
      <c r="L34" s="1" t="s">
        <v>188</v>
      </c>
    </row>
    <row r="35" spans="1:12" x14ac:dyDescent="0.25">
      <c r="A35" s="1" t="s">
        <v>108</v>
      </c>
      <c r="B35" s="1" t="s">
        <v>109</v>
      </c>
      <c r="C35" s="1" t="s">
        <v>21</v>
      </c>
      <c r="D35" s="1"/>
      <c r="E35" s="1" t="str">
        <f>CONCATENATE(Tabelle2[[#This Row],[Vorname]]," ",Tabelle2[[#This Row],[Nachname]])</f>
        <v>Christine Nowak</v>
      </c>
      <c r="F35" s="1" t="str">
        <f>VLOOKUP($C35,Abteilungen!$A$2:$B$25,2,FALSE)</f>
        <v>IT-Kundenbetreuung</v>
      </c>
      <c r="G35" s="4" t="s">
        <v>110</v>
      </c>
      <c r="H35" s="1" t="str">
        <f>IF(AND(A35&lt;&gt;"",B35&lt;&gt;""),CONCATENATE("&lt;hidden onHidden=",$N$1,"[[alphacom:ac-hh:mitarbeiter:",MID(TelefonlisteHH!$B35,1,1),$A35,"|",TelefonlisteHH!$E35,"]]",$N$1," onVisible=",$N$1,"[[alphacom:ac-hh:mitarbeiter:",MID(TelefonlisteHH!$B35,1,1),$A35,"|",TelefonlisteHH!$E35,"]]",$N$1,"&gt;","Abteilung: [[alphacom:ac-hh:",$C35,"|",$F35,"]] | Durchwahl Intern: ",MID(Tabelle2[[#This Row],[Telefon Extern]],LEN(Tabelle2[[#This Row],[Telefon Extern]])-5,6),"&lt;/hidden&gt;"),"")</f>
        <v>&lt;hidden onHidden="[[alphacom:ac-hh:mitarbeiter:CNowak|Christine Nowak]]" onVisible="[[alphacom:ac-hh:mitarbeiter:CNowak|Christine Nowak]]"&gt;Abteilung: [[alphacom:ac-hh:IT-KB|IT-Kundenbetreuung]] | Durchwahl Intern:  - 119&lt;/hidden&gt;</v>
      </c>
      <c r="I35" s="1" t="str">
        <f>IF(AND(A35&lt;&gt;"",B35 &lt;&gt; "" ),CONCATENATE("| [[alphacom:ac-hh:mitarbeiter:",MID(E35,1,1),$A35,"|",$E35,"]]"," | Durchwahl': ",MID(Tabelle2[[#This Row],[Telefon Extern]],LEN(Tabelle2[[#This Row],[Telefon Extern]])-5,6)," |"),"")</f>
        <v>| [[alphacom:ac-hh:mitarbeiter:CNowak|Christine Nowak]] | Durchwahl':  - 119 |</v>
      </c>
      <c r="J35" s="1" t="str">
        <f t="shared" si="1"/>
        <v>http://dokuwiki/doku.php?id=alphacom:ac-hh:mitarbeiter:cnowak:start</v>
      </c>
      <c r="K35" s="1" t="s">
        <v>188</v>
      </c>
      <c r="L35" s="1" t="s">
        <v>188</v>
      </c>
    </row>
    <row r="36" spans="1:12" x14ac:dyDescent="0.25">
      <c r="A36" s="1" t="s">
        <v>227</v>
      </c>
      <c r="B36" s="1" t="s">
        <v>131</v>
      </c>
      <c r="C36" s="1" t="s">
        <v>33</v>
      </c>
      <c r="D36" s="1"/>
      <c r="E36" s="1" t="str">
        <f>CONCATENATE(Tabelle2[[#This Row],[Vorname]]," ",Tabelle2[[#This Row],[Nachname]])</f>
        <v>Cornelia Nowara</v>
      </c>
      <c r="F36" s="1" t="str">
        <f>VLOOKUP($C36,Abteilungen!$A$2:$B$25,2,FALSE)</f>
        <v>stellvertretender Vertriebsbeauftragter</v>
      </c>
      <c r="G36" s="4" t="s">
        <v>132</v>
      </c>
      <c r="H36" s="1" t="str">
        <f>IF(AND(A36&lt;&gt;"",B36&lt;&gt;""),CONCATENATE("&lt;hidden onHidden=",$N$1,"[[alphacom:ac-hh:mitarbeiter:",MID(TelefonlisteHH!$B36,1,1),$A36,"|",TelefonlisteHH!$E36,"]]",$N$1," onVisible=",$N$1,"[[alphacom:ac-hh:mitarbeiter:",MID(TelefonlisteHH!$B36,1,1),$A36,"|",TelefonlisteHH!$E36,"]]",$N$1,"&gt;","Abteilung: [[alphacom:ac-hh:",$C36,"|",$F36,"]] | Durchwahl Intern: ",MID(Tabelle2[[#This Row],[Telefon Extern]],LEN(Tabelle2[[#This Row],[Telefon Extern]])-5,6),"&lt;/hidden&gt;"),"")</f>
        <v>&lt;hidden onHidden="[[alphacom:ac-hh:mitarbeiter:CNowara|Cornelia Nowara]]" onVisible="[[alphacom:ac-hh:mitarbeiter:CNowara|Cornelia Nowara]]"&gt;Abteilung: [[alphacom:ac-hh:sVB|stellvertretender Vertriebsbeauftragter]] | Durchwahl Intern:  - 327&lt;/hidden&gt;</v>
      </c>
      <c r="I36" s="1" t="str">
        <f>IF(AND(A36&lt;&gt;"",B36 &lt;&gt; "" ),CONCATENATE("| [[alphacom:ac-hh:mitarbeiter:",MID(E36,1,1),$A36,"|",$E36,"]]"," | Durchwahl': ",MID(Tabelle2[[#This Row],[Telefon Extern]],LEN(Tabelle2[[#This Row],[Telefon Extern]])-5,6)," |"),"")</f>
        <v>| [[alphacom:ac-hh:mitarbeiter:CNowara|Cornelia Nowara]] | Durchwahl':  - 327 |</v>
      </c>
      <c r="J36" s="1" t="str">
        <f t="shared" si="1"/>
        <v>http://dokuwiki/doku.php?id=alphacom:ac-hh:mitarbeiter:cnowara:start</v>
      </c>
      <c r="K36" s="1" t="s">
        <v>188</v>
      </c>
      <c r="L36" s="1" t="s">
        <v>188</v>
      </c>
    </row>
    <row r="37" spans="1:12" x14ac:dyDescent="0.25">
      <c r="A37" s="1" t="s">
        <v>111</v>
      </c>
      <c r="B37" s="1" t="s">
        <v>112</v>
      </c>
      <c r="C37" s="1" t="s">
        <v>21</v>
      </c>
      <c r="D37" s="1"/>
      <c r="E37" s="1" t="str">
        <f>CONCATENATE(Tabelle2[[#This Row],[Vorname]]," ",Tabelle2[[#This Row],[Nachname]])</f>
        <v>John-Lennart Peschke</v>
      </c>
      <c r="F37" s="1" t="str">
        <f>VLOOKUP($C37,Abteilungen!$A$2:$B$25,2,FALSE)</f>
        <v>IT-Kundenbetreuung</v>
      </c>
      <c r="G37" s="4" t="s">
        <v>113</v>
      </c>
      <c r="H37" s="1" t="str">
        <f>IF(AND(A37&lt;&gt;"",B37&lt;&gt;""),CONCATENATE("&lt;hidden onHidden=",$N$1,"[[alphacom:ac-hh:mitarbeiter:",MID(TelefonlisteHH!$B37,1,1),$A37,"|",TelefonlisteHH!$E37,"]]",$N$1," onVisible=",$N$1,"[[alphacom:ac-hh:mitarbeiter:",MID(TelefonlisteHH!$B37,1,1),$A37,"|",TelefonlisteHH!$E37,"]]",$N$1,"&gt;","Abteilung: [[alphacom:ac-hh:",$C37,"|",$F37,"]] | Durchwahl Intern: ",MID(Tabelle2[[#This Row],[Telefon Extern]],LEN(Tabelle2[[#This Row],[Telefon Extern]])-5,6),"&lt;/hidden&gt;"),"")</f>
        <v>&lt;hidden onHidden="[[alphacom:ac-hh:mitarbeiter:JPeschke|John-Lennart Peschke]]" onVisible="[[alphacom:ac-hh:mitarbeiter:JPeschke|John-Lennart Peschke]]"&gt;Abteilung: [[alphacom:ac-hh:IT-KB|IT-Kundenbetreuung]] | Durchwahl Intern:  - 171&lt;/hidden&gt;</v>
      </c>
      <c r="I37" s="1" t="str">
        <f>IF(AND(A37&lt;&gt;"",B37 &lt;&gt; "" ),CONCATENATE("| [[alphacom:ac-hh:mitarbeiter:",MID(E37,1,1),$A37,"|",$E37,"]]"," | Durchwahl': ",MID(Tabelle2[[#This Row],[Telefon Extern]],LEN(Tabelle2[[#This Row],[Telefon Extern]])-5,6)," |"),"")</f>
        <v>| [[alphacom:ac-hh:mitarbeiter:JPeschke|John-Lennart Peschke]] | Durchwahl':  - 171 |</v>
      </c>
      <c r="J37" s="1" t="str">
        <f t="shared" si="1"/>
        <v>http://dokuwiki/doku.php?id=alphacom:ac-hh:mitarbeiter:jpeschke:start</v>
      </c>
      <c r="K37" s="1" t="s">
        <v>188</v>
      </c>
      <c r="L37" s="1" t="s">
        <v>188</v>
      </c>
    </row>
    <row r="38" spans="1:12" x14ac:dyDescent="0.25">
      <c r="A38" s="1" t="s">
        <v>114</v>
      </c>
      <c r="B38" s="1" t="s">
        <v>115</v>
      </c>
      <c r="C38" s="1" t="s">
        <v>65</v>
      </c>
      <c r="D38" s="1"/>
      <c r="E38" s="1" t="str">
        <f>CONCATENATE(Tabelle2[[#This Row],[Vorname]]," ",Tabelle2[[#This Row],[Nachname]])</f>
        <v>Susan Plambeck</v>
      </c>
      <c r="F38" s="1" t="str">
        <f>VLOOKUP($C38,Abteilungen!$A$2:$B$25,2,FALSE)</f>
        <v>Empfang</v>
      </c>
      <c r="G38" s="4" t="s">
        <v>66</v>
      </c>
      <c r="H38" s="1" t="str">
        <f>IF(AND(A38&lt;&gt;"",B38&lt;&gt;""),CONCATENATE("&lt;hidden onHidden=",$N$1,"[[alphacom:ac-hh:mitarbeiter:",MID(TelefonlisteHH!$B38,1,1),$A38,"|",TelefonlisteHH!$E38,"]]",$N$1," onVisible=",$N$1,"[[alphacom:ac-hh:mitarbeiter:",MID(TelefonlisteHH!$B38,1,1),$A38,"|",TelefonlisteHH!$E38,"]]",$N$1,"&gt;","Abteilung: [[alphacom:ac-hh:",$C38,"|",$F38,"]] | Durchwahl Intern: ",MID(Tabelle2[[#This Row],[Telefon Extern]],LEN(Tabelle2[[#This Row],[Telefon Extern]])-5,6),"&lt;/hidden&gt;"),"")</f>
        <v>&lt;hidden onHidden="[[alphacom:ac-hh:mitarbeiter:SPlambeck|Susan Plambeck]]" onVisible="[[alphacom:ac-hh:mitarbeiter:SPlambeck|Susan Plambeck]]"&gt;Abteilung: [[alphacom:ac-hh:Empf|Empfang]] | Durchwahl Intern:  - 114&lt;/hidden&gt;</v>
      </c>
      <c r="I38" s="1" t="str">
        <f>IF(AND(A38&lt;&gt;"",B38 &lt;&gt; "" ),CONCATENATE("| [[alphacom:ac-hh:mitarbeiter:",MID(E38,1,1),$A38,"|",$E38,"]]"," | Durchwahl': ",MID(Tabelle2[[#This Row],[Telefon Extern]],LEN(Tabelle2[[#This Row],[Telefon Extern]])-5,6)," |"),"")</f>
        <v>| [[alphacom:ac-hh:mitarbeiter:SPlambeck|Susan Plambeck]] | Durchwahl':  - 114 |</v>
      </c>
      <c r="J38" s="1" t="str">
        <f t="shared" si="1"/>
        <v>http://dokuwiki/doku.php?id=alphacom:ac-hh:mitarbeiter:splambeck:start</v>
      </c>
      <c r="K38" s="1" t="s">
        <v>188</v>
      </c>
      <c r="L38" s="1" t="s">
        <v>188</v>
      </c>
    </row>
    <row r="39" spans="1:12" x14ac:dyDescent="0.25">
      <c r="A39" s="1" t="s">
        <v>196</v>
      </c>
      <c r="B39" s="1" t="s">
        <v>195</v>
      </c>
      <c r="C39" s="1" t="s">
        <v>187</v>
      </c>
      <c r="D39" s="1" t="s">
        <v>147</v>
      </c>
      <c r="E39" s="1" t="str">
        <f>CONCATENATE(Tabelle2[[#This Row],[Vorname]]," ",Tabelle2[[#This Row],[Nachname]])</f>
        <v>Mobil Pool-Mobiltelefon</v>
      </c>
      <c r="F39" s="1" t="str">
        <f>VLOOKUP($C39,Abteilungen!$A$2:$B$25,2,FALSE)</f>
        <v>ALPHA COM Hamburg</v>
      </c>
      <c r="G39" s="4" t="s">
        <v>186</v>
      </c>
      <c r="H39" s="1" t="str">
        <f>IF(AND(A39&lt;&gt;"",B39&lt;&gt;""),CONCATENATE("&lt;hidden onHidden=",$N$1,"[[alphacom:ac-hh:mitarbeiter:",MID(TelefonlisteHH!$B39,1,1),$A39,"|",TelefonlisteHH!$E39,"]]",$N$1," onVisible=",$N$1,"[[alphacom:ac-hh:mitarbeiter:",MID(TelefonlisteHH!$B39,1,1),$A39,"|",TelefonlisteHH!$E39,"]]",$N$1,"&gt;","Abteilung: [[alphacom:ac-hh:",$C39,"|",$F39,"]] | Durchwahl Intern: ",MID(Tabelle2[[#This Row],[Telefon Extern]],LEN(Tabelle2[[#This Row],[Telefon Extern]])-5,6),"&lt;/hidden&gt;"),"")</f>
        <v>&lt;hidden onHidden="[[alphacom:ac-hh:mitarbeiter:MPool-Mobiltelefon|Mobil Pool-Mobiltelefon]]" onVisible="[[alphacom:ac-hh:mitarbeiter:MPool-Mobiltelefon|Mobil Pool-Mobiltelefon]]"&gt;Abteilung: [[alphacom:ac-hh:AC-HH|ALPHA COM Hamburg]] | Durchwahl Intern:  - 000&lt;/hidden&gt;</v>
      </c>
      <c r="I39" s="1" t="str">
        <f>IF(AND(A39&lt;&gt;"",B39 &lt;&gt; "" ),CONCATENATE("| [[alphacom:ac-hh:mitarbeiter:",MID(E39,1,1),$A39,"|",$E39,"]]"," | Durchwahl': ",MID(Tabelle2[[#This Row],[Telefon Extern]],LEN(Tabelle2[[#This Row],[Telefon Extern]])-5,6)," |"),"")</f>
        <v>| [[alphacom:ac-hh:mitarbeiter:MPool-Mobiltelefon|Mobil Pool-Mobiltelefon]] | Durchwahl':  - 000 |</v>
      </c>
      <c r="J39" s="1" t="str">
        <f t="shared" si="1"/>
        <v>http://dokuwiki/doku.php?id=alphacom:ac-hh:mitarbeiter:mpool-mobiltelefon:start</v>
      </c>
      <c r="K39" s="1" t="s">
        <v>188</v>
      </c>
      <c r="L39" s="1" t="s">
        <v>188</v>
      </c>
    </row>
    <row r="40" spans="1:12" x14ac:dyDescent="0.25">
      <c r="A40" s="1" t="s">
        <v>148</v>
      </c>
      <c r="B40" s="1" t="s">
        <v>91</v>
      </c>
      <c r="C40" s="1" t="s">
        <v>21</v>
      </c>
      <c r="D40" s="1"/>
      <c r="E40" s="1" t="str">
        <f>CONCATENATE(Tabelle2[[#This Row],[Vorname]]," ",Tabelle2[[#This Row],[Nachname]])</f>
        <v>Siegfried Putfarcken</v>
      </c>
      <c r="F40" s="1" t="str">
        <f>VLOOKUP($C40,Abteilungen!$A$2:$B$25,2,FALSE)</f>
        <v>IT-Kundenbetreuung</v>
      </c>
      <c r="G40" s="4" t="s">
        <v>223</v>
      </c>
      <c r="H40" s="1" t="str">
        <f>IF(AND(A40&lt;&gt;"",B40&lt;&gt;""),CONCATENATE("&lt;hidden onHidden=",$N$1,"[[alphacom:ac-hh:mitarbeiter:",MID(TelefonlisteHH!$B40,1,1),$A40,"|",TelefonlisteHH!$E40,"]]",$N$1," onVisible=",$N$1,"[[alphacom:ac-hh:mitarbeiter:",MID(TelefonlisteHH!$B40,1,1),$A40,"|",TelefonlisteHH!$E40,"]]",$N$1,"&gt;","Abteilung: [[alphacom:ac-hh:",$C40,"|",$F40,"]] | Durchwahl Intern: ",MID(Tabelle2[[#This Row],[Telefon Extern]],LEN(Tabelle2[[#This Row],[Telefon Extern]])-5,6),"&lt;/hidden&gt;"),"")</f>
        <v>&lt;hidden onHidden="[[alphacom:ac-hh:mitarbeiter:SPutfarcken|Siegfried Putfarcken]]" onVisible="[[alphacom:ac-hh:mitarbeiter:SPutfarcken|Siegfried Putfarcken]]"&gt;Abteilung: [[alphacom:ac-hh:IT-KB|IT-Kundenbetreuung]] | Durchwahl Intern:  - 183&lt;/hidden&gt;</v>
      </c>
      <c r="I40" s="1" t="str">
        <f>IF(AND(A40&lt;&gt;"",B40 &lt;&gt; "" ),CONCATENATE("| [[alphacom:ac-hh:mitarbeiter:",MID(E40,1,1),$A40,"|",$E40,"]]"," | Durchwahl': ",MID(Tabelle2[[#This Row],[Telefon Extern]],LEN(Tabelle2[[#This Row],[Telefon Extern]])-5,6)," |"),"")</f>
        <v>| [[alphacom:ac-hh:mitarbeiter:SPutfarcken|Siegfried Putfarcken]] | Durchwahl':  - 183 |</v>
      </c>
      <c r="J40" s="1" t="str">
        <f t="shared" si="1"/>
        <v>http://dokuwiki/doku.php?id=alphacom:ac-hh:mitarbeiter:sputfarcken:start</v>
      </c>
      <c r="K40" s="1" t="s">
        <v>188</v>
      </c>
      <c r="L40" s="1" t="s">
        <v>188</v>
      </c>
    </row>
    <row r="41" spans="1:12" x14ac:dyDescent="0.25">
      <c r="A41" s="1" t="s">
        <v>116</v>
      </c>
      <c r="B41" s="1" t="s">
        <v>117</v>
      </c>
      <c r="C41" s="1" t="s">
        <v>81</v>
      </c>
      <c r="D41" s="1"/>
      <c r="E41" s="1" t="str">
        <f>CONCATENATE(Tabelle2[[#This Row],[Vorname]]," ",Tabelle2[[#This Row],[Nachname]])</f>
        <v>Traute Schiesewitz</v>
      </c>
      <c r="F41" s="1" t="str">
        <f>VLOOKUP($C41,Abteilungen!$A$2:$B$25,2,FALSE)</f>
        <v>Verwaltung</v>
      </c>
      <c r="G41" s="4" t="s">
        <v>82</v>
      </c>
      <c r="H41" s="1" t="str">
        <f>IF(AND(A41&lt;&gt;"",B41&lt;&gt;""),CONCATENATE("&lt;hidden onHidden=",$N$1,"[[alphacom:ac-hh:mitarbeiter:",MID(TelefonlisteHH!$B41,1,1),$A41,"|",TelefonlisteHH!$E41,"]]",$N$1," onVisible=",$N$1,"[[alphacom:ac-hh:mitarbeiter:",MID(TelefonlisteHH!$B41,1,1),$A41,"|",TelefonlisteHH!$E41,"]]",$N$1,"&gt;","Abteilung: [[alphacom:ac-hh:",$C41,"|",$F41,"]] | Durchwahl Intern: ",MID(Tabelle2[[#This Row],[Telefon Extern]],LEN(Tabelle2[[#This Row],[Telefon Extern]])-5,6),"&lt;/hidden&gt;"),"")</f>
        <v>&lt;hidden onHidden="[[alphacom:ac-hh:mitarbeiter:TSchiesewitz|Traute Schiesewitz]]" onVisible="[[alphacom:ac-hh:mitarbeiter:TSchiesewitz|Traute Schiesewitz]]"&gt;Abteilung: [[alphacom:ac-hh:Verw|Verwaltung]] | Durchwahl Intern:  - 103&lt;/hidden&gt;</v>
      </c>
      <c r="I41" s="1" t="str">
        <f>IF(AND(A41&lt;&gt;"",B41 &lt;&gt; "" ),CONCATENATE("| [[alphacom:ac-hh:mitarbeiter:",MID(E41,1,1),$A41,"|",$E41,"]]"," | Durchwahl': ",MID(Tabelle2[[#This Row],[Telefon Extern]],LEN(Tabelle2[[#This Row],[Telefon Extern]])-5,6)," |"),"")</f>
        <v>| [[alphacom:ac-hh:mitarbeiter:TSchiesewitz|Traute Schiesewitz]] | Durchwahl':  - 103 |</v>
      </c>
      <c r="J41" s="1" t="str">
        <f t="shared" si="1"/>
        <v>http://dokuwiki/doku.php?id=alphacom:ac-hh:mitarbeiter:tschiesewitz:start</v>
      </c>
      <c r="K41" s="1" t="s">
        <v>188</v>
      </c>
      <c r="L41" s="1" t="s">
        <v>188</v>
      </c>
    </row>
    <row r="42" spans="1:12" x14ac:dyDescent="0.25">
      <c r="A42" s="1" t="s">
        <v>118</v>
      </c>
      <c r="B42" s="1" t="s">
        <v>28</v>
      </c>
      <c r="C42" s="1" t="s">
        <v>21</v>
      </c>
      <c r="D42" s="1"/>
      <c r="E42" s="1" t="str">
        <f>CONCATENATE(Tabelle2[[#This Row],[Vorname]]," ",Tabelle2[[#This Row],[Nachname]])</f>
        <v>Thomas Schwarten</v>
      </c>
      <c r="F42" s="1" t="str">
        <f>VLOOKUP($C42,Abteilungen!$A$2:$B$25,2,FALSE)</f>
        <v>IT-Kundenbetreuung</v>
      </c>
      <c r="G42" s="4" t="s">
        <v>119</v>
      </c>
      <c r="H42" s="1" t="str">
        <f>IF(AND(A42&lt;&gt;"",B42&lt;&gt;""),CONCATENATE("&lt;hidden onHidden=",$N$1,"[[alphacom:ac-hh:mitarbeiter:",MID(TelefonlisteHH!$B42,1,1),$A42,"|",TelefonlisteHH!$E42,"]]",$N$1," onVisible=",$N$1,"[[alphacom:ac-hh:mitarbeiter:",MID(TelefonlisteHH!$B42,1,1),$A42,"|",TelefonlisteHH!$E42,"]]",$N$1,"&gt;","Abteilung: [[alphacom:ac-hh:",$C42,"|",$F42,"]] | Durchwahl Intern: ",MID(Tabelle2[[#This Row],[Telefon Extern]],LEN(Tabelle2[[#This Row],[Telefon Extern]])-5,6),"&lt;/hidden&gt;"),"")</f>
        <v>&lt;hidden onHidden="[[alphacom:ac-hh:mitarbeiter:TSchwarten|Thomas Schwarten]]" onVisible="[[alphacom:ac-hh:mitarbeiter:TSchwarten|Thomas Schwarten]]"&gt;Abteilung: [[alphacom:ac-hh:IT-KB|IT-Kundenbetreuung]] | Durchwahl Intern:  - 180&lt;/hidden&gt;</v>
      </c>
      <c r="I42" s="1" t="str">
        <f>IF(AND(A42&lt;&gt;"",B42 &lt;&gt; "" ),CONCATENATE("| [[alphacom:ac-hh:mitarbeiter:",MID(E42,1,1),$A42,"|",$E42,"]]"," | Durchwahl': ",MID(Tabelle2[[#This Row],[Telefon Extern]],LEN(Tabelle2[[#This Row],[Telefon Extern]])-5,6)," |"),"")</f>
        <v>| [[alphacom:ac-hh:mitarbeiter:TSchwarten|Thomas Schwarten]] | Durchwahl':  - 180 |</v>
      </c>
      <c r="J42" s="1" t="str">
        <f t="shared" si="1"/>
        <v>http://dokuwiki/doku.php?id=alphacom:ac-hh:mitarbeiter:tschwarten:start</v>
      </c>
      <c r="K42" s="1" t="s">
        <v>188</v>
      </c>
      <c r="L42" s="1" t="s">
        <v>188</v>
      </c>
    </row>
    <row r="43" spans="1:12" x14ac:dyDescent="0.25">
      <c r="A43" s="1" t="s">
        <v>120</v>
      </c>
      <c r="B43" s="1" t="s">
        <v>121</v>
      </c>
      <c r="C43" s="1" t="s">
        <v>52</v>
      </c>
      <c r="D43" s="1" t="s">
        <v>123</v>
      </c>
      <c r="E43" s="1" t="str">
        <f>CONCATENATE(Tabelle2[[#This Row],[Vorname]]," ",Tabelle2[[#This Row],[Nachname]])</f>
        <v>Oliver Schwindt</v>
      </c>
      <c r="F43" s="1" t="str">
        <f>VLOOKUP($C43,Abteilungen!$A$2:$B$25,2,FALSE)</f>
        <v>Assistenz der Geschäftsleitung</v>
      </c>
      <c r="G43" s="4" t="s">
        <v>122</v>
      </c>
      <c r="H43" s="1" t="str">
        <f>IF(AND(A43&lt;&gt;"",B43&lt;&gt;""),CONCATENATE("&lt;hidden onHidden=",$N$1,"[[alphacom:ac-hh:mitarbeiter:",MID(TelefonlisteHH!$B43,1,1),$A43,"|",TelefonlisteHH!$E43,"]]",$N$1," onVisible=",$N$1,"[[alphacom:ac-hh:mitarbeiter:",MID(TelefonlisteHH!$B43,1,1),$A43,"|",TelefonlisteHH!$E43,"]]",$N$1,"&gt;","Abteilung: [[alphacom:ac-hh:",$C43,"|",$F43,"]] | Durchwahl Intern: ",MID(Tabelle2[[#This Row],[Telefon Extern]],LEN(Tabelle2[[#This Row],[Telefon Extern]])-5,6),"&lt;/hidden&gt;"),"")</f>
        <v>&lt;hidden onHidden="[[alphacom:ac-hh:mitarbeiter:OSchwindt|Oliver Schwindt]]" onVisible="[[alphacom:ac-hh:mitarbeiter:OSchwindt|Oliver Schwindt]]"&gt;Abteilung: [[alphacom:ac-hh:aGL|Assistenz der Geschäftsleitung]] | Durchwahl Intern:  - 328&lt;/hidden&gt;</v>
      </c>
      <c r="I43" s="1" t="str">
        <f>IF(AND(A43&lt;&gt;"",B43 &lt;&gt; "" ),CONCATENATE("| [[alphacom:ac-hh:mitarbeiter:",MID(E43,1,1),$A43,"|",$E43,"]]"," | Durchwahl': ",MID(Tabelle2[[#This Row],[Telefon Extern]],LEN(Tabelle2[[#This Row],[Telefon Extern]])-5,6)," |"),"")</f>
        <v>| [[alphacom:ac-hh:mitarbeiter:OSchwindt|Oliver Schwindt]] | Durchwahl':  - 328 |</v>
      </c>
      <c r="J43" s="1" t="str">
        <f t="shared" si="1"/>
        <v>http://dokuwiki/doku.php?id=alphacom:ac-hh:mitarbeiter:oschwindt:start</v>
      </c>
      <c r="K43" s="1" t="s">
        <v>188</v>
      </c>
      <c r="L43" s="1" t="s">
        <v>188</v>
      </c>
    </row>
    <row r="44" spans="1:12" x14ac:dyDescent="0.25">
      <c r="A44" s="1" t="s">
        <v>240</v>
      </c>
      <c r="B44" s="1" t="s">
        <v>241</v>
      </c>
      <c r="C44" s="1" t="s">
        <v>2</v>
      </c>
      <c r="D44" s="4"/>
      <c r="E44" s="40" t="str">
        <f>CONCATENATE(Tabelle2[[#This Row],[Vorname]]," ",Tabelle2[[#This Row],[Nachname]])</f>
        <v>Dierk Stange</v>
      </c>
      <c r="F44" s="40" t="str">
        <f>VLOOKUP($C44,Abteilungen!$A$2:$B$25,2,FALSE)</f>
        <v>IT-Systemadministration</v>
      </c>
      <c r="G44" s="4" t="s">
        <v>242</v>
      </c>
      <c r="H44" s="1" t="str">
        <f>IF(AND(A44&lt;&gt;"",B44&lt;&gt;""),CONCATENATE("&lt;hidden onHidden=",$N$1,"[[alphacom:ac-hh:mitarbeiter:",MID(TelefonlisteHH!$B44,1,1),$A44,"|",TelefonlisteHH!$E44,"]]",$N$1," onVisible=",$N$1,"[[alphacom:ac-hh:mitarbeiter:",MID(TelefonlisteHH!$B44,1,1),$A44,"|",TelefonlisteHH!$E44,"]]",$N$1,"&gt;","Abteilung: [[alphacom:ac-hh:",$C44,"|",$F44,"]] | Durchwahl Intern: ",MID(Tabelle2[[#This Row],[Telefon Extern]],LEN(Tabelle2[[#This Row],[Telefon Extern]])-5,6),"&lt;/hidden&gt;"),"")</f>
        <v>&lt;hidden onHidden="[[alphacom:ac-hh:mitarbeiter:DStange|Dierk Stange]]" onVisible="[[alphacom:ac-hh:mitarbeiter:DStange|Dierk Stange]]"&gt;Abteilung: [[alphacom:ac-hh:IT-SA|IT-Systemadministration]] | Durchwahl Intern:  - 176&lt;/hidden&gt;</v>
      </c>
      <c r="I44" s="1" t="str">
        <f>IF(AND(A44&lt;&gt;"",B44 &lt;&gt; "" ),CONCATENATE("| [[alphacom:ac-hh:mitarbeiter:",MID(E44,1,1),$A44,"|",$E44,"]]"," | Durchwahl': ",MID(Tabelle2[[#This Row],[Telefon Extern]],LEN(Tabelle2[[#This Row],[Telefon Extern]])-5,6)," |"),"")</f>
        <v>| [[alphacom:ac-hh:mitarbeiter:DStange|Dierk Stange]] | Durchwahl':  - 176 |</v>
      </c>
      <c r="J44" s="40" t="str">
        <f t="shared" si="1"/>
        <v>http://dokuwiki/doku.php?id=alphacom:ac-hh:mitarbeiter:dstange:start</v>
      </c>
      <c r="K44" s="1"/>
      <c r="L44" s="1"/>
    </row>
    <row r="45" spans="1:12" x14ac:dyDescent="0.25">
      <c r="A45" s="1" t="s">
        <v>124</v>
      </c>
      <c r="B45" s="1" t="s">
        <v>125</v>
      </c>
      <c r="C45" s="1" t="s">
        <v>5</v>
      </c>
      <c r="D45" s="1"/>
      <c r="E45" s="1" t="str">
        <f>CONCATENATE(Tabelle2[[#This Row],[Vorname]]," ",Tabelle2[[#This Row],[Nachname]])</f>
        <v>Barbara Süle</v>
      </c>
      <c r="F45" s="1" t="str">
        <f>VLOOKUP($C45,Abteilungen!$A$2:$B$25,2,FALSE)</f>
        <v>Beleg Aufnahmetechnik</v>
      </c>
      <c r="G45" s="4" t="s">
        <v>126</v>
      </c>
      <c r="H45" s="1" t="str">
        <f>IF(AND(A45&lt;&gt;"",B45&lt;&gt;""),CONCATENATE("&lt;hidden onHidden=",$N$1,"[[alphacom:ac-hh:mitarbeiter:",MID(TelefonlisteHH!$B45,1,1),$A45,"|",TelefonlisteHH!$E45,"]]",$N$1," onVisible=",$N$1,"[[alphacom:ac-hh:mitarbeiter:",MID(TelefonlisteHH!$B45,1,1),$A45,"|",TelefonlisteHH!$E45,"]]",$N$1,"&gt;","Abteilung: [[alphacom:ac-hh:",$C45,"|",$F45,"]] | Durchwahl Intern: ",MID(Tabelle2[[#This Row],[Telefon Extern]],LEN(Tabelle2[[#This Row],[Telefon Extern]])-5,6),"&lt;/hidden&gt;"),"")</f>
        <v>&lt;hidden onHidden="[[alphacom:ac-hh:mitarbeiter:BSüle|Barbara Süle]]" onVisible="[[alphacom:ac-hh:mitarbeiter:BSüle|Barbara Süle]]"&gt;Abteilung: [[alphacom:ac-hh:BAT|Beleg Aufnahmetechnik]] | Durchwahl Intern:  - 124&lt;/hidden&gt;</v>
      </c>
      <c r="I45" s="1" t="str">
        <f>IF(AND(A45&lt;&gt;"",B45 &lt;&gt; "" ),CONCATENATE("| [[alphacom:ac-hh:mitarbeiter:",MID(E45,1,1),$A45,"|",$E45,"]]"," | Durchwahl': ",MID(Tabelle2[[#This Row],[Telefon Extern]],LEN(Tabelle2[[#This Row],[Telefon Extern]])-5,6)," |"),"")</f>
        <v>| [[alphacom:ac-hh:mitarbeiter:BSüle|Barbara Süle]] | Durchwahl':  - 124 |</v>
      </c>
      <c r="J45" s="1" t="str">
        <f t="shared" si="1"/>
        <v>http://dokuwiki/doku.php?id=alphacom:ac-hh:mitarbeiter:bsüle:start</v>
      </c>
      <c r="K45" s="1" t="s">
        <v>188</v>
      </c>
      <c r="L45" s="1" t="s">
        <v>188</v>
      </c>
    </row>
    <row r="46" spans="1:12" x14ac:dyDescent="0.25">
      <c r="A46" s="1" t="s">
        <v>199</v>
      </c>
      <c r="B46" s="1" t="s">
        <v>24</v>
      </c>
      <c r="C46" s="1" t="s">
        <v>21</v>
      </c>
      <c r="D46" s="1"/>
      <c r="E46" s="1" t="str">
        <f>CONCATENATE(Tabelle2[[#This Row],[Vorname]]," ",Tabelle2[[#This Row],[Nachname]])</f>
        <v>Werner Thimm</v>
      </c>
      <c r="F46" s="1" t="str">
        <f>VLOOKUP($C46,Abteilungen!$A$2:$B$25,2,FALSE)</f>
        <v>IT-Kundenbetreuung</v>
      </c>
      <c r="G46" s="4" t="s">
        <v>198</v>
      </c>
      <c r="H46" s="1" t="str">
        <f>IF(AND(A46&lt;&gt;"",B46&lt;&gt;""),CONCATENATE("&lt;hidden onHidden=",$N$1,"[[alphacom:ac-hh:mitarbeiter:",MID(TelefonlisteHH!$B46,1,1),$A46,"|",TelefonlisteHH!$E46,"]]",$N$1," onVisible=",$N$1,"[[alphacom:ac-hh:mitarbeiter:",MID(TelefonlisteHH!$B46,1,1),$A46,"|",TelefonlisteHH!$E46,"]]",$N$1,"&gt;","Abteilung: [[alphacom:ac-hh:",$C46,"|",$F46,"]] | Durchwahl Intern: ",MID(Tabelle2[[#This Row],[Telefon Extern]],LEN(Tabelle2[[#This Row],[Telefon Extern]])-5,6),"&lt;/hidden&gt;"),"")</f>
        <v>&lt;hidden onHidden="[[alphacom:ac-hh:mitarbeiter:WThimm|Werner Thimm]]" onVisible="[[alphacom:ac-hh:mitarbeiter:WThimm|Werner Thimm]]"&gt;Abteilung: [[alphacom:ac-hh:IT-KB|IT-Kundenbetreuung]] | Durchwahl Intern:  - 184&lt;/hidden&gt;</v>
      </c>
      <c r="I46" s="1" t="str">
        <f>IF(AND(A46&lt;&gt;"",B46 &lt;&gt; "" ),CONCATENATE("| [[alphacom:ac-hh:mitarbeiter:",MID(E46,1,1),$A46,"|",$E46,"]]"," | Durchwahl': ",MID(Tabelle2[[#This Row],[Telefon Extern]],LEN(Tabelle2[[#This Row],[Telefon Extern]])-5,6)," |"),"")</f>
        <v>| [[alphacom:ac-hh:mitarbeiter:WThimm|Werner Thimm]] | Durchwahl':  - 184 |</v>
      </c>
      <c r="J46" s="1" t="str">
        <f t="shared" si="1"/>
        <v>http://dokuwiki/doku.php?id=alphacom:ac-hh:mitarbeiter:wthimm:start</v>
      </c>
      <c r="K46" s="1" t="s">
        <v>188</v>
      </c>
      <c r="L46" s="1" t="s">
        <v>188</v>
      </c>
    </row>
    <row r="47" spans="1:12" x14ac:dyDescent="0.25">
      <c r="A47" s="1" t="s">
        <v>127</v>
      </c>
      <c r="B47" s="1" t="s">
        <v>128</v>
      </c>
      <c r="C47" s="1" t="s">
        <v>12</v>
      </c>
      <c r="D47" s="1" t="s">
        <v>130</v>
      </c>
      <c r="E47" s="1" t="str">
        <f>CONCATENATE(Tabelle2[[#This Row],[Vorname]]," ",Tabelle2[[#This Row],[Nachname]])</f>
        <v>Jens Tilhaus</v>
      </c>
      <c r="F47" s="1" t="str">
        <f>VLOOKUP($C47,Abteilungen!$A$2:$B$25,2,FALSE)</f>
        <v>Vertriebsbeauftragter</v>
      </c>
      <c r="G47" s="4" t="s">
        <v>129</v>
      </c>
      <c r="H47" s="1" t="str">
        <f>IF(AND(A47&lt;&gt;"",B47&lt;&gt;""),CONCATENATE("&lt;hidden onHidden=",$N$1,"[[alphacom:ac-hh:mitarbeiter:",MID(TelefonlisteHH!$B47,1,1),$A47,"|",TelefonlisteHH!$E47,"]]",$N$1," onVisible=",$N$1,"[[alphacom:ac-hh:mitarbeiter:",MID(TelefonlisteHH!$B47,1,1),$A47,"|",TelefonlisteHH!$E47,"]]",$N$1,"&gt;","Abteilung: [[alphacom:ac-hh:",$C47,"|",$F47,"]] | Durchwahl Intern: ",MID(Tabelle2[[#This Row],[Telefon Extern]],LEN(Tabelle2[[#This Row],[Telefon Extern]])-5,6),"&lt;/hidden&gt;"),"")</f>
        <v>&lt;hidden onHidden="[[alphacom:ac-hh:mitarbeiter:JTilhaus|Jens Tilhaus]]" onVisible="[[alphacom:ac-hh:mitarbeiter:JTilhaus|Jens Tilhaus]]"&gt;Abteilung: [[alphacom:ac-hh:VB|Vertriebsbeauftragter]] | Durchwahl Intern:  - 323&lt;/hidden&gt;</v>
      </c>
      <c r="I47" s="1" t="str">
        <f>IF(AND(A47&lt;&gt;"",B47 &lt;&gt; "" ),CONCATENATE("| [[alphacom:ac-hh:mitarbeiter:",MID(E47,1,1),$A47,"|",$E47,"]]"," | Durchwahl': ",MID(Tabelle2[[#This Row],[Telefon Extern]],LEN(Tabelle2[[#This Row],[Telefon Extern]])-5,6)," |"),"")</f>
        <v>| [[alphacom:ac-hh:mitarbeiter:JTilhaus|Jens Tilhaus]] | Durchwahl':  - 323 |</v>
      </c>
      <c r="J47" s="1" t="str">
        <f t="shared" si="1"/>
        <v>http://dokuwiki/doku.php?id=alphacom:ac-hh:mitarbeiter:jtilhaus:start</v>
      </c>
      <c r="K47" s="1" t="s">
        <v>188</v>
      </c>
      <c r="L47" s="1" t="s">
        <v>188</v>
      </c>
    </row>
    <row r="48" spans="1:12" x14ac:dyDescent="0.25">
      <c r="A48" s="1" t="s">
        <v>194</v>
      </c>
      <c r="B48" s="1" t="s">
        <v>43</v>
      </c>
      <c r="C48" s="1" t="s">
        <v>185</v>
      </c>
      <c r="D48" s="1"/>
      <c r="E48" s="1" t="str">
        <f>CONCATENATE(Tabelle2[[#This Row],[Vorname]]," ",Tabelle2[[#This Row],[Nachname]])</f>
        <v>Peter Vondey</v>
      </c>
      <c r="F48" s="1" t="str">
        <f>VLOOKUP($C48,Abteilungen!$A$2:$B$25,2,FALSE)</f>
        <v>Compute on Microfilm</v>
      </c>
      <c r="G48" s="4" t="s">
        <v>186</v>
      </c>
      <c r="H48" s="1" t="str">
        <f>IF(AND(A48&lt;&gt;"",B48&lt;&gt;""),CONCATENATE("&lt;hidden onHidden=",$N$1,"[[alphacom:ac-hh:mitarbeiter:",MID(TelefonlisteHH!$B48,1,1),$A48,"|",TelefonlisteHH!$E48,"]]",$N$1," onVisible=",$N$1,"[[alphacom:ac-hh:mitarbeiter:",MID(TelefonlisteHH!$B48,1,1),$A48,"|",TelefonlisteHH!$E48,"]]",$N$1,"&gt;","Abteilung: [[alphacom:ac-hh:",$C48,"|",$F48,"]] | Durchwahl Intern: ",MID(Tabelle2[[#This Row],[Telefon Extern]],LEN(Tabelle2[[#This Row],[Telefon Extern]])-5,6),"&lt;/hidden&gt;"),"")</f>
        <v>&lt;hidden onHidden="[[alphacom:ac-hh:mitarbeiter:PVondey|Peter Vondey]]" onVisible="[[alphacom:ac-hh:mitarbeiter:PVondey|Peter Vondey]]"&gt;Abteilung: [[alphacom:ac-hh:Com|Compute on Microfilm]] | Durchwahl Intern:  - 000&lt;/hidden&gt;</v>
      </c>
      <c r="I48" s="1" t="str">
        <f>IF(AND(A48&lt;&gt;"",B48 &lt;&gt; "" ),CONCATENATE("| [[alphacom:ac-hh:mitarbeiter:",MID(E48,1,1),$A48,"|",$E48,"]]"," | Durchwahl': ",MID(Tabelle2[[#This Row],[Telefon Extern]],LEN(Tabelle2[[#This Row],[Telefon Extern]])-5,6)," |"),"")</f>
        <v>| [[alphacom:ac-hh:mitarbeiter:PVondey|Peter Vondey]] | Durchwahl':  - 000 |</v>
      </c>
      <c r="J48" s="1" t="str">
        <f t="shared" si="1"/>
        <v>http://dokuwiki/doku.php?id=alphacom:ac-hh:mitarbeiter:pvondey:start</v>
      </c>
      <c r="K48" s="1" t="s">
        <v>188</v>
      </c>
      <c r="L48" s="1" t="s">
        <v>188</v>
      </c>
    </row>
    <row r="49" spans="1:12" x14ac:dyDescent="0.25">
      <c r="A49" s="1" t="s">
        <v>133</v>
      </c>
      <c r="B49" s="1" t="s">
        <v>134</v>
      </c>
      <c r="C49" s="1" t="s">
        <v>62</v>
      </c>
      <c r="D49" s="1" t="s">
        <v>136</v>
      </c>
      <c r="E49" s="1" t="str">
        <f>CONCATENATE(Tabelle2[[#This Row],[Vorname]]," ",Tabelle2[[#This Row],[Nachname]])</f>
        <v>Nico Wegner</v>
      </c>
      <c r="F49" s="1" t="str">
        <f>VLOOKUP($C49,Abteilungen!$A$2:$B$25,2,FALSE)</f>
        <v>IT-Leitung</v>
      </c>
      <c r="G49" s="4" t="s">
        <v>135</v>
      </c>
      <c r="H49" s="1" t="str">
        <f>IF(AND(A49&lt;&gt;"",B49&lt;&gt;""),CONCATENATE("&lt;hidden onHidden=",$N$1,"[[alphacom:ac-hh:mitarbeiter:",MID(TelefonlisteHH!$B49,1,1),$A49,"|",TelefonlisteHH!$E49,"]]",$N$1," onVisible=",$N$1,"[[alphacom:ac-hh:mitarbeiter:",MID(TelefonlisteHH!$B49,1,1),$A49,"|",TelefonlisteHH!$E49,"]]",$N$1,"&gt;","Abteilung: [[alphacom:ac-hh:",$C49,"|",$F49,"]] | Durchwahl Intern: ",MID(Tabelle2[[#This Row],[Telefon Extern]],LEN(Tabelle2[[#This Row],[Telefon Extern]])-5,6),"&lt;/hidden&gt;"),"")</f>
        <v>&lt;hidden onHidden="[[alphacom:ac-hh:mitarbeiter:NWegner|Nico Wegner]]" onVisible="[[alphacom:ac-hh:mitarbeiter:NWegner|Nico Wegner]]"&gt;Abteilung: [[alphacom:ac-hh:IT-L|IT-Leitung]] | Durchwahl Intern:  - 182&lt;/hidden&gt;</v>
      </c>
      <c r="I49" s="1" t="str">
        <f>IF(AND(A49&lt;&gt;"",B49 &lt;&gt; "" ),CONCATENATE("| [[alphacom:ac-hh:mitarbeiter:",MID(E49,1,1),$A49,"|",$E49,"]]"," | Durchwahl': ",MID(Tabelle2[[#This Row],[Telefon Extern]],LEN(Tabelle2[[#This Row],[Telefon Extern]])-5,6)," |"),"")</f>
        <v>| [[alphacom:ac-hh:mitarbeiter:NWegner|Nico Wegner]] | Durchwahl':  - 182 |</v>
      </c>
      <c r="J49" s="1" t="str">
        <f t="shared" si="1"/>
        <v>http://dokuwiki/doku.php?id=alphacom:ac-hh:mitarbeiter:nwegner:start</v>
      </c>
      <c r="K49" s="1" t="s">
        <v>188</v>
      </c>
      <c r="L49" s="1" t="s">
        <v>188</v>
      </c>
    </row>
    <row r="50" spans="1:12" x14ac:dyDescent="0.25">
      <c r="A50" s="1" t="s">
        <v>138</v>
      </c>
      <c r="B50" s="1" t="s">
        <v>102</v>
      </c>
      <c r="C50" s="1" t="s">
        <v>2</v>
      </c>
      <c r="D50" s="1"/>
      <c r="E50" s="1" t="str">
        <f>CONCATENATE(Tabelle2[[#This Row],[Vorname]]," ",Tabelle2[[#This Row],[Nachname]])</f>
        <v>Martin Weseloh</v>
      </c>
      <c r="F50" s="1" t="str">
        <f>VLOOKUP($C50,Abteilungen!$A$2:$B$25,2,FALSE)</f>
        <v>IT-Systemadministration</v>
      </c>
      <c r="G50" s="4" t="s">
        <v>139</v>
      </c>
      <c r="H50" s="1" t="str">
        <f>IF(AND(A50&lt;&gt;"",B50&lt;&gt;""),CONCATENATE("&lt;hidden onHidden=",$N$1,"[[alphacom:ac-hh:mitarbeiter:",MID(TelefonlisteHH!$B50,1,1),$A50,"|",TelefonlisteHH!$E50,"]]",$N$1," onVisible=",$N$1,"[[alphacom:ac-hh:mitarbeiter:",MID(TelefonlisteHH!$B50,1,1),$A50,"|",TelefonlisteHH!$E50,"]]",$N$1,"&gt;","Abteilung: [[alphacom:ac-hh:",$C50,"|",$F50,"]] | Durchwahl Intern: ",MID(Tabelle2[[#This Row],[Telefon Extern]],LEN(Tabelle2[[#This Row],[Telefon Extern]])-5,6),"&lt;/hidden&gt;"),"")</f>
        <v>&lt;hidden onHidden="[[alphacom:ac-hh:mitarbeiter:MWeseloh|Martin Weseloh]]" onVisible="[[alphacom:ac-hh:mitarbeiter:MWeseloh|Martin Weseloh]]"&gt;Abteilung: [[alphacom:ac-hh:IT-SA|IT-Systemadministration]] | Durchwahl Intern:  - 173&lt;/hidden&gt;</v>
      </c>
      <c r="I50" s="1" t="str">
        <f>IF(AND(A50&lt;&gt;"",B50 &lt;&gt; "" ),CONCATENATE("| [[alphacom:ac-hh:mitarbeiter:",MID(E50,1,1),$A50,"|",$E50,"]]"," | Durchwahl': ",MID(Tabelle2[[#This Row],[Telefon Extern]],LEN(Tabelle2[[#This Row],[Telefon Extern]])-5,6)," |"),"")</f>
        <v>| [[alphacom:ac-hh:mitarbeiter:MWeseloh|Martin Weseloh]] | Durchwahl':  - 173 |</v>
      </c>
      <c r="J50" s="1" t="str">
        <f t="shared" si="1"/>
        <v>http://dokuwiki/doku.php?id=alphacom:ac-hh:mitarbeiter:mweseloh:start</v>
      </c>
      <c r="K50" s="1" t="s">
        <v>188</v>
      </c>
      <c r="L50" s="1" t="s">
        <v>188</v>
      </c>
    </row>
    <row r="51" spans="1:12" x14ac:dyDescent="0.25">
      <c r="A51" s="1" t="s">
        <v>140</v>
      </c>
      <c r="B51" s="1" t="s">
        <v>141</v>
      </c>
      <c r="C51" s="1" t="s">
        <v>92</v>
      </c>
      <c r="D51" s="1" t="s">
        <v>143</v>
      </c>
      <c r="E51" s="1" t="str">
        <f>CONCATENATE(Tabelle2[[#This Row],[Vorname]]," ",Tabelle2[[#This Row],[Nachname]])</f>
        <v>Hartmut Wildeboer</v>
      </c>
      <c r="F51" s="1" t="str">
        <f>VLOOKUP($C51,Abteilungen!$A$2:$B$25,2,FALSE)</f>
        <v>Haustechnik</v>
      </c>
      <c r="G51" s="4" t="s">
        <v>142</v>
      </c>
      <c r="H51" s="1" t="str">
        <f>IF(AND(A51&lt;&gt;"",B51&lt;&gt;""),CONCATENATE("&lt;hidden onHidden=",$N$1,"[[alphacom:ac-hh:mitarbeiter:",MID(TelefonlisteHH!$B51,1,1),$A51,"|",TelefonlisteHH!$E51,"]]",$N$1," onVisible=",$N$1,"[[alphacom:ac-hh:mitarbeiter:",MID(TelefonlisteHH!$B51,1,1),$A51,"|",TelefonlisteHH!$E51,"]]",$N$1,"&gt;","Abteilung: [[alphacom:ac-hh:",$C51,"|",$F51,"]] | Durchwahl Intern: ",MID(Tabelle2[[#This Row],[Telefon Extern]],LEN(Tabelle2[[#This Row],[Telefon Extern]])-5,6),"&lt;/hidden&gt;"),"")</f>
        <v>&lt;hidden onHidden="[[alphacom:ac-hh:mitarbeiter:HWildeboer|Hartmut Wildeboer]]" onVisible="[[alphacom:ac-hh:mitarbeiter:HWildeboer|Hartmut Wildeboer]]"&gt;Abteilung: [[alphacom:ac-hh:Tec|Haustechnik]] | Durchwahl Intern:  - 126&lt;/hidden&gt;</v>
      </c>
      <c r="I51" s="1" t="str">
        <f>IF(AND(A51&lt;&gt;"",B51 &lt;&gt; "" ),CONCATENATE("| [[alphacom:ac-hh:mitarbeiter:",MID(E51,1,1),$A51,"|",$E51,"]]"," | Durchwahl': ",MID(Tabelle2[[#This Row],[Telefon Extern]],LEN(Tabelle2[[#This Row],[Telefon Extern]])-5,6)," |"),"")</f>
        <v>| [[alphacom:ac-hh:mitarbeiter:HWildeboer|Hartmut Wildeboer]] | Durchwahl':  - 126 |</v>
      </c>
      <c r="J51" s="1" t="str">
        <f t="shared" si="1"/>
        <v>http://dokuwiki/doku.php?id=alphacom:ac-hh:mitarbeiter:hwildeboer:start</v>
      </c>
      <c r="K51" s="1" t="s">
        <v>188</v>
      </c>
      <c r="L51" s="1" t="s">
        <v>188</v>
      </c>
    </row>
    <row r="52" spans="1:12" x14ac:dyDescent="0.25">
      <c r="A52" s="41" t="s">
        <v>144</v>
      </c>
      <c r="B52" s="41" t="s">
        <v>61</v>
      </c>
      <c r="C52" s="41" t="s">
        <v>105</v>
      </c>
      <c r="D52" s="41" t="s">
        <v>146</v>
      </c>
      <c r="E52" s="41" t="str">
        <f>CONCATENATE(Tabelle2[[#This Row],[Vorname]]," ",Tabelle2[[#This Row],[Nachname]])</f>
        <v>Albert Woiner</v>
      </c>
      <c r="F52" s="41" t="str">
        <f>VLOOKUP($C52,Abteilungen!$A$2:$B$25,2,FALSE)</f>
        <v>IT-Dokuware</v>
      </c>
      <c r="G52" s="4" t="s">
        <v>145</v>
      </c>
      <c r="H52" s="1" t="str">
        <f>IF(AND(A52&lt;&gt;"",B52&lt;&gt;""),CONCATENATE("&lt;hidden onHidden=",$N$1,"[[alphacom:ac-hh:mitarbeiter:",MID(TelefonlisteHH!$B52,1,1),$A52,"|",TelefonlisteHH!$E52,"]]",$N$1," onVisible=",$N$1,"[[alphacom:ac-hh:mitarbeiter:",MID(TelefonlisteHH!$B52,1,1),$A52,"|",TelefonlisteHH!$E52,"]]",$N$1,"&gt;","Abteilung: [[alphacom:ac-hh:",$C52,"|",$F52,"]] | Durchwahl Intern: ",MID(Tabelle2[[#This Row],[Telefon Extern]],LEN(Tabelle2[[#This Row],[Telefon Extern]])-5,6),"&lt;/hidden&gt;"),"")</f>
        <v>&lt;hidden onHidden="[[alphacom:ac-hh:mitarbeiter:AWoiner|Albert Woiner]]" onVisible="[[alphacom:ac-hh:mitarbeiter:AWoiner|Albert Woiner]]"&gt;Abteilung: [[alphacom:ac-hh:IT-DW|IT-Dokuware]] | Durchwahl Intern:  - 116&lt;/hidden&gt;</v>
      </c>
      <c r="I52" s="41" t="str">
        <f>IF(AND(A52&lt;&gt;"",B52 &lt;&gt; "" ),CONCATENATE("| [[alphacom:ac-hh:mitarbeiter:",MID(E52,1,1),$A52,"|",$E52,"]]"," | Durchwahl': ",MID(Tabelle2[[#This Row],[Telefon Extern]],LEN(Tabelle2[[#This Row],[Telefon Extern]])-5,6)," |"),"")</f>
        <v>| [[alphacom:ac-hh:mitarbeiter:AWoiner|Albert Woiner]] | Durchwahl':  - 116 |</v>
      </c>
      <c r="J52" s="41" t="str">
        <f t="shared" si="1"/>
        <v>http://dokuwiki/doku.php?id=alphacom:ac-hh:mitarbeiter:awoiner:start</v>
      </c>
      <c r="K52" s="41" t="s">
        <v>188</v>
      </c>
      <c r="L52" s="41" t="s">
        <v>188</v>
      </c>
    </row>
    <row r="53" spans="1:12" x14ac:dyDescent="0.25">
      <c r="A53" s="41" t="s">
        <v>225</v>
      </c>
      <c r="B53" s="41" t="s">
        <v>226</v>
      </c>
      <c r="C53" s="41" t="s">
        <v>105</v>
      </c>
      <c r="D53" s="41"/>
      <c r="E53" s="41" t="str">
        <f>CONCATENATE(Tabelle2[[#This Row],[Vorname]]," ",Tabelle2[[#This Row],[Nachname]])</f>
        <v>Robert Wulff</v>
      </c>
      <c r="F53" s="42" t="str">
        <f>VLOOKUP($C53,Abteilungen!$A$2:$B$25,2,FALSE)</f>
        <v>IT-Dokuware</v>
      </c>
      <c r="G53" s="4" t="s">
        <v>63</v>
      </c>
      <c r="H53" s="1" t="str">
        <f>IF(AND(A53&lt;&gt;"",B53&lt;&gt;""),CONCATENATE("&lt;hidden onHidden=",$N$1,"[[alphacom:ac-hh:mitarbeiter:",MID(TelefonlisteHH!$B53,1,1),$A53,"|",TelefonlisteHH!$E53,"]]",$N$1," onVisible=",$N$1,"[[alphacom:ac-hh:mitarbeiter:",MID(TelefonlisteHH!$B53,1,1),$A53,"|",TelefonlisteHH!$E53,"]]",$N$1,"&gt;","Abteilung: [[alphacom:ac-hh:",$C53,"|",$F53,"]] | Durchwahl Intern: ",MID(Tabelle2[[#This Row],[Telefon Extern]],LEN(Tabelle2[[#This Row],[Telefon Extern]])-5,6),"&lt;/hidden&gt;"),"")</f>
        <v>&lt;hidden onHidden="[[alphacom:ac-hh:mitarbeiter:RWulff|Robert Wulff]]" onVisible="[[alphacom:ac-hh:mitarbeiter:RWulff|Robert Wulff]]"&gt;Abteilung: [[alphacom:ac-hh:IT-DW|IT-Dokuware]] | Durchwahl Intern:  - 181&lt;/hidden&gt;</v>
      </c>
      <c r="I53" s="41" t="str">
        <f>IF(AND(A53&lt;&gt;"",B53 &lt;&gt; "" ),CONCATENATE("| [[alphacom:ac-hh:mitarbeiter:",MID(E53,1,1),$A53,"|",$E53,"]]"," | Durchwahl': ",MID(Tabelle2[[#This Row],[Telefon Extern]],LEN(Tabelle2[[#This Row],[Telefon Extern]])-5,6)," |"),"")</f>
        <v>| [[alphacom:ac-hh:mitarbeiter:RWulff|Robert Wulff]] | Durchwahl':  - 181 |</v>
      </c>
      <c r="J53" s="41" t="str">
        <f t="shared" si="1"/>
        <v>http://dokuwiki/doku.php?id=alphacom:ac-hh:mitarbeiter:rwulff:start</v>
      </c>
      <c r="K53" s="41"/>
      <c r="L53" s="41"/>
    </row>
    <row r="54" spans="1:12" x14ac:dyDescent="0.25">
      <c r="A54" s="1"/>
      <c r="B54" s="1"/>
      <c r="C54" s="1"/>
      <c r="D54" s="4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/>
      <c r="B55" s="1"/>
      <c r="C55" s="1"/>
      <c r="D55" s="4"/>
      <c r="E55" s="1"/>
      <c r="F55" s="1"/>
      <c r="G55" s="1"/>
      <c r="H55" s="1"/>
      <c r="I55" s="1"/>
      <c r="J55" s="1"/>
      <c r="K55" s="1"/>
      <c r="L55" s="1"/>
    </row>
    <row r="56" spans="1:12" x14ac:dyDescent="0.25">
      <c r="A56" s="1"/>
      <c r="B56" s="1"/>
      <c r="C56" s="1"/>
      <c r="D56" s="4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1"/>
      <c r="B57" s="1"/>
      <c r="C57" s="1"/>
      <c r="D57" s="4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1"/>
      <c r="B58" s="1"/>
      <c r="C58" s="1"/>
      <c r="D58" s="4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1"/>
      <c r="B59" s="1"/>
      <c r="C59" s="1"/>
      <c r="D59" s="4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1"/>
      <c r="C60" s="1"/>
      <c r="D60" s="4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1"/>
      <c r="B61" s="1"/>
      <c r="C61" s="1"/>
      <c r="D61" s="4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1"/>
      <c r="C62" s="1"/>
      <c r="D62" s="4"/>
      <c r="E62" s="1"/>
      <c r="F62" s="1"/>
      <c r="G62" s="1"/>
      <c r="H62" s="1"/>
      <c r="I62" s="1"/>
      <c r="J62" s="1"/>
      <c r="K62" s="1"/>
      <c r="L62" s="1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26" sqref="A26"/>
    </sheetView>
  </sheetViews>
  <sheetFormatPr baseColWidth="10" defaultRowHeight="15" x14ac:dyDescent="0.25"/>
  <cols>
    <col min="2" max="2" width="35.42578125" bestFit="1" customWidth="1"/>
    <col min="5" max="5" width="13.5703125" customWidth="1"/>
    <col min="6" max="6" width="13.42578125" customWidth="1"/>
    <col min="7" max="7" width="27.85546875" bestFit="1" customWidth="1"/>
    <col min="8" max="8" width="16.85546875" customWidth="1"/>
    <col min="9" max="9" width="31.28515625" bestFit="1" customWidth="1"/>
  </cols>
  <sheetData>
    <row r="1" spans="1:9" x14ac:dyDescent="0.25">
      <c r="A1" s="9" t="s">
        <v>161</v>
      </c>
      <c r="B1" s="9" t="s">
        <v>162</v>
      </c>
      <c r="E1" s="18" t="s">
        <v>201</v>
      </c>
      <c r="F1" s="18" t="s">
        <v>211</v>
      </c>
      <c r="G1" s="22" t="s">
        <v>212</v>
      </c>
      <c r="H1" s="19" t="s">
        <v>213</v>
      </c>
      <c r="I1" s="19" t="s">
        <v>214</v>
      </c>
    </row>
    <row r="2" spans="1:9" x14ac:dyDescent="0.25">
      <c r="A2" s="10" t="s">
        <v>52</v>
      </c>
      <c r="B2" s="1" t="s">
        <v>163</v>
      </c>
      <c r="C2" s="8"/>
      <c r="D2" s="8"/>
      <c r="E2" s="20" t="s">
        <v>205</v>
      </c>
      <c r="F2" s="16" t="s">
        <v>217</v>
      </c>
      <c r="G2" s="23" t="s">
        <v>229</v>
      </c>
      <c r="H2" s="17"/>
      <c r="I2" s="17"/>
    </row>
    <row r="3" spans="1:9" x14ac:dyDescent="0.25">
      <c r="A3" s="10" t="s">
        <v>37</v>
      </c>
      <c r="B3" s="1" t="s">
        <v>164</v>
      </c>
      <c r="C3" s="8"/>
      <c r="D3" s="8"/>
      <c r="E3" s="21" t="s">
        <v>203</v>
      </c>
      <c r="F3" s="6">
        <v>0</v>
      </c>
      <c r="G3" s="24" t="s">
        <v>230</v>
      </c>
      <c r="H3" s="15"/>
      <c r="I3" s="15"/>
    </row>
    <row r="4" spans="1:9" x14ac:dyDescent="0.25">
      <c r="A4" s="11" t="s">
        <v>149</v>
      </c>
      <c r="B4" s="1" t="s">
        <v>165</v>
      </c>
      <c r="C4" s="8"/>
      <c r="D4" s="8"/>
      <c r="E4" s="20" t="s">
        <v>208</v>
      </c>
      <c r="F4" s="16">
        <v>0</v>
      </c>
      <c r="G4" s="23" t="s">
        <v>216</v>
      </c>
      <c r="H4" s="17"/>
      <c r="I4" s="17" t="s">
        <v>215</v>
      </c>
    </row>
    <row r="5" spans="1:9" x14ac:dyDescent="0.25">
      <c r="A5" s="10" t="s">
        <v>5</v>
      </c>
      <c r="B5" s="1" t="s">
        <v>184</v>
      </c>
      <c r="C5" s="8"/>
      <c r="D5" s="8"/>
      <c r="E5" s="21" t="s">
        <v>207</v>
      </c>
      <c r="F5" s="6">
        <v>0</v>
      </c>
      <c r="G5" s="24" t="s">
        <v>231</v>
      </c>
      <c r="H5" s="15"/>
      <c r="I5" s="15"/>
    </row>
    <row r="6" spans="1:9" x14ac:dyDescent="0.25">
      <c r="A6" s="10" t="s">
        <v>69</v>
      </c>
      <c r="B6" s="1" t="s">
        <v>166</v>
      </c>
      <c r="C6" s="8"/>
      <c r="D6" s="8"/>
      <c r="E6" s="20" t="s">
        <v>210</v>
      </c>
      <c r="F6" s="16">
        <v>0</v>
      </c>
      <c r="G6" s="23" t="s">
        <v>232</v>
      </c>
      <c r="H6" s="17"/>
      <c r="I6" s="17"/>
    </row>
    <row r="7" spans="1:9" x14ac:dyDescent="0.25">
      <c r="A7" s="11" t="s">
        <v>167</v>
      </c>
      <c r="B7" s="1" t="s">
        <v>168</v>
      </c>
      <c r="C7" s="8"/>
      <c r="D7" s="8"/>
      <c r="E7" s="21" t="s">
        <v>202</v>
      </c>
      <c r="F7" s="6" t="s">
        <v>218</v>
      </c>
      <c r="G7" s="24" t="s">
        <v>233</v>
      </c>
      <c r="H7" s="15"/>
      <c r="I7" s="15"/>
    </row>
    <row r="8" spans="1:9" x14ac:dyDescent="0.25">
      <c r="A8" s="10" t="s">
        <v>48</v>
      </c>
      <c r="B8" s="1" t="s">
        <v>169</v>
      </c>
      <c r="C8" s="8"/>
      <c r="D8" s="8"/>
      <c r="E8" s="20" t="s">
        <v>204</v>
      </c>
      <c r="F8" s="16" t="s">
        <v>219</v>
      </c>
      <c r="G8" s="23" t="s">
        <v>234</v>
      </c>
      <c r="H8" s="17"/>
      <c r="I8" s="17"/>
    </row>
    <row r="9" spans="1:9" x14ac:dyDescent="0.25">
      <c r="A9" s="11" t="s">
        <v>75</v>
      </c>
      <c r="B9" s="1" t="s">
        <v>170</v>
      </c>
      <c r="C9" s="8"/>
      <c r="D9" s="8"/>
      <c r="E9" s="21" t="s">
        <v>206</v>
      </c>
      <c r="F9" s="6" t="s">
        <v>220</v>
      </c>
      <c r="G9" s="24" t="s">
        <v>235</v>
      </c>
      <c r="H9" s="15"/>
      <c r="I9" s="15"/>
    </row>
    <row r="10" spans="1:9" x14ac:dyDescent="0.25">
      <c r="A10" s="10" t="s">
        <v>65</v>
      </c>
      <c r="B10" s="1" t="s">
        <v>171</v>
      </c>
      <c r="C10" s="8"/>
      <c r="D10" s="8"/>
      <c r="E10" s="20" t="s">
        <v>209</v>
      </c>
      <c r="F10" s="16"/>
      <c r="G10" s="23" t="s">
        <v>236</v>
      </c>
      <c r="H10" s="17"/>
      <c r="I10" s="17"/>
    </row>
    <row r="11" spans="1:9" x14ac:dyDescent="0.25">
      <c r="A11" s="10" t="s">
        <v>56</v>
      </c>
      <c r="B11" s="1" t="s">
        <v>172</v>
      </c>
      <c r="C11" s="8"/>
      <c r="D11" s="8"/>
      <c r="E11" s="38" t="s">
        <v>237</v>
      </c>
      <c r="F11">
        <v>0</v>
      </c>
      <c r="G11" s="39" t="s">
        <v>238</v>
      </c>
    </row>
    <row r="12" spans="1:9" x14ac:dyDescent="0.25">
      <c r="A12" s="10" t="s">
        <v>105</v>
      </c>
      <c r="B12" s="1" t="s">
        <v>173</v>
      </c>
      <c r="C12" s="8"/>
      <c r="D12" s="8"/>
      <c r="E12" s="8"/>
      <c r="F12" s="8"/>
      <c r="G12" s="8"/>
    </row>
    <row r="13" spans="1:9" x14ac:dyDescent="0.25">
      <c r="A13" s="11" t="s">
        <v>21</v>
      </c>
      <c r="B13" s="1" t="s">
        <v>174</v>
      </c>
      <c r="C13" s="8"/>
      <c r="D13" s="8"/>
      <c r="E13" s="8"/>
      <c r="F13" s="8"/>
      <c r="G13" s="8"/>
    </row>
    <row r="14" spans="1:9" x14ac:dyDescent="0.25">
      <c r="A14" s="11" t="s">
        <v>62</v>
      </c>
      <c r="B14" s="1" t="s">
        <v>175</v>
      </c>
      <c r="C14" s="8"/>
      <c r="D14" s="8"/>
      <c r="E14" s="8"/>
      <c r="F14" s="8"/>
      <c r="G14" s="8"/>
    </row>
    <row r="15" spans="1:9" x14ac:dyDescent="0.25">
      <c r="A15" s="10" t="s">
        <v>25</v>
      </c>
      <c r="B15" s="1" t="s">
        <v>176</v>
      </c>
      <c r="C15" s="8"/>
      <c r="D15" s="8"/>
      <c r="E15" s="8"/>
      <c r="F15" s="8"/>
      <c r="G15" s="8"/>
    </row>
    <row r="16" spans="1:9" x14ac:dyDescent="0.25">
      <c r="A16" s="10" t="s">
        <v>2</v>
      </c>
      <c r="B16" s="1" t="s">
        <v>177</v>
      </c>
      <c r="C16" s="8"/>
      <c r="D16" s="8"/>
      <c r="E16" s="8"/>
      <c r="F16" s="8"/>
      <c r="G16" s="8"/>
    </row>
    <row r="17" spans="1:7" x14ac:dyDescent="0.25">
      <c r="A17" s="11" t="s">
        <v>99</v>
      </c>
      <c r="B17" s="1" t="s">
        <v>178</v>
      </c>
      <c r="C17" s="8"/>
      <c r="D17" s="8"/>
      <c r="E17" s="8"/>
      <c r="F17" s="8"/>
      <c r="G17" s="8"/>
    </row>
    <row r="18" spans="1:7" x14ac:dyDescent="0.25">
      <c r="A18" s="10" t="s">
        <v>17</v>
      </c>
      <c r="B18" s="1" t="s">
        <v>179</v>
      </c>
      <c r="C18" s="8"/>
      <c r="D18" s="8"/>
      <c r="E18" s="8"/>
      <c r="F18" s="8"/>
      <c r="G18" s="8"/>
    </row>
    <row r="19" spans="1:7" x14ac:dyDescent="0.25">
      <c r="A19" s="10" t="s">
        <v>77</v>
      </c>
      <c r="B19" s="1" t="s">
        <v>77</v>
      </c>
      <c r="C19" s="8"/>
      <c r="D19" s="8"/>
      <c r="E19" s="8"/>
      <c r="F19" s="8"/>
      <c r="G19" s="8"/>
    </row>
    <row r="20" spans="1:7" x14ac:dyDescent="0.25">
      <c r="A20" s="10" t="s">
        <v>33</v>
      </c>
      <c r="B20" s="1" t="s">
        <v>182</v>
      </c>
      <c r="C20" s="8"/>
      <c r="D20" s="8"/>
      <c r="E20" s="8"/>
      <c r="F20" s="8"/>
      <c r="G20" s="8"/>
    </row>
    <row r="21" spans="1:7" x14ac:dyDescent="0.25">
      <c r="A21" s="10" t="s">
        <v>92</v>
      </c>
      <c r="B21" s="1" t="s">
        <v>183</v>
      </c>
      <c r="C21" s="8"/>
      <c r="D21" s="8"/>
      <c r="E21" s="8"/>
      <c r="F21" s="8"/>
      <c r="G21" s="8"/>
    </row>
    <row r="22" spans="1:7" x14ac:dyDescent="0.25">
      <c r="A22" s="10" t="s">
        <v>12</v>
      </c>
      <c r="B22" s="1" t="s">
        <v>181</v>
      </c>
      <c r="C22" s="8"/>
      <c r="D22" s="8"/>
      <c r="E22" s="8"/>
      <c r="F22" s="8"/>
      <c r="G22" s="8"/>
    </row>
    <row r="23" spans="1:7" x14ac:dyDescent="0.25">
      <c r="A23" s="10" t="s">
        <v>81</v>
      </c>
      <c r="B23" s="1" t="s">
        <v>180</v>
      </c>
      <c r="C23" s="8"/>
      <c r="D23" s="8"/>
      <c r="E23" s="8"/>
      <c r="F23" s="8"/>
      <c r="G23" s="8"/>
    </row>
    <row r="24" spans="1:7" x14ac:dyDescent="0.25">
      <c r="A24" s="6" t="s">
        <v>187</v>
      </c>
      <c r="B24" s="13" t="s">
        <v>228</v>
      </c>
      <c r="C24" s="8"/>
      <c r="D24" s="8"/>
      <c r="E24" s="8"/>
      <c r="F24" s="8"/>
      <c r="G24" s="8"/>
    </row>
    <row r="25" spans="1:7" x14ac:dyDescent="0.25">
      <c r="A25" s="12" t="s">
        <v>244</v>
      </c>
      <c r="B25" s="13" t="s">
        <v>245</v>
      </c>
      <c r="C25" s="8"/>
      <c r="D25" s="8"/>
      <c r="E25" s="8"/>
      <c r="F25" s="8"/>
      <c r="G25" s="8"/>
    </row>
    <row r="26" spans="1:7" x14ac:dyDescent="0.25">
      <c r="A26" s="8"/>
      <c r="B26" s="8"/>
      <c r="C26" s="8"/>
      <c r="D26" s="8"/>
      <c r="E26" s="8"/>
      <c r="F26" s="8"/>
      <c r="G26" s="8"/>
    </row>
    <row r="27" spans="1:7" x14ac:dyDescent="0.25">
      <c r="A27" s="8"/>
      <c r="B27" s="8"/>
      <c r="C27" s="8"/>
      <c r="D27" s="8"/>
      <c r="E27" s="8"/>
      <c r="F27" s="8"/>
      <c r="G27" s="8"/>
    </row>
    <row r="28" spans="1:7" x14ac:dyDescent="0.25">
      <c r="A28" s="8"/>
      <c r="B28" s="8"/>
      <c r="C28" s="8"/>
      <c r="D28" s="8"/>
      <c r="E28" s="8"/>
      <c r="F28" s="8"/>
      <c r="G28" s="8"/>
    </row>
    <row r="29" spans="1:7" x14ac:dyDescent="0.25">
      <c r="A29" s="8"/>
      <c r="B29" s="8"/>
      <c r="C29" s="8"/>
      <c r="D29" s="8"/>
      <c r="E29" s="8"/>
      <c r="F29" s="8"/>
      <c r="G29" s="8"/>
    </row>
    <row r="30" spans="1:7" x14ac:dyDescent="0.25">
      <c r="A30" s="8"/>
      <c r="B30" s="8"/>
      <c r="C30" s="8"/>
      <c r="D30" s="8"/>
      <c r="E30" s="8"/>
      <c r="F30" s="8"/>
      <c r="G30" s="8"/>
    </row>
  </sheetData>
  <hyperlinks>
    <hyperlink ref="I4" r:id="rId1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0" workbookViewId="0">
      <selection activeCell="F4" sqref="F4"/>
    </sheetView>
  </sheetViews>
  <sheetFormatPr baseColWidth="10" defaultRowHeight="15" x14ac:dyDescent="0.25"/>
  <cols>
    <col min="1" max="1" width="23.28515625" bestFit="1" customWidth="1"/>
    <col min="2" max="2" width="9.7109375" style="25" customWidth="1"/>
    <col min="3" max="3" width="36.85546875" bestFit="1" customWidth="1"/>
    <col min="4" max="4" width="20.5703125" style="5" customWidth="1"/>
    <col min="5" max="5" width="38.42578125" bestFit="1" customWidth="1"/>
  </cols>
  <sheetData>
    <row r="1" spans="1:6" x14ac:dyDescent="0.25">
      <c r="A1" s="26" t="s">
        <v>189</v>
      </c>
      <c r="B1" s="27" t="s">
        <v>197</v>
      </c>
      <c r="C1" s="28" t="s">
        <v>160</v>
      </c>
      <c r="D1" s="29" t="s">
        <v>155</v>
      </c>
      <c r="E1" s="30" t="s">
        <v>200</v>
      </c>
      <c r="F1" s="55" t="s">
        <v>248</v>
      </c>
    </row>
    <row r="2" spans="1:6" x14ac:dyDescent="0.25">
      <c r="A2" s="31" t="str">
        <f>CONCATENATE(Tabelle2[[#This Row],[Vorname]]," ",Tabelle2[[#This Row],[Nachname]])</f>
        <v>Lucas Albrecht</v>
      </c>
      <c r="B2" s="32" t="str">
        <f t="shared" ref="B2:B33" si="0">MID(D2,LEN(D2)-5,6)</f>
        <v xml:space="preserve"> - 179</v>
      </c>
      <c r="C2" s="33" t="str">
        <f>VLOOKUP($A2,TelefonlisteHH!$E$2:$F$53,2,FALSE)</f>
        <v>IT-Systemadministration</v>
      </c>
      <c r="D2" s="34" t="str">
        <f>VLOOKUP(A2,TelefonlisteHH!$E2:$G$51,3,FALSE)</f>
        <v>+49 (40) 51302 - 179</v>
      </c>
      <c r="E2" s="35" t="str">
        <f>CONCATENATE(Tabelle2[[#This Row],[Vorname]],".",Tabelle2[[#This Row],[Nachname]],"@Alpha-Com.de")</f>
        <v>Lucas.Albrecht@Alpha-Com.de</v>
      </c>
      <c r="F2" s="56"/>
    </row>
    <row r="3" spans="1:6" x14ac:dyDescent="0.25">
      <c r="A3" s="31" t="str">
        <f>CONCATENATE(Tabelle2[[#This Row],[Vorname]]," ",Tabelle2[[#This Row],[Nachname]])</f>
        <v>Maren von Appen</v>
      </c>
      <c r="B3" s="32" t="str">
        <f t="shared" si="0"/>
        <v xml:space="preserve"> - 120</v>
      </c>
      <c r="C3" s="33" t="str">
        <f>VLOOKUP($A3,TelefonlisteHH!$E$2:$F$53,2,FALSE)</f>
        <v>Beleg Aufnahmetechnik</v>
      </c>
      <c r="D3" s="34" t="str">
        <f>VLOOKUP(A3,TelefonlisteHH!$E3:$G$51,3,FALSE)</f>
        <v>+49 (40) 51302 - 120</v>
      </c>
      <c r="E3" s="35" t="str">
        <f>CONCATENATE(Tabelle2[[#This Row],[Vorname]],".",Tabelle2[[#This Row],[Nachname]],"@Alpha-Com.de")</f>
        <v>Maren von.Appen@Alpha-Com.de</v>
      </c>
      <c r="F3" s="56"/>
    </row>
    <row r="4" spans="1:6" x14ac:dyDescent="0.25">
      <c r="A4" s="31" t="str">
        <f>CONCATENATE(Tabelle2[[#This Row],[Vorname]]," ",Tabelle2[[#This Row],[Nachname]])</f>
        <v>Miroslawa Bednarek</v>
      </c>
      <c r="B4" s="32" t="str">
        <f t="shared" si="0"/>
        <v xml:space="preserve"> - 117</v>
      </c>
      <c r="C4" s="33" t="str">
        <f>VLOOKUP($A4,TelefonlisteHH!$E$2:$F$53,2,FALSE)</f>
        <v>Beleg Aufnahmetechnik</v>
      </c>
      <c r="D4" s="34" t="str">
        <f>VLOOKUP(A4,TelefonlisteHH!$E4:$G$51,3,FALSE)</f>
        <v>+49 (40) 51302 - 117</v>
      </c>
      <c r="E4" s="35" t="str">
        <f>CONCATENATE(Tabelle2[[#This Row],[Vorname]],".",Tabelle2[[#This Row],[Nachname]],"@Alpha-Com.de")</f>
        <v>Miroslawa.Bednarek@Alpha-Com.de</v>
      </c>
      <c r="F4" s="56"/>
    </row>
    <row r="5" spans="1:6" x14ac:dyDescent="0.25">
      <c r="A5" s="31" t="str">
        <f>CONCATENATE(Tabelle2[[#This Row],[Vorname]]," ",Tabelle2[[#This Row],[Nachname]])</f>
        <v>Christian Bergmann</v>
      </c>
      <c r="B5" s="32" t="str">
        <f t="shared" si="0"/>
        <v xml:space="preserve"> - 325</v>
      </c>
      <c r="C5" s="33" t="str">
        <f>VLOOKUP($A5,TelefonlisteHH!$E$2:$F$53,2,FALSE)</f>
        <v>Vertriebsbeauftragter</v>
      </c>
      <c r="D5" s="34" t="str">
        <f>VLOOKUP(A5,TelefonlisteHH!$E5:$G$51,3,FALSE)</f>
        <v>+49 (40) 51302 - 325</v>
      </c>
      <c r="E5" s="35" t="str">
        <f>CONCATENATE(Tabelle2[[#This Row],[Vorname]],".",Tabelle2[[#This Row],[Nachname]],"@Alpha-Com.de")</f>
        <v>Christian.Bergmann@Alpha-Com.de</v>
      </c>
      <c r="F5" s="56"/>
    </row>
    <row r="6" spans="1:6" x14ac:dyDescent="0.25">
      <c r="A6" s="31" t="str">
        <f>CONCATENATE(Tabelle2[[#This Row],[Vorname]]," ",Tabelle2[[#This Row],[Nachname]])</f>
        <v>Uwe Biskaborn</v>
      </c>
      <c r="B6" s="32" t="str">
        <f t="shared" si="0"/>
        <v xml:space="preserve"> - 172</v>
      </c>
      <c r="C6" s="33" t="str">
        <f>VLOOKUP($A6,TelefonlisteHH!$E$2:$F$53,2,FALSE)</f>
        <v>IT-Softwareentwicklung</v>
      </c>
      <c r="D6" s="34" t="str">
        <f>VLOOKUP(A6,TelefonlisteHH!$E6:$G$51,3,FALSE)</f>
        <v>+49 (40) 51302 - 172</v>
      </c>
      <c r="E6" s="35" t="str">
        <f>CONCATENATE(Tabelle2[[#This Row],[Vorname]],".",Tabelle2[[#This Row],[Nachname]],"@Alpha-Com.de")</f>
        <v>Uwe.Biskaborn@Alpha-Com.de</v>
      </c>
      <c r="F6" s="56"/>
    </row>
    <row r="7" spans="1:6" x14ac:dyDescent="0.25">
      <c r="A7" s="31" t="str">
        <f>CONCATENATE(Tabelle2[[#This Row],[Vorname]]," ",Tabelle2[[#This Row],[Nachname]])</f>
        <v>Nils Blicke</v>
      </c>
      <c r="B7" s="32" t="str">
        <f t="shared" si="0"/>
        <v xml:space="preserve"> - 118</v>
      </c>
      <c r="C7" s="33" t="str">
        <f>VLOOKUP($A7,TelefonlisteHH!$E$2:$F$53,2,FALSE)</f>
        <v>IT-Kundenbetreuung</v>
      </c>
      <c r="D7" s="34" t="str">
        <f>VLOOKUP(A7,TelefonlisteHH!$E7:$G$51,3,FALSE)</f>
        <v>+49 (40) 51302 - 118</v>
      </c>
      <c r="E7" s="35" t="str">
        <f>CONCATENATE(Tabelle2[[#This Row],[Vorname]],".",Tabelle2[[#This Row],[Nachname]],"@Alpha-Com.de")</f>
        <v>Nils.Blicke@Alpha-Com.de</v>
      </c>
      <c r="F7" s="56"/>
    </row>
    <row r="8" spans="1:6" x14ac:dyDescent="0.25">
      <c r="A8" s="31" t="str">
        <f>CONCATENATE(Tabelle2[[#This Row],[Vorname]]," ",Tabelle2[[#This Row],[Nachname]])</f>
        <v>Werner Bollhorn</v>
      </c>
      <c r="B8" s="32" t="str">
        <f t="shared" si="0"/>
        <v xml:space="preserve"> - 175</v>
      </c>
      <c r="C8" s="33" t="str">
        <f>VLOOKUP($A8,TelefonlisteHH!$E$2:$F$53,2,FALSE)</f>
        <v>IT-Operating</v>
      </c>
      <c r="D8" s="34" t="str">
        <f>VLOOKUP(A8,TelefonlisteHH!$E8:$G$51,3,FALSE)</f>
        <v>+49 (40) 51302 - 175</v>
      </c>
      <c r="E8" s="35" t="str">
        <f>CONCATENATE(Tabelle2[[#This Row],[Vorname]],".",Tabelle2[[#This Row],[Nachname]],"@Alpha-Com.de")</f>
        <v>Werner.Bollhorn@Alpha-Com.de</v>
      </c>
      <c r="F8" s="56"/>
    </row>
    <row r="9" spans="1:6" x14ac:dyDescent="0.25">
      <c r="A9" s="31" t="str">
        <f>CONCATENATE(Tabelle2[[#This Row],[Vorname]]," ",Tabelle2[[#This Row],[Nachname]])</f>
        <v>Dirk Buck</v>
      </c>
      <c r="B9" s="32" t="str">
        <f t="shared" si="0"/>
        <v xml:space="preserve"> - 501</v>
      </c>
      <c r="C9" s="33" t="str">
        <f>VLOOKUP($A9,TelefonlisteHH!$E$2:$F$53,2,FALSE)</f>
        <v>IT-Service Desk</v>
      </c>
      <c r="D9" s="34" t="str">
        <f>VLOOKUP(A9,TelefonlisteHH!$E9:$G$51,3,FALSE)</f>
        <v>+49 (40) 51302 - 501</v>
      </c>
      <c r="E9" s="35" t="str">
        <f>CONCATENATE(Tabelle2[[#This Row],[Vorname]],".",Tabelle2[[#This Row],[Nachname]],"@Alpha-Com.de")</f>
        <v>Dirk.Buck@Alpha-Com.de</v>
      </c>
      <c r="F9" s="56"/>
    </row>
    <row r="10" spans="1:6" x14ac:dyDescent="0.25">
      <c r="A10" s="31" t="str">
        <f>CONCATENATE(Tabelle2[[#This Row],[Vorname]]," ",Tabelle2[[#This Row],[Nachname]])</f>
        <v>Thomas Diedrich</v>
      </c>
      <c r="B10" s="32" t="str">
        <f t="shared" si="0"/>
        <v xml:space="preserve"> - 105</v>
      </c>
      <c r="C10" s="33" t="str">
        <f>VLOOKUP($A10,TelefonlisteHH!$E$2:$F$53,2,FALSE)</f>
        <v>IT-Kundenbetreuung</v>
      </c>
      <c r="D10" s="34" t="str">
        <f>VLOOKUP(A10,TelefonlisteHH!$E10:$G$51,3,FALSE)</f>
        <v>+49 (40) 51302 - 105</v>
      </c>
      <c r="E10" s="35" t="str">
        <f>CONCATENATE(Tabelle2[[#This Row],[Vorname]],".",Tabelle2[[#This Row],[Nachname]],"@Alpha-Com.de")</f>
        <v>Thomas.Diedrich@Alpha-Com.de</v>
      </c>
      <c r="F10" s="56"/>
    </row>
    <row r="11" spans="1:6" x14ac:dyDescent="0.25">
      <c r="A11" s="31" t="str">
        <f>CONCATENATE(Tabelle2[[#This Row],[Vorname]]," ",Tabelle2[[#This Row],[Nachname]])</f>
        <v>Dorte Dunkelmann</v>
      </c>
      <c r="B11" s="32" t="str">
        <f t="shared" si="0"/>
        <v xml:space="preserve"> - 352</v>
      </c>
      <c r="C11" s="33" t="str">
        <f>VLOOKUP($A11,TelefonlisteHH!$E$2:$F$53,2,FALSE)</f>
        <v>stellvertretender Vertriebsbeauftragter</v>
      </c>
      <c r="D11" s="34" t="str">
        <f>VLOOKUP(A11,TelefonlisteHH!$E11:$G$51,3,FALSE)</f>
        <v>+49 (40) 51302 - 352</v>
      </c>
      <c r="E11" s="35" t="str">
        <f>CONCATENATE(Tabelle2[[#This Row],[Vorname]],".",Tabelle2[[#This Row],[Nachname]],"@Alpha-Com.de")</f>
        <v>Dorte.Dunkelmann@Alpha-Com.de</v>
      </c>
      <c r="F11" s="56"/>
    </row>
    <row r="12" spans="1:6" x14ac:dyDescent="0.25">
      <c r="A12" s="31" t="str">
        <f>CONCATENATE(Tabelle2[[#This Row],[Vorname]]," ",Tabelle2[[#This Row],[Nachname]])</f>
        <v>Yvonne Düring</v>
      </c>
      <c r="B12" s="32" t="str">
        <f t="shared" si="0"/>
        <v xml:space="preserve"> - 130</v>
      </c>
      <c r="C12" s="33" t="str">
        <f>VLOOKUP($A12,TelefonlisteHH!$E$2:$F$53,2,FALSE)</f>
        <v>Auftragsverarbeitung</v>
      </c>
      <c r="D12" s="34" t="str">
        <f>VLOOKUP(A12,TelefonlisteHH!$E12:$G$51,3,FALSE)</f>
        <v>+49 (40) 51302 - 130</v>
      </c>
      <c r="E12" s="35" t="str">
        <f>CONCATENATE(Tabelle2[[#This Row],[Vorname]],".",Tabelle2[[#This Row],[Nachname]],"@Alpha-Com.de")</f>
        <v>Yvonne.Düring@Alpha-Com.de</v>
      </c>
      <c r="F12" s="56"/>
    </row>
    <row r="13" spans="1:6" x14ac:dyDescent="0.25">
      <c r="A13" s="31" t="str">
        <f>CONCATENATE(Tabelle2[[#This Row],[Vorname]]," ",Tabelle2[[#This Row],[Nachname]])</f>
        <v>David Feuerstein</v>
      </c>
      <c r="B13" s="32" t="str">
        <f t="shared" si="0"/>
        <v xml:space="preserve"> - 174</v>
      </c>
      <c r="C13" s="33" t="str">
        <f>VLOOKUP($A13,TelefonlisteHH!$E$2:$F$53,2,FALSE)</f>
        <v>IT-Softwareentwicklung</v>
      </c>
      <c r="D13" s="34" t="str">
        <f>VLOOKUP(A13,TelefonlisteHH!$E13:$G$51,3,FALSE)</f>
        <v>+49 (40) 51302 - 174</v>
      </c>
      <c r="E13" s="35" t="str">
        <f>CONCATENATE(Tabelle2[[#This Row],[Vorname]],".",Tabelle2[[#This Row],[Nachname]],"@Alpha-Com.de")</f>
        <v>David.Feuerstein@Alpha-Com.de</v>
      </c>
      <c r="F13" s="56"/>
    </row>
    <row r="14" spans="1:6" x14ac:dyDescent="0.25">
      <c r="A14" s="31" t="str">
        <f>CONCATENATE(Tabelle2[[#This Row],[Vorname]]," ",Tabelle2[[#This Row],[Nachname]])</f>
        <v>Peter Fischer</v>
      </c>
      <c r="B14" s="32" t="str">
        <f t="shared" si="0"/>
        <v xml:space="preserve"> - 321</v>
      </c>
      <c r="C14" s="33" t="str">
        <f>VLOOKUP($A14,TelefonlisteHH!$E$2:$F$53,2,FALSE)</f>
        <v>Vertriebsbeauftragter</v>
      </c>
      <c r="D14" s="34" t="str">
        <f>VLOOKUP(A14,TelefonlisteHH!$E14:$G$51,3,FALSE)</f>
        <v>+49 (40) 51302 - 321</v>
      </c>
      <c r="E14" s="35" t="str">
        <f>CONCATENATE(Tabelle2[[#This Row],[Vorname]],".",Tabelle2[[#This Row],[Nachname]],"@Alpha-Com.de")</f>
        <v>Peter.Fischer@Alpha-Com.de</v>
      </c>
      <c r="F14" s="56"/>
    </row>
    <row r="15" spans="1:6" x14ac:dyDescent="0.25">
      <c r="A15" s="31" t="str">
        <f>CONCATENATE(Tabelle2[[#This Row],[Vorname]]," ",Tabelle2[[#This Row],[Nachname]])</f>
        <v>Birgit Franke</v>
      </c>
      <c r="B15" s="32" t="str">
        <f t="shared" si="0"/>
        <v xml:space="preserve"> - 127</v>
      </c>
      <c r="C15" s="33" t="str">
        <f>VLOOKUP($A15,TelefonlisteHH!$E$2:$F$53,2,FALSE)</f>
        <v>Datenerfassung</v>
      </c>
      <c r="D15" s="34" t="str">
        <f>VLOOKUP(A15,TelefonlisteHH!$E15:$G$51,3,FALSE)</f>
        <v>+49 (40) 51302 - 127</v>
      </c>
      <c r="E15" s="35" t="str">
        <f>CONCATENATE(Tabelle2[[#This Row],[Vorname]],".",Tabelle2[[#This Row],[Nachname]],"@Alpha-Com.de")</f>
        <v>Birgit.Franke@Alpha-Com.de</v>
      </c>
      <c r="F15" s="56"/>
    </row>
    <row r="16" spans="1:6" x14ac:dyDescent="0.25">
      <c r="A16" s="31" t="str">
        <f>CONCATENATE(Tabelle2[[#This Row],[Vorname]]," ",Tabelle2[[#This Row],[Nachname]])</f>
        <v>Heidi Freese</v>
      </c>
      <c r="B16" s="32" t="str">
        <f t="shared" si="0"/>
        <v xml:space="preserve"> - 326</v>
      </c>
      <c r="C16" s="33" t="str">
        <f>VLOOKUP($A16,TelefonlisteHH!$E$2:$F$53,2,FALSE)</f>
        <v>Assistenz der Geschäftsleitung</v>
      </c>
      <c r="D16" s="34" t="str">
        <f>VLOOKUP(A16,TelefonlisteHH!$E16:$G$51,3,FALSE)</f>
        <v>+49 (40) 51302 - 326</v>
      </c>
      <c r="E16" s="35" t="str">
        <f>CONCATENATE(Tabelle2[[#This Row],[Vorname]],".",Tabelle2[[#This Row],[Nachname]],"@Alpha-Com.de")</f>
        <v>Heidi.Freese@Alpha-Com.de</v>
      </c>
      <c r="F16" s="56"/>
    </row>
    <row r="17" spans="1:6" x14ac:dyDescent="0.25">
      <c r="A17" s="31" t="str">
        <f>CONCATENATE(Tabelle2[[#This Row],[Vorname]]," ",Tabelle2[[#This Row],[Nachname]])</f>
        <v>Andreas Fuchs</v>
      </c>
      <c r="B17" s="32" t="str">
        <f t="shared" si="0"/>
        <v xml:space="preserve"> - 123</v>
      </c>
      <c r="C17" s="33" t="str">
        <f>VLOOKUP($A17,TelefonlisteHH!$E$2:$F$53,2,FALSE)</f>
        <v>Geschäftsleitung</v>
      </c>
      <c r="D17" s="34" t="str">
        <f>VLOOKUP(A17,TelefonlisteHH!$E17:$G$51,3,FALSE)</f>
        <v>+49 (40) 51302 - 123</v>
      </c>
      <c r="E17" s="35" t="str">
        <f>CONCATENATE(Tabelle2[[#This Row],[Vorname]],".",Tabelle2[[#This Row],[Nachname]],"@Alpha-Com.de")</f>
        <v>Andreas.Fuchs@Alpha-Com.de</v>
      </c>
      <c r="F17" s="56"/>
    </row>
    <row r="18" spans="1:6" x14ac:dyDescent="0.25">
      <c r="A18" s="31" t="str">
        <f>CONCATENATE(Tabelle2[[#This Row],[Vorname]]," ",Tabelle2[[#This Row],[Nachname]])</f>
        <v>Thomas Fuchs</v>
      </c>
      <c r="B18" s="32" t="str">
        <f t="shared" si="0"/>
        <v xml:space="preserve"> - 135</v>
      </c>
      <c r="C18" s="33" t="str">
        <f>VLOOKUP($A18,TelefonlisteHH!$E$2:$F$53,2,FALSE)</f>
        <v>Auftragsverarbeitung</v>
      </c>
      <c r="D18" s="34" t="str">
        <f>VLOOKUP(A18,TelefonlisteHH!$E18:$G$51,3,FALSE)</f>
        <v>+49 (40) 51302 - 135</v>
      </c>
      <c r="E18" s="35" t="str">
        <f>CONCATENATE(Tabelle2[[#This Row],[Vorname]],".",Tabelle2[[#This Row],[Nachname]],"@Alpha-Com.de")</f>
        <v>Thomas.Fuchs@Alpha-Com.de</v>
      </c>
      <c r="F18" s="56"/>
    </row>
    <row r="19" spans="1:6" x14ac:dyDescent="0.25">
      <c r="A19" s="31" t="str">
        <f>CONCATENATE(Tabelle2[[#This Row],[Vorname]]," ",Tabelle2[[#This Row],[Nachname]])</f>
        <v>Monika Göbel</v>
      </c>
      <c r="B19" s="32" t="str">
        <f t="shared" si="0"/>
        <v xml:space="preserve"> - 114</v>
      </c>
      <c r="C19" s="33" t="str">
        <f>VLOOKUP($A19,TelefonlisteHH!$E$2:$F$53,2,FALSE)</f>
        <v>Empfang</v>
      </c>
      <c r="D19" s="34" t="str">
        <f>VLOOKUP(A19,TelefonlisteHH!$E19:$G$51,3,FALSE)</f>
        <v>+49 (40) 51302 - 114</v>
      </c>
      <c r="E19" s="35" t="str">
        <f>CONCATENATE(Tabelle2[[#This Row],[Vorname]],".",Tabelle2[[#This Row],[Nachname]],"@Alpha-Com.de")</f>
        <v>Monika.Göbel@Alpha-Com.de</v>
      </c>
      <c r="F19" s="56"/>
    </row>
    <row r="20" spans="1:6" x14ac:dyDescent="0.25">
      <c r="A20" s="31" t="str">
        <f>CONCATENATE(Tabelle2[[#This Row],[Vorname]]," ",Tabelle2[[#This Row],[Nachname]])</f>
        <v>Albert Gschlössl</v>
      </c>
      <c r="B20" s="32" t="str">
        <f t="shared" si="0"/>
        <v xml:space="preserve"> - 181</v>
      </c>
      <c r="C20" s="33" t="str">
        <f>VLOOKUP($A20,TelefonlisteHH!$E$2:$F$53,2,FALSE)</f>
        <v>IT-Leitung</v>
      </c>
      <c r="D20" s="34" t="str">
        <f>VLOOKUP(A20,TelefonlisteHH!$E20:$G$51,3,FALSE)</f>
        <v>+49 (40) 51302 - 181</v>
      </c>
      <c r="E20" s="35" t="str">
        <f>CONCATENATE(Tabelle2[[#This Row],[Vorname]],".",Tabelle2[[#This Row],[Nachname]],"@Alpha-Com.de")</f>
        <v>Albert.Gschlössl@Alpha-Com.de</v>
      </c>
      <c r="F20" s="56"/>
    </row>
    <row r="21" spans="1:6" x14ac:dyDescent="0.25">
      <c r="A21" s="31" t="str">
        <f>CONCATENATE(Tabelle2[[#This Row],[Vorname]]," ",Tabelle2[[#This Row],[Nachname]])</f>
        <v>Henning Hamer</v>
      </c>
      <c r="B21" s="32" t="str">
        <f t="shared" si="0"/>
        <v xml:space="preserve"> - 117</v>
      </c>
      <c r="C21" s="33" t="str">
        <f>VLOOKUP($A21,TelefonlisteHH!$E$2:$F$53,2,FALSE)</f>
        <v>Beleg Aufnahmetechnik</v>
      </c>
      <c r="D21" s="34" t="str">
        <f>VLOOKUP(A21,TelefonlisteHH!$E21:$G$51,3,FALSE)</f>
        <v>+49 (40) 51302 - 117</v>
      </c>
      <c r="E21" s="36" t="str">
        <f>CONCATENATE(Tabelle2[[#This Row],[Vorname]],".",Tabelle2[[#This Row],[Nachname]],"@Alpha-Com.de")</f>
        <v>Henning.Hamer@Alpha-Com.de</v>
      </c>
      <c r="F21" s="56" t="s">
        <v>247</v>
      </c>
    </row>
    <row r="22" spans="1:6" x14ac:dyDescent="0.25">
      <c r="A22" s="31" t="str">
        <f>CONCATENATE(Tabelle2[[#This Row],[Vorname]]," ",Tabelle2[[#This Row],[Nachname]])</f>
        <v>Elisabeth Hebel</v>
      </c>
      <c r="B22" s="32" t="str">
        <f t="shared" si="0"/>
        <v xml:space="preserve"> - 144</v>
      </c>
      <c r="C22" s="33" t="str">
        <f>VLOOKUP($A22,TelefonlisteHH!$E$2:$F$53,2,FALSE)</f>
        <v>Buchhaltung</v>
      </c>
      <c r="D22" s="34" t="str">
        <f>VLOOKUP(A22,TelefonlisteHH!$E22:$G$51,3,FALSE)</f>
        <v>+49 (40) 51302 - 144</v>
      </c>
      <c r="E22" s="35" t="str">
        <f>CONCATENATE(Tabelle2[[#This Row],[Vorname]],".",Tabelle2[[#This Row],[Nachname]],"@Alpha-Com.de")</f>
        <v>Elisabeth.Hebel@Alpha-Com.de</v>
      </c>
      <c r="F22" s="56"/>
    </row>
    <row r="23" spans="1:6" x14ac:dyDescent="0.25">
      <c r="A23" s="31" t="str">
        <f>CONCATENATE(Tabelle2[[#This Row],[Vorname]]," ",Tabelle2[[#This Row],[Nachname]])</f>
        <v>Thomas Hellmig</v>
      </c>
      <c r="B23" s="32" t="str">
        <f t="shared" si="0"/>
        <v xml:space="preserve"> - 320</v>
      </c>
      <c r="C23" s="33" t="str">
        <f>VLOOKUP($A23,TelefonlisteHH!$E$2:$F$53,2,FALSE)</f>
        <v>Geschäftsleitung</v>
      </c>
      <c r="D23" s="34" t="str">
        <f>VLOOKUP(A23,TelefonlisteHH!$E23:$G$51,3,FALSE)</f>
        <v>+49 (40) 51302 - 320</v>
      </c>
      <c r="E23" s="35" t="str">
        <f>CONCATENATE(Tabelle2[[#This Row],[Vorname]],".",Tabelle2[[#This Row],[Nachname]],"@Alpha-Com.de")</f>
        <v>Thomas.Hellmig@Alpha-Com.de</v>
      </c>
      <c r="F23" s="56"/>
    </row>
    <row r="24" spans="1:6" x14ac:dyDescent="0.25">
      <c r="A24" s="31" t="str">
        <f>CONCATENATE(Tabelle2[[#This Row],[Vorname]]," ",Tabelle2[[#This Row],[Nachname]])</f>
        <v>Birgit Hoop</v>
      </c>
      <c r="B24" s="32" t="str">
        <f t="shared" si="0"/>
        <v xml:space="preserve"> - 127</v>
      </c>
      <c r="C24" s="33" t="str">
        <f>VLOOKUP($A24,TelefonlisteHH!$E$2:$F$53,2,FALSE)</f>
        <v>Datenerfassung 1</v>
      </c>
      <c r="D24" s="34" t="str">
        <f>VLOOKUP(A24,TelefonlisteHH!$E24:$G$51,3,FALSE)</f>
        <v>+49 (40) 51302 - 127</v>
      </c>
      <c r="E24" s="35" t="str">
        <f>CONCATENATE(Tabelle2[[#This Row],[Vorname]],".",Tabelle2[[#This Row],[Nachname]],"@Alpha-Com.de")</f>
        <v>Birgit.Hoop@Alpha-Com.de</v>
      </c>
      <c r="F24" s="56"/>
    </row>
    <row r="25" spans="1:6" x14ac:dyDescent="0.25">
      <c r="A25" s="31" t="str">
        <f>CONCATENATE(Tabelle2[[#This Row],[Vorname]]," ",Tabelle2[[#This Row],[Nachname]])</f>
        <v>Christiana Hübinger</v>
      </c>
      <c r="B25" s="32" t="str">
        <f t="shared" si="0"/>
        <v xml:space="preserve"> - 103</v>
      </c>
      <c r="C25" s="33" t="str">
        <f>VLOOKUP($A25,TelefonlisteHH!$E$2:$F$53,2,FALSE)</f>
        <v>Verwaltung</v>
      </c>
      <c r="D25" s="34" t="str">
        <f>VLOOKUP(A25,TelefonlisteHH!$E25:$G$51,3,FALSE)</f>
        <v>+49 (40) 51302 - 103</v>
      </c>
      <c r="E25" s="35" t="str">
        <f>CONCATENATE(Tabelle2[[#This Row],[Vorname]],".",Tabelle2[[#This Row],[Nachname]],"@Alpha-Com.de")</f>
        <v>Christiana.Hübinger@Alpha-Com.de</v>
      </c>
      <c r="F25" s="56"/>
    </row>
    <row r="26" spans="1:6" x14ac:dyDescent="0.25">
      <c r="A26" s="31" t="str">
        <f>CONCATENATE(Tabelle2[[#This Row],[Vorname]]," ",Tabelle2[[#This Row],[Nachname]])</f>
        <v>Uwe Huhn</v>
      </c>
      <c r="B26" s="32" t="str">
        <f t="shared" si="0"/>
        <v xml:space="preserve"> - 112</v>
      </c>
      <c r="C26" s="33" t="str">
        <f>VLOOKUP($A26,TelefonlisteHH!$E$2:$F$53,2,FALSE)</f>
        <v>Lager</v>
      </c>
      <c r="D26" s="34" t="str">
        <f>VLOOKUP(A26,TelefonlisteHH!$E26:$G$51,3,FALSE)</f>
        <v>+49 (40) 51302 - 112</v>
      </c>
      <c r="E26" s="35" t="str">
        <f>CONCATENATE(Tabelle2[[#This Row],[Vorname]],".",Tabelle2[[#This Row],[Nachname]],"@Alpha-Com.de")</f>
        <v>Uwe.Huhn@Alpha-Com.de</v>
      </c>
      <c r="F26" s="56"/>
    </row>
    <row r="27" spans="1:6" x14ac:dyDescent="0.25">
      <c r="A27" s="31" t="str">
        <f>CONCATENATE(Tabelle2[[#This Row],[Vorname]]," ",Tabelle2[[#This Row],[Nachname]])</f>
        <v>Wolfram Kindel</v>
      </c>
      <c r="B27" s="32" t="str">
        <f t="shared" si="0"/>
        <v xml:space="preserve"> - 102</v>
      </c>
      <c r="C27" s="33" t="str">
        <f>VLOOKUP($A27,TelefonlisteHH!$E$2:$F$53,2,FALSE)</f>
        <v>Buchhaltung</v>
      </c>
      <c r="D27" s="34" t="str">
        <f>VLOOKUP(A27,TelefonlisteHH!$E27:$G$51,3,FALSE)</f>
        <v>+49 (40) 51302 - 102</v>
      </c>
      <c r="E27" s="35" t="str">
        <f>CONCATENATE(Tabelle2[[#This Row],[Vorname]],".",Tabelle2[[#This Row],[Nachname]],"@Alpha-Com.de")</f>
        <v>Wolfram.Kindel@Alpha-Com.de</v>
      </c>
      <c r="F27" s="56"/>
    </row>
    <row r="28" spans="1:6" x14ac:dyDescent="0.25">
      <c r="A28" s="31" t="str">
        <f>CONCATENATE(Tabelle2[[#This Row],[Vorname]]," ",Tabelle2[[#This Row],[Nachname]])</f>
        <v>Bodo Köpsel</v>
      </c>
      <c r="B28" s="32" t="str">
        <f t="shared" si="0"/>
        <v xml:space="preserve"> - 139</v>
      </c>
      <c r="C28" s="33" t="str">
        <f>VLOOKUP($A28,TelefonlisteHH!$E$2:$F$53,2,FALSE)</f>
        <v>IT-Systemadministration</v>
      </c>
      <c r="D28" s="37" t="str">
        <f>VLOOKUP(A28,TelefonlisteHH!$E28:$G$51,3,FALSE)</f>
        <v>+49 (40) 51302 - 139</v>
      </c>
      <c r="E28" s="35" t="str">
        <f>CONCATENATE(Tabelle2[[#This Row],[Vorname]],".",Tabelle2[[#This Row],[Nachname]],"@Alpha-Com.de")</f>
        <v>Bodo.Köpsel@Alpha-Com.de</v>
      </c>
      <c r="F28" s="56"/>
    </row>
    <row r="29" spans="1:6" x14ac:dyDescent="0.25">
      <c r="A29" s="31" t="str">
        <f>CONCATENATE(Tabelle2[[#This Row],[Vorname]]," ",Tabelle2[[#This Row],[Nachname]])</f>
        <v>Siegfried Kruber</v>
      </c>
      <c r="B29" s="32" t="str">
        <f t="shared" si="0"/>
        <v xml:space="preserve"> - 129</v>
      </c>
      <c r="C29" s="33" t="str">
        <f>VLOOKUP($A29,TelefonlisteHH!$E$2:$F$53,2,FALSE)</f>
        <v>Haustechnik</v>
      </c>
      <c r="D29" s="34" t="str">
        <f>VLOOKUP(A29,TelefonlisteHH!$E29:$G$51,3,FALSE)</f>
        <v>+49 (40) 51302 - 129</v>
      </c>
      <c r="E29" s="35" t="str">
        <f>CONCATENATE(Tabelle2[[#This Row],[Vorname]],".",Tabelle2[[#This Row],[Nachname]],"@Alpha-Com.de")</f>
        <v>Siegfried.Kruber@Alpha-Com.de</v>
      </c>
      <c r="F29" s="56"/>
    </row>
    <row r="30" spans="1:6" x14ac:dyDescent="0.25">
      <c r="A30" s="31" t="str">
        <f>CONCATENATE(Tabelle2[[#This Row],[Vorname]]," ",Tabelle2[[#This Row],[Nachname]])</f>
        <v>Rolf Labitzke</v>
      </c>
      <c r="B30" s="32" t="str">
        <f t="shared" si="0"/>
        <v xml:space="preserve"> - 170</v>
      </c>
      <c r="C30" s="33" t="str">
        <f>VLOOKUP($A30,TelefonlisteHH!$E$2:$F$53,2,FALSE)</f>
        <v>IT-Kundenbetreuung</v>
      </c>
      <c r="D30" s="34" t="str">
        <f>VLOOKUP(A30,TelefonlisteHH!$E30:$G$51,3,FALSE)</f>
        <v>+49 (40) 51302 - 170</v>
      </c>
      <c r="E30" s="35" t="str">
        <f>CONCATENATE(Tabelle2[[#This Row],[Vorname]],".",Tabelle2[[#This Row],[Nachname]],"@Alpha-Com.de")</f>
        <v>Rolf.Labitzke@Alpha-Com.de</v>
      </c>
      <c r="F30" s="56"/>
    </row>
    <row r="31" spans="1:6" x14ac:dyDescent="0.25">
      <c r="A31" s="31" t="str">
        <f>CONCATENATE(Tabelle2[[#This Row],[Vorname]]," ",Tabelle2[[#This Row],[Nachname]])</f>
        <v>Oliver Möller</v>
      </c>
      <c r="B31" s="32" t="str">
        <f t="shared" si="0"/>
        <v xml:space="preserve"> - 159</v>
      </c>
      <c r="C31" s="33" t="str">
        <f>VLOOKUP($A31,TelefonlisteHH!$E$2:$F$53,2,FALSE)</f>
        <v>Datenerfassung 2 / HH</v>
      </c>
      <c r="D31" s="34" t="str">
        <f>VLOOKUP(A31,TelefonlisteHH!$E31:$G$51,3,FALSE)</f>
        <v>+49 (40) 51302 - 159</v>
      </c>
      <c r="E31" s="35" t="str">
        <f>CONCATENATE(Tabelle2[[#This Row],[Vorname]],".",Tabelle2[[#This Row],[Nachname]],"@Alpha-Com.de")</f>
        <v>Oliver.Möller@Alpha-Com.de</v>
      </c>
      <c r="F31" s="56"/>
    </row>
    <row r="32" spans="1:6" x14ac:dyDescent="0.25">
      <c r="A32" s="31" t="str">
        <f>CONCATENATE(Tabelle2[[#This Row],[Vorname]]," ",Tabelle2[[#This Row],[Nachname]])</f>
        <v>Hans-Werner Müller</v>
      </c>
      <c r="B32" s="32" t="str">
        <f t="shared" si="0"/>
        <v xml:space="preserve"> - 136</v>
      </c>
      <c r="C32" s="33" t="str">
        <f>VLOOKUP($A32,TelefonlisteHH!$E$2:$F$53,2,FALSE)</f>
        <v>IT-Service Desk</v>
      </c>
      <c r="D32" s="34" t="str">
        <f>VLOOKUP(A32,TelefonlisteHH!$E32:$G$51,3,FALSE)</f>
        <v>+49 (40) 51302 - 136</v>
      </c>
      <c r="E32" s="35" t="str">
        <f>CONCATENATE(Tabelle2[[#This Row],[Vorname]],".",Tabelle2[[#This Row],[Nachname]],"@Alpha-Com.de")</f>
        <v>Hans-Werner.Müller@Alpha-Com.de</v>
      </c>
      <c r="F32" s="56"/>
    </row>
    <row r="33" spans="1:6" x14ac:dyDescent="0.25">
      <c r="A33" s="31" t="str">
        <f>CONCATENATE(Tabelle2[[#This Row],[Vorname]]," ",Tabelle2[[#This Row],[Nachname]])</f>
        <v>Martin Münzel</v>
      </c>
      <c r="B33" s="32" t="str">
        <f t="shared" si="0"/>
        <v xml:space="preserve"> - 177</v>
      </c>
      <c r="C33" s="33" t="str">
        <f>VLOOKUP($A33,TelefonlisteHH!$E$2:$F$53,2,FALSE)</f>
        <v>IT-Systemadministration</v>
      </c>
      <c r="D33" s="34" t="str">
        <f>VLOOKUP(A33,TelefonlisteHH!$E33:$G$51,3,FALSE)</f>
        <v>+49 (40) 51302 - 177</v>
      </c>
      <c r="E33" s="35" t="str">
        <f>CONCATENATE(Tabelle2[[#This Row],[Vorname]],".",Tabelle2[[#This Row],[Nachname]],"@Alpha-Com.de")</f>
        <v>Martin.Münzel@Alpha-Com.de</v>
      </c>
      <c r="F33" s="56"/>
    </row>
    <row r="34" spans="1:6" x14ac:dyDescent="0.25">
      <c r="A34" s="31" t="str">
        <f>CONCATENATE(Tabelle2[[#This Row],[Vorname]]," ",Tabelle2[[#This Row],[Nachname]])</f>
        <v>Andreas Naujoks</v>
      </c>
      <c r="B34" s="32" t="str">
        <f t="shared" ref="B34:B51" si="1">MID(D34,LEN(D34)-5,6)</f>
        <v xml:space="preserve"> - 115</v>
      </c>
      <c r="C34" s="33" t="str">
        <f>VLOOKUP($A34,TelefonlisteHH!$E$2:$F$53,2,FALSE)</f>
        <v>IT-Dokuware</v>
      </c>
      <c r="D34" s="34" t="str">
        <f>VLOOKUP(A34,TelefonlisteHH!$E34:$G$51,3,FALSE)</f>
        <v>+49 (40) 51302 - 115</v>
      </c>
      <c r="E34" s="35" t="str">
        <f>CONCATENATE(Tabelle2[[#This Row],[Vorname]],".",Tabelle2[[#This Row],[Nachname]],"@Alpha-Com.de")</f>
        <v>Andreas.Naujoks@Alpha-Com.de</v>
      </c>
      <c r="F34" s="56"/>
    </row>
    <row r="35" spans="1:6" x14ac:dyDescent="0.25">
      <c r="A35" s="31" t="str">
        <f>CONCATENATE(Tabelle2[[#This Row],[Vorname]]," ",Tabelle2[[#This Row],[Nachname]])</f>
        <v>Christine Nowak</v>
      </c>
      <c r="B35" s="32" t="str">
        <f t="shared" si="1"/>
        <v xml:space="preserve"> - 119</v>
      </c>
      <c r="C35" s="33" t="str">
        <f>VLOOKUP($A35,TelefonlisteHH!$E$2:$F$53,2,FALSE)</f>
        <v>IT-Kundenbetreuung</v>
      </c>
      <c r="D35" s="34" t="str">
        <f>VLOOKUP(A35,TelefonlisteHH!$E35:$G$51,3,FALSE)</f>
        <v>+49 (40) 51302 - 119</v>
      </c>
      <c r="E35" s="35" t="str">
        <f>CONCATENATE(Tabelle2[[#This Row],[Vorname]],".",Tabelle2[[#This Row],[Nachname]],"@Alpha-Com.de")</f>
        <v>Christine.Nowak@Alpha-Com.de</v>
      </c>
      <c r="F35" s="56"/>
    </row>
    <row r="36" spans="1:6" x14ac:dyDescent="0.25">
      <c r="A36" s="31" t="str">
        <f>CONCATENATE(Tabelle2[[#This Row],[Vorname]]," ",Tabelle2[[#This Row],[Nachname]])</f>
        <v>Cornelia Nowara</v>
      </c>
      <c r="B36" s="32" t="str">
        <f t="shared" si="1"/>
        <v xml:space="preserve"> - 327</v>
      </c>
      <c r="C36" s="33" t="str">
        <f>VLOOKUP($A36,TelefonlisteHH!$E$2:$F$53,2,FALSE)</f>
        <v>stellvertretender Vertriebsbeauftragter</v>
      </c>
      <c r="D36" s="34" t="str">
        <f>VLOOKUP(A36,TelefonlisteHH!$E36:$G$51,3,FALSE)</f>
        <v>+49 (40) 51302 - 327</v>
      </c>
      <c r="E36" s="35" t="str">
        <f>CONCATENATE(Tabelle2[[#This Row],[Vorname]],".",Tabelle2[[#This Row],[Nachname]],"@Alpha-Com.de")</f>
        <v>Cornelia.Nowara@Alpha-Com.de</v>
      </c>
      <c r="F36" s="56"/>
    </row>
    <row r="37" spans="1:6" x14ac:dyDescent="0.25">
      <c r="A37" s="31" t="str">
        <f>CONCATENATE(Tabelle2[[#This Row],[Vorname]]," ",Tabelle2[[#This Row],[Nachname]])</f>
        <v>John-Lennart Peschke</v>
      </c>
      <c r="B37" s="32" t="str">
        <f t="shared" si="1"/>
        <v xml:space="preserve"> - 171</v>
      </c>
      <c r="C37" s="33" t="str">
        <f>VLOOKUP($A37,TelefonlisteHH!$E$2:$F$53,2,FALSE)</f>
        <v>IT-Kundenbetreuung</v>
      </c>
      <c r="D37" s="34" t="str">
        <f>VLOOKUP(A37,TelefonlisteHH!$E37:$G$51,3,FALSE)</f>
        <v>+49 (40) 51302 - 171</v>
      </c>
      <c r="E37" s="35" t="str">
        <f>CONCATENATE(Tabelle2[[#This Row],[Vorname]],".",Tabelle2[[#This Row],[Nachname]],"@Alpha-Com.de")</f>
        <v>John-Lennart.Peschke@Alpha-Com.de</v>
      </c>
      <c r="F37" s="56"/>
    </row>
    <row r="38" spans="1:6" x14ac:dyDescent="0.25">
      <c r="A38" s="31" t="str">
        <f>CONCATENATE(Tabelle2[[#This Row],[Vorname]]," ",Tabelle2[[#This Row],[Nachname]])</f>
        <v>Susan Plambeck</v>
      </c>
      <c r="B38" s="32" t="str">
        <f t="shared" si="1"/>
        <v xml:space="preserve"> - 114</v>
      </c>
      <c r="C38" s="33" t="str">
        <f>VLOOKUP($A38,TelefonlisteHH!$E$2:$F$53,2,FALSE)</f>
        <v>Empfang</v>
      </c>
      <c r="D38" s="34" t="str">
        <f>VLOOKUP(A38,TelefonlisteHH!$E38:$G$51,3,FALSE)</f>
        <v>+49 (40) 51302 - 114</v>
      </c>
      <c r="E38" s="35" t="str">
        <f>CONCATENATE(Tabelle2[[#This Row],[Vorname]],".",Tabelle2[[#This Row],[Nachname]],"@Alpha-Com.de")</f>
        <v>Susan.Plambeck@Alpha-Com.de</v>
      </c>
      <c r="F38" s="56"/>
    </row>
    <row r="39" spans="1:6" x14ac:dyDescent="0.25">
      <c r="A39" s="31" t="str">
        <f>CONCATENATE(Tabelle2[[#This Row],[Vorname]]," ",Tabelle2[[#This Row],[Nachname]])</f>
        <v>Mobil Pool-Mobiltelefon</v>
      </c>
      <c r="B39" s="32" t="str">
        <f t="shared" si="1"/>
        <v xml:space="preserve"> - 000</v>
      </c>
      <c r="C39" s="33" t="str">
        <f>VLOOKUP($A39,TelefonlisteHH!$E$2:$F$53,2,FALSE)</f>
        <v>ALPHA COM Hamburg</v>
      </c>
      <c r="D39" s="34" t="str">
        <f>VLOOKUP(A39,TelefonlisteHH!$E39:$G$51,3,FALSE)</f>
        <v>+49 (40) 51302 - 000</v>
      </c>
      <c r="E39" s="35" t="str">
        <f>CONCATENATE(Tabelle2[[#This Row],[Vorname]],".",Tabelle2[[#This Row],[Nachname]],"@Alpha-Com.de")</f>
        <v>Mobil.Pool-Mobiltelefon@Alpha-Com.de</v>
      </c>
      <c r="F39" s="56"/>
    </row>
    <row r="40" spans="1:6" x14ac:dyDescent="0.25">
      <c r="A40" s="31" t="str">
        <f>CONCATENATE(Tabelle2[[#This Row],[Vorname]]," ",Tabelle2[[#This Row],[Nachname]])</f>
        <v>Siegfried Putfarcken</v>
      </c>
      <c r="B40" s="32" t="str">
        <f t="shared" si="1"/>
        <v xml:space="preserve"> - 183</v>
      </c>
      <c r="C40" s="33" t="str">
        <f>VLOOKUP($A40,TelefonlisteHH!$E$2:$F$53,2,FALSE)</f>
        <v>IT-Kundenbetreuung</v>
      </c>
      <c r="D40" s="34" t="str">
        <f>VLOOKUP(A40,TelefonlisteHH!$E40:$G$51,3,FALSE)</f>
        <v>+49 (40) 51302 - 183</v>
      </c>
      <c r="E40" s="35" t="str">
        <f>CONCATENATE(Tabelle2[[#This Row],[Vorname]],".",Tabelle2[[#This Row],[Nachname]],"@Alpha-Com.de")</f>
        <v>Siegfried.Putfarcken@Alpha-Com.de</v>
      </c>
      <c r="F40" s="56"/>
    </row>
    <row r="41" spans="1:6" x14ac:dyDescent="0.25">
      <c r="A41" s="31" t="str">
        <f>CONCATENATE(Tabelle2[[#This Row],[Vorname]]," ",Tabelle2[[#This Row],[Nachname]])</f>
        <v>Traute Schiesewitz</v>
      </c>
      <c r="B41" s="32" t="str">
        <f t="shared" si="1"/>
        <v xml:space="preserve"> - 103</v>
      </c>
      <c r="C41" s="33" t="str">
        <f>VLOOKUP($A41,TelefonlisteHH!$E$2:$F$53,2,FALSE)</f>
        <v>Verwaltung</v>
      </c>
      <c r="D41" s="34" t="str">
        <f>VLOOKUP(A41,TelefonlisteHH!$E41:$G$51,3,FALSE)</f>
        <v>+49 (40) 51302 - 103</v>
      </c>
      <c r="E41" s="35" t="str">
        <f>CONCATENATE(Tabelle2[[#This Row],[Vorname]],".",Tabelle2[[#This Row],[Nachname]],"@Alpha-Com.de")</f>
        <v>Traute.Schiesewitz@Alpha-Com.de</v>
      </c>
      <c r="F41" s="56" t="s">
        <v>247</v>
      </c>
    </row>
    <row r="42" spans="1:6" x14ac:dyDescent="0.25">
      <c r="A42" s="31" t="str">
        <f>CONCATENATE(Tabelle2[[#This Row],[Vorname]]," ",Tabelle2[[#This Row],[Nachname]])</f>
        <v>Thomas Schwarten</v>
      </c>
      <c r="B42" s="32" t="str">
        <f t="shared" si="1"/>
        <v xml:space="preserve"> - 180</v>
      </c>
      <c r="C42" s="33" t="str">
        <f>VLOOKUP($A42,TelefonlisteHH!$E$2:$F$53,2,FALSE)</f>
        <v>IT-Kundenbetreuung</v>
      </c>
      <c r="D42" s="34" t="str">
        <f>VLOOKUP(A42,TelefonlisteHH!$E42:$G$51,3,FALSE)</f>
        <v>+49 (40) 51302 - 180</v>
      </c>
      <c r="E42" s="35" t="str">
        <f>CONCATENATE(Tabelle2[[#This Row],[Vorname]],".",Tabelle2[[#This Row],[Nachname]],"@Alpha-Com.de")</f>
        <v>Thomas.Schwarten@Alpha-Com.de</v>
      </c>
      <c r="F42" s="56"/>
    </row>
    <row r="43" spans="1:6" x14ac:dyDescent="0.25">
      <c r="A43" s="31" t="str">
        <f>CONCATENATE(Tabelle2[[#This Row],[Vorname]]," ",Tabelle2[[#This Row],[Nachname]])</f>
        <v>Oliver Schwindt</v>
      </c>
      <c r="B43" s="32" t="str">
        <f t="shared" si="1"/>
        <v xml:space="preserve"> - 328</v>
      </c>
      <c r="C43" s="33" t="str">
        <f>VLOOKUP($A43,TelefonlisteHH!$E$2:$F$53,2,FALSE)</f>
        <v>Assistenz der Geschäftsleitung</v>
      </c>
      <c r="D43" s="34" t="str">
        <f>VLOOKUP(A43,TelefonlisteHH!$E43:$G$51,3,FALSE)</f>
        <v>+49 (40) 51302 - 328</v>
      </c>
      <c r="E43" s="35" t="str">
        <f>CONCATENATE(Tabelle2[[#This Row],[Vorname]],".",Tabelle2[[#This Row],[Nachname]],"@Alpha-Com.de")</f>
        <v>Oliver.Schwindt@Alpha-Com.de</v>
      </c>
      <c r="F43" s="56"/>
    </row>
    <row r="44" spans="1:6" x14ac:dyDescent="0.25">
      <c r="A44" s="31" t="str">
        <f>CONCATENATE(Tabelle2[[#This Row],[Vorname]]," ",Tabelle2[[#This Row],[Nachname]])</f>
        <v>Dierk Stange</v>
      </c>
      <c r="B44" s="32" t="str">
        <f t="shared" si="1"/>
        <v xml:space="preserve"> - 176</v>
      </c>
      <c r="C44" s="33" t="str">
        <f>VLOOKUP($A44,TelefonlisteHH!$E$2:$F$53,2,FALSE)</f>
        <v>IT-Systemadministration</v>
      </c>
      <c r="D44" s="34" t="str">
        <f>VLOOKUP(A44,TelefonlisteHH!$E44:$G$51,3,FALSE)</f>
        <v>+49 (40) 51302 - 176</v>
      </c>
      <c r="E44" s="35" t="str">
        <f>CONCATENATE(Tabelle2[[#This Row],[Vorname]],".",Tabelle2[[#This Row],[Nachname]],"@Alpha-Com.de")</f>
        <v>Dierk.Stange@Alpha-Com.de</v>
      </c>
      <c r="F44" s="56"/>
    </row>
    <row r="45" spans="1:6" x14ac:dyDescent="0.25">
      <c r="A45" s="31" t="str">
        <f>CONCATENATE(Tabelle2[[#This Row],[Vorname]]," ",Tabelle2[[#This Row],[Nachname]])</f>
        <v>Barbara Süle</v>
      </c>
      <c r="B45" s="32" t="str">
        <f t="shared" si="1"/>
        <v xml:space="preserve"> - 124</v>
      </c>
      <c r="C45" s="33" t="str">
        <f>VLOOKUP($A45,TelefonlisteHH!$E$2:$F$53,2,FALSE)</f>
        <v>Beleg Aufnahmetechnik</v>
      </c>
      <c r="D45" s="34" t="str">
        <f>VLOOKUP(A45,TelefonlisteHH!$E45:$G$51,3,FALSE)</f>
        <v>+49 (40) 51302 - 124</v>
      </c>
      <c r="E45" s="35" t="str">
        <f>CONCATENATE(Tabelle2[[#This Row],[Vorname]],".",Tabelle2[[#This Row],[Nachname]],"@Alpha-Com.de")</f>
        <v>Barbara.Süle@Alpha-Com.de</v>
      </c>
      <c r="F45" s="56"/>
    </row>
    <row r="46" spans="1:6" x14ac:dyDescent="0.25">
      <c r="A46" s="31" t="str">
        <f>CONCATENATE(Tabelle2[[#This Row],[Vorname]]," ",Tabelle2[[#This Row],[Nachname]])</f>
        <v>Werner Thimm</v>
      </c>
      <c r="B46" s="32" t="str">
        <f t="shared" si="1"/>
        <v xml:space="preserve"> - 184</v>
      </c>
      <c r="C46" s="33" t="str">
        <f>VLOOKUP($A46,TelefonlisteHH!$E$2:$F$53,2,FALSE)</f>
        <v>IT-Kundenbetreuung</v>
      </c>
      <c r="D46" s="34" t="str">
        <f>VLOOKUP(A46,TelefonlisteHH!$E46:$G$51,3,FALSE)</f>
        <v>+49 (40) 51302 - 184</v>
      </c>
      <c r="E46" s="35" t="str">
        <f>CONCATENATE(Tabelle2[[#This Row],[Vorname]],".",Tabelle2[[#This Row],[Nachname]],"@Alpha-Com.de")</f>
        <v>Werner.Thimm@Alpha-Com.de</v>
      </c>
      <c r="F46" s="56"/>
    </row>
    <row r="47" spans="1:6" x14ac:dyDescent="0.25">
      <c r="A47" s="31" t="str">
        <f>CONCATENATE(Tabelle2[[#This Row],[Vorname]]," ",Tabelle2[[#This Row],[Nachname]])</f>
        <v>Jens Tilhaus</v>
      </c>
      <c r="B47" s="32" t="str">
        <f t="shared" si="1"/>
        <v xml:space="preserve"> - 323</v>
      </c>
      <c r="C47" s="33" t="str">
        <f>VLOOKUP($A47,TelefonlisteHH!$E$2:$F$53,2,FALSE)</f>
        <v>Vertriebsbeauftragter</v>
      </c>
      <c r="D47" s="34" t="str">
        <f>VLOOKUP(A47,TelefonlisteHH!$E47:$G$51,3,FALSE)</f>
        <v>+49 (40) 51302 - 323</v>
      </c>
      <c r="E47" s="35" t="str">
        <f>CONCATENATE(Tabelle2[[#This Row],[Vorname]],".",Tabelle2[[#This Row],[Nachname]],"@Alpha-Com.de")</f>
        <v>Jens.Tilhaus@Alpha-Com.de</v>
      </c>
      <c r="F47" s="56"/>
    </row>
    <row r="48" spans="1:6" x14ac:dyDescent="0.25">
      <c r="A48" s="31" t="str">
        <f>CONCATENATE(Tabelle2[[#This Row],[Vorname]]," ",Tabelle2[[#This Row],[Nachname]])</f>
        <v>Peter Vondey</v>
      </c>
      <c r="B48" s="32" t="str">
        <f t="shared" si="1"/>
        <v xml:space="preserve"> - 000</v>
      </c>
      <c r="C48" s="33" t="str">
        <f>VLOOKUP($A48,TelefonlisteHH!$E$2:$F$53,2,FALSE)</f>
        <v>Compute on Microfilm</v>
      </c>
      <c r="D48" s="34" t="str">
        <f>VLOOKUP(A48,TelefonlisteHH!$E48:$G$51,3,FALSE)</f>
        <v>+49 (40) 51302 - 000</v>
      </c>
      <c r="E48" s="35" t="str">
        <f>CONCATENATE(Tabelle2[[#This Row],[Vorname]],".",Tabelle2[[#This Row],[Nachname]],"@Alpha-Com.de")</f>
        <v>Peter.Vondey@Alpha-Com.de</v>
      </c>
      <c r="F48" s="56"/>
    </row>
    <row r="49" spans="1:6" x14ac:dyDescent="0.25">
      <c r="A49" s="31" t="str">
        <f>CONCATENATE(Tabelle2[[#This Row],[Vorname]]," ",Tabelle2[[#This Row],[Nachname]])</f>
        <v>Nico Wegner</v>
      </c>
      <c r="B49" s="32" t="str">
        <f t="shared" si="1"/>
        <v xml:space="preserve"> - 182</v>
      </c>
      <c r="C49" s="33" t="str">
        <f>VLOOKUP($A49,TelefonlisteHH!$E$2:$F$53,2,FALSE)</f>
        <v>IT-Leitung</v>
      </c>
      <c r="D49" s="34" t="str">
        <f>VLOOKUP(A49,TelefonlisteHH!$E49:$G$51,3,FALSE)</f>
        <v>+49 (40) 51302 - 182</v>
      </c>
      <c r="E49" s="35" t="str">
        <f>CONCATENATE(Tabelle2[[#This Row],[Vorname]],".",Tabelle2[[#This Row],[Nachname]],"@Alpha-Com.de")</f>
        <v>Nico.Wegner@Alpha-Com.de</v>
      </c>
      <c r="F49" s="56"/>
    </row>
    <row r="50" spans="1:6" x14ac:dyDescent="0.25">
      <c r="A50" s="31" t="str">
        <f>CONCATENATE(Tabelle2[[#This Row],[Vorname]]," ",Tabelle2[[#This Row],[Nachname]])</f>
        <v>Martin Weseloh</v>
      </c>
      <c r="B50" s="32" t="str">
        <f t="shared" si="1"/>
        <v xml:space="preserve"> - 173</v>
      </c>
      <c r="C50" s="33" t="str">
        <f>VLOOKUP($A50,TelefonlisteHH!$E$2:$F$53,2,FALSE)</f>
        <v>IT-Systemadministration</v>
      </c>
      <c r="D50" s="34" t="str">
        <f>VLOOKUP(A50,TelefonlisteHH!$E50:$G$51,3,FALSE)</f>
        <v>+49 (40) 51302 - 173</v>
      </c>
      <c r="E50" s="35" t="str">
        <f>CONCATENATE(Tabelle2[[#This Row],[Vorname]],".",Tabelle2[[#This Row],[Nachname]],"@Alpha-Com.de")</f>
        <v>Martin.Weseloh@Alpha-Com.de</v>
      </c>
      <c r="F50" s="56"/>
    </row>
    <row r="51" spans="1:6" x14ac:dyDescent="0.25">
      <c r="A51" s="31" t="str">
        <f>CONCATENATE(Tabelle2[[#This Row],[Vorname]]," ",Tabelle2[[#This Row],[Nachname]])</f>
        <v>Hartmut Wildeboer</v>
      </c>
      <c r="B51" s="32" t="str">
        <f t="shared" si="1"/>
        <v xml:space="preserve"> - 126</v>
      </c>
      <c r="C51" s="33" t="str">
        <f>VLOOKUP($A51,TelefonlisteHH!$E$2:$F$53,2,FALSE)</f>
        <v>Haustechnik</v>
      </c>
      <c r="D51" s="34" t="str">
        <f>VLOOKUP(A51,TelefonlisteHH!$E51:$G$51,3,FALSE)</f>
        <v>+49 (40) 51302 - 126</v>
      </c>
      <c r="E51" s="35" t="str">
        <f>CONCATENATE(Tabelle2[[#This Row],[Vorname]],".",Tabelle2[[#This Row],[Nachname]],"@Alpha-Com.de")</f>
        <v>Hartmut.Wildeboer@Alpha-Com.de</v>
      </c>
      <c r="F51" s="56"/>
    </row>
    <row r="52" spans="1:6" x14ac:dyDescent="0.25">
      <c r="A52" s="31" t="str">
        <f>CONCATENATE(Tabelle2[[#This Row],[Vorname]]," ",Tabelle2[[#This Row],[Nachname]])</f>
        <v>Albert Woiner</v>
      </c>
      <c r="B52" s="32" t="str">
        <f t="shared" ref="B52:B53" si="2">MID(D52,LEN(D52)-5,6)</f>
        <v xml:space="preserve"> - 116</v>
      </c>
      <c r="C52" s="33" t="str">
        <f>VLOOKUP($A52,TelefonlisteHH!$E$2:$F$53,2,FALSE)</f>
        <v>IT-Dokuware</v>
      </c>
      <c r="D52" s="34" t="str">
        <f>VLOOKUP(A52,TelefonlisteHH!$E$51:$G52,3,FALSE)</f>
        <v>+49 (40) 51302 - 116</v>
      </c>
      <c r="E52" s="35" t="str">
        <f>CONCATENATE(Tabelle2[[#This Row],[Vorname]],".",Tabelle2[[#This Row],[Nachname]],"@Alpha-Com.de")</f>
        <v>Albert.Woiner@Alpha-Com.de</v>
      </c>
      <c r="F52" s="56"/>
    </row>
    <row r="53" spans="1:6" x14ac:dyDescent="0.25">
      <c r="A53" s="43" t="str">
        <f>CONCATENATE(Tabelle2[[#This Row],[Vorname]]," ",Tabelle2[[#This Row],[Nachname]])</f>
        <v>Robert Wulff</v>
      </c>
      <c r="B53" s="44" t="str">
        <f t="shared" si="2"/>
        <v xml:space="preserve"> - 181</v>
      </c>
      <c r="C53" s="45" t="str">
        <f>VLOOKUP($A53,TelefonlisteHH!$E$2:$F$53,2,FALSE)</f>
        <v>IT-Dokuware</v>
      </c>
      <c r="D53" s="34" t="str">
        <f>VLOOKUP(A53,TelefonlisteHH!$E$51:$G53,3,FALSE)</f>
        <v>+49 (40) 51302 - 181</v>
      </c>
      <c r="E53" s="46" t="str">
        <f>CONCATENATE(Tabelle2[[#This Row],[Vorname]],".",Tabelle2[[#This Row],[Nachname]],"@Alpha-Com.de")</f>
        <v>Robert.Wulff@Alpha-Com.de</v>
      </c>
      <c r="F53" s="56"/>
    </row>
    <row r="54" spans="1:6" x14ac:dyDescent="0.25">
      <c r="A54" s="47"/>
      <c r="B54" s="48"/>
      <c r="C54" s="49"/>
      <c r="D54" s="50"/>
      <c r="E54" s="51"/>
      <c r="F54" s="56"/>
    </row>
    <row r="55" spans="1:6" x14ac:dyDescent="0.25">
      <c r="A55" s="47"/>
      <c r="B55" s="48"/>
      <c r="C55" s="49"/>
      <c r="D55" s="50"/>
      <c r="E55" s="51"/>
      <c r="F55" s="56"/>
    </row>
    <row r="56" spans="1:6" x14ac:dyDescent="0.25">
      <c r="A56" s="47"/>
      <c r="B56" s="48"/>
      <c r="C56" s="49"/>
      <c r="D56" s="50"/>
      <c r="E56" s="51"/>
      <c r="F56" s="56"/>
    </row>
    <row r="57" spans="1:6" x14ac:dyDescent="0.25">
      <c r="A57" s="47"/>
      <c r="B57" s="48"/>
      <c r="C57" s="49"/>
      <c r="D57" s="50"/>
      <c r="E57" s="51"/>
      <c r="F57" s="56"/>
    </row>
    <row r="58" spans="1:6" x14ac:dyDescent="0.25">
      <c r="A58" s="52"/>
      <c r="B58" s="53"/>
      <c r="C58" s="52"/>
      <c r="D58" s="54"/>
      <c r="E58" s="52"/>
    </row>
    <row r="59" spans="1:6" x14ac:dyDescent="0.25">
      <c r="A59" s="52"/>
      <c r="B59" s="53"/>
      <c r="C59" s="52"/>
      <c r="D59" s="54"/>
      <c r="E59" s="52"/>
    </row>
  </sheetData>
  <sortState ref="A2:E51">
    <sortCondition ref="A1"/>
  </sortState>
  <pageMargins left="0.7" right="0.7" top="0.78740157499999996" bottom="0.78740157499999996" header="0.3" footer="0.3"/>
  <pageSetup paperSize="9" scale="88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TelefonlisteHH</vt:lpstr>
      <vt:lpstr>Abteilungen</vt:lpstr>
      <vt:lpstr>Druckansicht</vt:lpstr>
      <vt:lpstr>Druckansicht!Druckbereich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Buck, Dirk</dc:creator>
  <cp:lastModifiedBy>Buck, Dirk</cp:lastModifiedBy>
  <cp:lastPrinted>2014-10-24T08:20:34Z</cp:lastPrinted>
  <dcterms:created xsi:type="dcterms:W3CDTF">2013-10-31T12:12:24Z</dcterms:created>
  <dcterms:modified xsi:type="dcterms:W3CDTF">2014-12-12T07:56:54Z</dcterms:modified>
</cp:coreProperties>
</file>