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yorquin\Desktop\portal presidencia\data\mapa\"/>
    </mc:Choice>
  </mc:AlternateContent>
  <xr:revisionPtr revIDLastSave="0" documentId="13_ncr:1_{B1C4D886-01D5-4F01-8DE3-FD4A6EDDECD1}" xr6:coauthVersionLast="36" xr6:coauthVersionMax="36" xr10:uidLastSave="{00000000-0000-0000-0000-000000000000}"/>
  <bookViews>
    <workbookView xWindow="0" yWindow="0" windowWidth="16170" windowHeight="5955" xr2:uid="{6798FAAA-AE78-4967-BCFC-1E2CF6FDC1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  <c r="C4" i="1" s="1"/>
  <c r="B4" i="1" s="1"/>
  <c r="C10" i="1" l="1"/>
  <c r="B10" i="1" s="1"/>
  <c r="C2" i="1"/>
  <c r="B2" i="1" s="1"/>
  <c r="C18" i="1"/>
  <c r="B18" i="1" s="1"/>
  <c r="C33" i="1"/>
  <c r="B33" i="1" s="1"/>
  <c r="C25" i="1"/>
  <c r="B25" i="1" s="1"/>
  <c r="C17" i="1"/>
  <c r="B17" i="1" s="1"/>
  <c r="C8" i="1"/>
  <c r="B8" i="1" s="1"/>
  <c r="C30" i="1"/>
  <c r="B30" i="1" s="1"/>
  <c r="C13" i="1"/>
  <c r="B13" i="1" s="1"/>
  <c r="C19" i="1"/>
  <c r="B19" i="1" s="1"/>
  <c r="C3" i="1"/>
  <c r="B3" i="1" s="1"/>
  <c r="C16" i="1"/>
  <c r="B16" i="1" s="1"/>
  <c r="C22" i="1"/>
  <c r="B22" i="1" s="1"/>
  <c r="C6" i="1"/>
  <c r="B6" i="1" s="1"/>
  <c r="C27" i="1"/>
  <c r="B27" i="1" s="1"/>
  <c r="C26" i="1"/>
  <c r="B26" i="1" s="1"/>
  <c r="C9" i="1"/>
  <c r="B9" i="1" s="1"/>
  <c r="C32" i="1"/>
  <c r="B32" i="1" s="1"/>
  <c r="C24" i="1"/>
  <c r="B24" i="1" s="1"/>
  <c r="C14" i="1"/>
  <c r="B14" i="1" s="1"/>
  <c r="C31" i="1"/>
  <c r="B31" i="1" s="1"/>
  <c r="C23" i="1"/>
  <c r="B23" i="1" s="1"/>
  <c r="C15" i="1"/>
  <c r="B15" i="1" s="1"/>
  <c r="C7" i="1"/>
  <c r="B7" i="1" s="1"/>
  <c r="C29" i="1"/>
  <c r="B29" i="1" s="1"/>
  <c r="C21" i="1"/>
  <c r="B21" i="1" s="1"/>
  <c r="C12" i="1"/>
  <c r="B12" i="1" s="1"/>
  <c r="C5" i="1"/>
  <c r="B5" i="1" s="1"/>
  <c r="C28" i="1"/>
  <c r="B28" i="1" s="1"/>
  <c r="C20" i="1"/>
  <c r="B20" i="1" s="1"/>
  <c r="C11" i="1"/>
  <c r="B11" i="1" s="1"/>
</calcChain>
</file>

<file path=xl/sharedStrings.xml><?xml version="1.0" encoding="utf-8"?>
<sst xmlns="http://schemas.openxmlformats.org/spreadsheetml/2006/main" count="70" uniqueCount="51">
  <si>
    <t>Antioquia</t>
  </si>
  <si>
    <t>Santander</t>
  </si>
  <si>
    <t>Quindio</t>
  </si>
  <si>
    <t>Risaralda</t>
  </si>
  <si>
    <t>Valle</t>
  </si>
  <si>
    <t>Atlántico</t>
  </si>
  <si>
    <t>Cundinamarca</t>
  </si>
  <si>
    <t>Caldas</t>
  </si>
  <si>
    <t>Meta</t>
  </si>
  <si>
    <t>Tolima</t>
  </si>
  <si>
    <t>Norte de Santander</t>
  </si>
  <si>
    <t>Casanare</t>
  </si>
  <si>
    <t>Bolivar</t>
  </si>
  <si>
    <t>Boyaca</t>
  </si>
  <si>
    <t>Huila</t>
  </si>
  <si>
    <t>Cesar</t>
  </si>
  <si>
    <t>Cauca</t>
  </si>
  <si>
    <t>Magdalena</t>
  </si>
  <si>
    <t>Sucre</t>
  </si>
  <si>
    <t>Nariño</t>
  </si>
  <si>
    <t>Cordoba</t>
  </si>
  <si>
    <t>Caqueta</t>
  </si>
  <si>
    <t>Choco</t>
  </si>
  <si>
    <t>Arauca</t>
  </si>
  <si>
    <t>Guajira</t>
  </si>
  <si>
    <t>Vichada</t>
  </si>
  <si>
    <t>Putumayo</t>
  </si>
  <si>
    <t>Guaviare</t>
  </si>
  <si>
    <t>Guania</t>
  </si>
  <si>
    <t xml:space="preserve">Amazonas </t>
  </si>
  <si>
    <t xml:space="preserve">Vaupes </t>
  </si>
  <si>
    <t>Atlantico</t>
  </si>
  <si>
    <t>Caquetá</t>
  </si>
  <si>
    <t>Chocó</t>
  </si>
  <si>
    <t xml:space="preserve">Valle </t>
  </si>
  <si>
    <t>Amazonas</t>
  </si>
  <si>
    <t>Gaunia</t>
  </si>
  <si>
    <t>Vaupes</t>
  </si>
  <si>
    <t>Cuartil 1</t>
  </si>
  <si>
    <t>Cuartil 2</t>
  </si>
  <si>
    <t>Cuartil 3</t>
  </si>
  <si>
    <t>Cuartil 4</t>
  </si>
  <si>
    <t>Cuartil</t>
  </si>
  <si>
    <t>La Guajira</t>
  </si>
  <si>
    <t>San Andrés y Providencia</t>
  </si>
  <si>
    <t>Bajo</t>
  </si>
  <si>
    <t>Alto</t>
  </si>
  <si>
    <t>Medio-bajo</t>
  </si>
  <si>
    <t>Medio-alto</t>
  </si>
  <si>
    <t>PIB</t>
  </si>
  <si>
    <t>depto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</si>
</sst>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(&quot;$&quot;\ * #,##0.00_);_(&quot;$&quot;\ * \(#,##0.00\);_(&quot;$&quot;\ * &quot;-&quot;??_);_(@_)"/>
    <numFmt numFmtId="166" formatCode="_-* #,##0.00\ _€_-;\-* #,##0.00\ _€_-;_-* &quot;-&quot;??\ _€_-;_-@_-"/>
    <numFmt numFmtId="167" formatCode="&quot;$&quot;\ #,##0;&quot;$&quot;\ \-#,##0"/>
    <numFmt numFmtId="168" formatCode="#,##0;[Red]#,##0"/>
    <numFmt numFmtId="169" formatCode="_ * #,##0_ ;_ * \-#,##0_ ;_ * &quot;-&quot;??_ ;_ @_ "/>
    <numFmt numFmtId="170" formatCode="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03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43" fontId="3" fillId="0" borderId="0" applyFont="0" applyFill="0" applyBorder="0" applyAlignment="0" applyProtection="0">
      <alignment wrapText="1"/>
    </xf>
    <xf numFmtId="0" fontId="9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3" borderId="1" xfId="0" applyFont="1" applyFill="1" applyBorder="1"/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7" fontId="6" fillId="2" borderId="1" xfId="145" applyNumberFormat="1" applyFont="1" applyFill="1" applyBorder="1"/>
    <xf numFmtId="37" fontId="6" fillId="2" borderId="2" xfId="145" applyNumberFormat="1" applyFont="1" applyFill="1" applyBorder="1"/>
    <xf numFmtId="37" fontId="6" fillId="2" borderId="3" xfId="145" applyNumberFormat="1" applyFont="1" applyFill="1" applyBorder="1"/>
    <xf numFmtId="37" fontId="6" fillId="2" borderId="1" xfId="300" applyNumberFormat="1" applyFont="1" applyFill="1" applyBorder="1"/>
    <xf numFmtId="0" fontId="0" fillId="0" borderId="1" xfId="0" applyBorder="1"/>
    <xf numFmtId="0" fontId="0" fillId="0" borderId="0" xfId="0" applyBorder="1"/>
    <xf numFmtId="37" fontId="6" fillId="2" borderId="0" xfId="145" applyNumberFormat="1" applyFont="1" applyFill="1" applyBorder="1"/>
    <xf numFmtId="3" fontId="0" fillId="0" borderId="0" xfId="0" applyNumberFormat="1" applyBorder="1"/>
    <xf numFmtId="0" fontId="2" fillId="0" borderId="1" xfId="0" applyFont="1" applyBorder="1"/>
    <xf numFmtId="0" fontId="4" fillId="3" borderId="1" xfId="3" applyFont="1" applyFill="1" applyBorder="1" applyAlignment="1"/>
    <xf numFmtId="0" fontId="2" fillId="0" borderId="1" xfId="0" applyFont="1" applyBorder="1" applyAlignment="1"/>
    <xf numFmtId="0" fontId="2" fillId="0" borderId="4" xfId="0" applyFont="1" applyFill="1" applyBorder="1"/>
    <xf numFmtId="37" fontId="6" fillId="2" borderId="0" xfId="300" applyNumberFormat="1" applyFont="1" applyFill="1" applyBorder="1"/>
    <xf numFmtId="0" fontId="0" fillId="0" borderId="5" xfId="0" applyBorder="1"/>
    <xf numFmtId="37" fontId="6" fillId="2" borderId="5" xfId="145" applyNumberFormat="1" applyFont="1" applyFill="1" applyBorder="1"/>
    <xf numFmtId="3" fontId="0" fillId="0" borderId="5" xfId="0" applyNumberFormat="1" applyBorder="1"/>
    <xf numFmtId="37" fontId="6" fillId="2" borderId="5" xfId="300" applyNumberFormat="1" applyFont="1" applyFill="1" applyBorder="1"/>
    <xf numFmtId="3" fontId="0" fillId="0" borderId="6" xfId="0" applyNumberFormat="1" applyBorder="1"/>
    <xf numFmtId="37" fontId="6" fillId="2" borderId="7" xfId="145" applyNumberFormat="1" applyFont="1" applyFill="1" applyBorder="1"/>
    <xf numFmtId="0" fontId="2" fillId="0" borderId="0" xfId="0" applyFont="1" applyBorder="1"/>
    <xf numFmtId="0" fontId="0" fillId="0" borderId="0" xfId="0" applyAlignment="1">
      <alignment horizontal="center"/>
    </xf>
  </cellXfs>
  <cellStyles count="303">
    <cellStyle name=" Task]_x000d__x000a_TaskName=Scan At_x000d__x000a_TaskID=3_x000d__x000a_WorkstationName=SmarTone_x000d__x000a_LastExecuted=0_x000d__x000a_LastSt" xfId="85" xr:uid="{00000000-0005-0000-0000-000000000000}"/>
    <cellStyle name="Hipervínculo 2" xfId="149" xr:uid="{00000000-0005-0000-0000-000001000000}"/>
    <cellStyle name="Millares [0] 2" xfId="6" xr:uid="{00000000-0005-0000-0000-000003000000}"/>
    <cellStyle name="Millares [0] 3" xfId="253" xr:uid="{00000000-0005-0000-0000-000004000000}"/>
    <cellStyle name="Millares [0] 4" xfId="1" xr:uid="{00000000-0005-0000-0000-000031000000}"/>
    <cellStyle name="Millares 10" xfId="95" xr:uid="{00000000-0005-0000-0000-000005000000}"/>
    <cellStyle name="Millares 11" xfId="97" xr:uid="{00000000-0005-0000-0000-000006000000}"/>
    <cellStyle name="Millares 12" xfId="99" xr:uid="{00000000-0005-0000-0000-000007000000}"/>
    <cellStyle name="Millares 13" xfId="101" xr:uid="{00000000-0005-0000-0000-000008000000}"/>
    <cellStyle name="Millares 14" xfId="103" xr:uid="{00000000-0005-0000-0000-000009000000}"/>
    <cellStyle name="Millares 15" xfId="104" xr:uid="{00000000-0005-0000-0000-00000A000000}"/>
    <cellStyle name="Millares 16" xfId="90" xr:uid="{00000000-0005-0000-0000-00000B000000}"/>
    <cellStyle name="Millares 17" xfId="106" xr:uid="{00000000-0005-0000-0000-00000C000000}"/>
    <cellStyle name="Millares 18" xfId="108" xr:uid="{00000000-0005-0000-0000-00000D000000}"/>
    <cellStyle name="Millares 19" xfId="110" xr:uid="{00000000-0005-0000-0000-00000E000000}"/>
    <cellStyle name="Millares 2" xfId="73" xr:uid="{00000000-0005-0000-0000-00000F000000}"/>
    <cellStyle name="Millares 2 2" xfId="74" xr:uid="{00000000-0005-0000-0000-000010000000}"/>
    <cellStyle name="Millares 2 3" xfId="75" xr:uid="{00000000-0005-0000-0000-000011000000}"/>
    <cellStyle name="Millares 2 4" xfId="150" xr:uid="{00000000-0005-0000-0000-000012000000}"/>
    <cellStyle name="Millares 2 5" xfId="301" xr:uid="{00000000-0005-0000-0000-000013000000}"/>
    <cellStyle name="Millares 20" xfId="112" xr:uid="{00000000-0005-0000-0000-000014000000}"/>
    <cellStyle name="Millares 21" xfId="114" xr:uid="{00000000-0005-0000-0000-000015000000}"/>
    <cellStyle name="Millares 22" xfId="116" xr:uid="{00000000-0005-0000-0000-000016000000}"/>
    <cellStyle name="Millares 23" xfId="118" xr:uid="{00000000-0005-0000-0000-000017000000}"/>
    <cellStyle name="Millares 24" xfId="120" xr:uid="{00000000-0005-0000-0000-000018000000}"/>
    <cellStyle name="Millares 25" xfId="122" xr:uid="{00000000-0005-0000-0000-000019000000}"/>
    <cellStyle name="Millares 26" xfId="124" xr:uid="{00000000-0005-0000-0000-00001A000000}"/>
    <cellStyle name="Millares 27" xfId="126" xr:uid="{00000000-0005-0000-0000-00001B000000}"/>
    <cellStyle name="Millares 28" xfId="128" xr:uid="{00000000-0005-0000-0000-00001C000000}"/>
    <cellStyle name="Millares 29" xfId="130" xr:uid="{00000000-0005-0000-0000-00001D000000}"/>
    <cellStyle name="Millares 3" xfId="76" xr:uid="{00000000-0005-0000-0000-00001E000000}"/>
    <cellStyle name="Millares 3 2" xfId="77" xr:uid="{00000000-0005-0000-0000-00001F000000}"/>
    <cellStyle name="Millares 30" xfId="132" xr:uid="{00000000-0005-0000-0000-000020000000}"/>
    <cellStyle name="Millares 31" xfId="134" xr:uid="{00000000-0005-0000-0000-000021000000}"/>
    <cellStyle name="Millares 32" xfId="136" xr:uid="{00000000-0005-0000-0000-000022000000}"/>
    <cellStyle name="Millares 33" xfId="138" xr:uid="{00000000-0005-0000-0000-000023000000}"/>
    <cellStyle name="Millares 34" xfId="140" xr:uid="{00000000-0005-0000-0000-000024000000}"/>
    <cellStyle name="Millares 35" xfId="142" xr:uid="{00000000-0005-0000-0000-000025000000}"/>
    <cellStyle name="Millares 36" xfId="143" xr:uid="{00000000-0005-0000-0000-000026000000}"/>
    <cellStyle name="Millares 37" xfId="144" xr:uid="{00000000-0005-0000-0000-000027000000}"/>
    <cellStyle name="Millares 38" xfId="148" xr:uid="{00000000-0005-0000-0000-000028000000}"/>
    <cellStyle name="Millares 39" xfId="155" xr:uid="{00000000-0005-0000-0000-000029000000}"/>
    <cellStyle name="Millares 4" xfId="78" xr:uid="{00000000-0005-0000-0000-00002A000000}"/>
    <cellStyle name="Millares 40" xfId="158" xr:uid="{00000000-0005-0000-0000-00002B000000}"/>
    <cellStyle name="Millares 41" xfId="160" xr:uid="{00000000-0005-0000-0000-00002C000000}"/>
    <cellStyle name="Millares 42" xfId="161" xr:uid="{00000000-0005-0000-0000-00002D000000}"/>
    <cellStyle name="Millares 43" xfId="156" xr:uid="{00000000-0005-0000-0000-00002E000000}"/>
    <cellStyle name="Millares 44" xfId="157" xr:uid="{00000000-0005-0000-0000-00002F000000}"/>
    <cellStyle name="Millares 45" xfId="159" xr:uid="{00000000-0005-0000-0000-000030000000}"/>
    <cellStyle name="Millares 46" xfId="162" xr:uid="{00000000-0005-0000-0000-000031000000}"/>
    <cellStyle name="Millares 47" xfId="163" xr:uid="{00000000-0005-0000-0000-000032000000}"/>
    <cellStyle name="Millares 48" xfId="164" xr:uid="{00000000-0005-0000-0000-000033000000}"/>
    <cellStyle name="Millares 49" xfId="165" xr:uid="{00000000-0005-0000-0000-000034000000}"/>
    <cellStyle name="Millares 5" xfId="79" xr:uid="{00000000-0005-0000-0000-000035000000}"/>
    <cellStyle name="Millares 50" xfId="166" xr:uid="{00000000-0005-0000-0000-000036000000}"/>
    <cellStyle name="Millares 51" xfId="167" xr:uid="{00000000-0005-0000-0000-000037000000}"/>
    <cellStyle name="Millares 52" xfId="168" xr:uid="{00000000-0005-0000-0000-000038000000}"/>
    <cellStyle name="Millares 53" xfId="169" xr:uid="{00000000-0005-0000-0000-000039000000}"/>
    <cellStyle name="Millares 54" xfId="170" xr:uid="{00000000-0005-0000-0000-00003A000000}"/>
    <cellStyle name="Millares 55" xfId="171" xr:uid="{00000000-0005-0000-0000-00003B000000}"/>
    <cellStyle name="Millares 56" xfId="172" xr:uid="{00000000-0005-0000-0000-00003C000000}"/>
    <cellStyle name="Millares 57" xfId="173" xr:uid="{00000000-0005-0000-0000-00003D000000}"/>
    <cellStyle name="Millares 58" xfId="174" xr:uid="{00000000-0005-0000-0000-00003E000000}"/>
    <cellStyle name="Millares 59" xfId="175" xr:uid="{00000000-0005-0000-0000-00003F000000}"/>
    <cellStyle name="Millares 6" xfId="72" xr:uid="{00000000-0005-0000-0000-000040000000}"/>
    <cellStyle name="Millares 60" xfId="176" xr:uid="{00000000-0005-0000-0000-000041000000}"/>
    <cellStyle name="Millares 61" xfId="177" xr:uid="{00000000-0005-0000-0000-000042000000}"/>
    <cellStyle name="Millares 62" xfId="178" xr:uid="{00000000-0005-0000-0000-000043000000}"/>
    <cellStyle name="Millares 63" xfId="179" xr:uid="{00000000-0005-0000-0000-000044000000}"/>
    <cellStyle name="Millares 64" xfId="180" xr:uid="{00000000-0005-0000-0000-000045000000}"/>
    <cellStyle name="Millares 65" xfId="181" xr:uid="{00000000-0005-0000-0000-000046000000}"/>
    <cellStyle name="Millares 66" xfId="182" xr:uid="{00000000-0005-0000-0000-000047000000}"/>
    <cellStyle name="Millares 67" xfId="183" xr:uid="{00000000-0005-0000-0000-000048000000}"/>
    <cellStyle name="Millares 68" xfId="184" xr:uid="{00000000-0005-0000-0000-000049000000}"/>
    <cellStyle name="Millares 69" xfId="185" xr:uid="{00000000-0005-0000-0000-00004A000000}"/>
    <cellStyle name="Millares 7" xfId="71" xr:uid="{00000000-0005-0000-0000-00004B000000}"/>
    <cellStyle name="Millares 70" xfId="283" xr:uid="{00000000-0005-0000-0000-00004C000000}"/>
    <cellStyle name="Millares 71" xfId="284" xr:uid="{00000000-0005-0000-0000-00004D000000}"/>
    <cellStyle name="Millares 72" xfId="285" xr:uid="{00000000-0005-0000-0000-00004E000000}"/>
    <cellStyle name="Millares 73" xfId="286" xr:uid="{00000000-0005-0000-0000-00004F000000}"/>
    <cellStyle name="Millares 74" xfId="287" xr:uid="{00000000-0005-0000-0000-000050000000}"/>
    <cellStyle name="Millares 75" xfId="288" xr:uid="{00000000-0005-0000-0000-000051000000}"/>
    <cellStyle name="Millares 76" xfId="289" xr:uid="{00000000-0005-0000-0000-000052000000}"/>
    <cellStyle name="Millares 77" xfId="290" xr:uid="{00000000-0005-0000-0000-000053000000}"/>
    <cellStyle name="Millares 78" xfId="291" xr:uid="{00000000-0005-0000-0000-000054000000}"/>
    <cellStyle name="Millares 79" xfId="292" xr:uid="{00000000-0005-0000-0000-000055000000}"/>
    <cellStyle name="Millares 8" xfId="91" xr:uid="{00000000-0005-0000-0000-000056000000}"/>
    <cellStyle name="Millares 80" xfId="293" xr:uid="{00000000-0005-0000-0000-000057000000}"/>
    <cellStyle name="Millares 81" xfId="294" xr:uid="{00000000-0005-0000-0000-000058000000}"/>
    <cellStyle name="Millares 82" xfId="295" xr:uid="{00000000-0005-0000-0000-000059000000}"/>
    <cellStyle name="Millares 83" xfId="296" xr:uid="{00000000-0005-0000-0000-00005A000000}"/>
    <cellStyle name="Millares 84" xfId="297" xr:uid="{00000000-0005-0000-0000-00005B000000}"/>
    <cellStyle name="Millares 85" xfId="298" xr:uid="{00000000-0005-0000-0000-00005C000000}"/>
    <cellStyle name="Millares 86" xfId="299" xr:uid="{00000000-0005-0000-0000-00005D000000}"/>
    <cellStyle name="Millares 9" xfId="93" xr:uid="{00000000-0005-0000-0000-00005E000000}"/>
    <cellStyle name="Moneda [0] 2" xfId="8" xr:uid="{00000000-0005-0000-0000-00005F000000}"/>
    <cellStyle name="Moneda 10" xfId="14" xr:uid="{00000000-0005-0000-0000-000060000000}"/>
    <cellStyle name="Moneda 100" xfId="154" xr:uid="{00000000-0005-0000-0000-000061000000}"/>
    <cellStyle name="Moneda 101" xfId="187" xr:uid="{00000000-0005-0000-0000-000062000000}"/>
    <cellStyle name="Moneda 102" xfId="188" xr:uid="{00000000-0005-0000-0000-000063000000}"/>
    <cellStyle name="Moneda 103" xfId="189" xr:uid="{00000000-0005-0000-0000-000064000000}"/>
    <cellStyle name="Moneda 104" xfId="190" xr:uid="{00000000-0005-0000-0000-000065000000}"/>
    <cellStyle name="Moneda 105" xfId="191" xr:uid="{00000000-0005-0000-0000-000066000000}"/>
    <cellStyle name="Moneda 106" xfId="192" xr:uid="{00000000-0005-0000-0000-000067000000}"/>
    <cellStyle name="Moneda 107" xfId="193" xr:uid="{00000000-0005-0000-0000-000068000000}"/>
    <cellStyle name="Moneda 108" xfId="194" xr:uid="{00000000-0005-0000-0000-000069000000}"/>
    <cellStyle name="Moneda 109" xfId="195" xr:uid="{00000000-0005-0000-0000-00006A000000}"/>
    <cellStyle name="Moneda 11" xfId="15" xr:uid="{00000000-0005-0000-0000-00006B000000}"/>
    <cellStyle name="Moneda 110" xfId="196" xr:uid="{00000000-0005-0000-0000-00006C000000}"/>
    <cellStyle name="Moneda 111" xfId="197" xr:uid="{00000000-0005-0000-0000-00006D000000}"/>
    <cellStyle name="Moneda 112" xfId="198" xr:uid="{00000000-0005-0000-0000-00006E000000}"/>
    <cellStyle name="Moneda 113" xfId="199" xr:uid="{00000000-0005-0000-0000-00006F000000}"/>
    <cellStyle name="Moneda 114" xfId="200" xr:uid="{00000000-0005-0000-0000-000070000000}"/>
    <cellStyle name="Moneda 115" xfId="201" xr:uid="{00000000-0005-0000-0000-000071000000}"/>
    <cellStyle name="Moneda 116" xfId="202" xr:uid="{00000000-0005-0000-0000-000072000000}"/>
    <cellStyle name="Moneda 117" xfId="203" xr:uid="{00000000-0005-0000-0000-000073000000}"/>
    <cellStyle name="Moneda 118" xfId="204" xr:uid="{00000000-0005-0000-0000-000074000000}"/>
    <cellStyle name="Moneda 119" xfId="205" xr:uid="{00000000-0005-0000-0000-000075000000}"/>
    <cellStyle name="Moneda 12" xfId="16" xr:uid="{00000000-0005-0000-0000-000076000000}"/>
    <cellStyle name="Moneda 120" xfId="206" xr:uid="{00000000-0005-0000-0000-000077000000}"/>
    <cellStyle name="Moneda 121" xfId="207" xr:uid="{00000000-0005-0000-0000-000078000000}"/>
    <cellStyle name="Moneda 122" xfId="208" xr:uid="{00000000-0005-0000-0000-000079000000}"/>
    <cellStyle name="Moneda 123" xfId="209" xr:uid="{00000000-0005-0000-0000-00007A000000}"/>
    <cellStyle name="Moneda 124" xfId="210" xr:uid="{00000000-0005-0000-0000-00007B000000}"/>
    <cellStyle name="Moneda 125" xfId="211" xr:uid="{00000000-0005-0000-0000-00007C000000}"/>
    <cellStyle name="Moneda 126" xfId="212" xr:uid="{00000000-0005-0000-0000-00007D000000}"/>
    <cellStyle name="Moneda 127" xfId="213" xr:uid="{00000000-0005-0000-0000-00007E000000}"/>
    <cellStyle name="Moneda 128" xfId="214" xr:uid="{00000000-0005-0000-0000-00007F000000}"/>
    <cellStyle name="Moneda 129" xfId="215" xr:uid="{00000000-0005-0000-0000-000080000000}"/>
    <cellStyle name="Moneda 13" xfId="17" xr:uid="{00000000-0005-0000-0000-000081000000}"/>
    <cellStyle name="Moneda 130" xfId="216" xr:uid="{00000000-0005-0000-0000-000082000000}"/>
    <cellStyle name="Moneda 131" xfId="217" xr:uid="{00000000-0005-0000-0000-000083000000}"/>
    <cellStyle name="Moneda 132" xfId="218" xr:uid="{00000000-0005-0000-0000-000084000000}"/>
    <cellStyle name="Moneda 133" xfId="219" xr:uid="{00000000-0005-0000-0000-000085000000}"/>
    <cellStyle name="Moneda 134" xfId="220" xr:uid="{00000000-0005-0000-0000-000086000000}"/>
    <cellStyle name="Moneda 135" xfId="221" xr:uid="{00000000-0005-0000-0000-000087000000}"/>
    <cellStyle name="Moneda 136" xfId="222" xr:uid="{00000000-0005-0000-0000-000088000000}"/>
    <cellStyle name="Moneda 137" xfId="223" xr:uid="{00000000-0005-0000-0000-000089000000}"/>
    <cellStyle name="Moneda 138" xfId="224" xr:uid="{00000000-0005-0000-0000-00008A000000}"/>
    <cellStyle name="Moneda 139" xfId="225" xr:uid="{00000000-0005-0000-0000-00008B000000}"/>
    <cellStyle name="Moneda 14" xfId="18" xr:uid="{00000000-0005-0000-0000-00008C000000}"/>
    <cellStyle name="Moneda 140" xfId="226" xr:uid="{00000000-0005-0000-0000-00008D000000}"/>
    <cellStyle name="Moneda 141" xfId="227" xr:uid="{00000000-0005-0000-0000-00008E000000}"/>
    <cellStyle name="Moneda 142" xfId="228" xr:uid="{00000000-0005-0000-0000-00008F000000}"/>
    <cellStyle name="Moneda 143" xfId="229" xr:uid="{00000000-0005-0000-0000-000090000000}"/>
    <cellStyle name="Moneda 144" xfId="230" xr:uid="{00000000-0005-0000-0000-000091000000}"/>
    <cellStyle name="Moneda 145" xfId="231" xr:uid="{00000000-0005-0000-0000-000092000000}"/>
    <cellStyle name="Moneda 146" xfId="232" xr:uid="{00000000-0005-0000-0000-000093000000}"/>
    <cellStyle name="Moneda 147" xfId="233" xr:uid="{00000000-0005-0000-0000-000094000000}"/>
    <cellStyle name="Moneda 148" xfId="236" xr:uid="{00000000-0005-0000-0000-000095000000}"/>
    <cellStyle name="Moneda 149" xfId="237" xr:uid="{00000000-0005-0000-0000-000096000000}"/>
    <cellStyle name="Moneda 15" xfId="19" xr:uid="{00000000-0005-0000-0000-000097000000}"/>
    <cellStyle name="Moneda 150" xfId="238" xr:uid="{00000000-0005-0000-0000-000098000000}"/>
    <cellStyle name="Moneda 151" xfId="239" xr:uid="{00000000-0005-0000-0000-000099000000}"/>
    <cellStyle name="Moneda 152" xfId="240" xr:uid="{00000000-0005-0000-0000-00009A000000}"/>
    <cellStyle name="Moneda 153" xfId="241" xr:uid="{00000000-0005-0000-0000-00009B000000}"/>
    <cellStyle name="Moneda 154" xfId="242" xr:uid="{00000000-0005-0000-0000-00009C000000}"/>
    <cellStyle name="Moneda 155" xfId="243" xr:uid="{00000000-0005-0000-0000-00009D000000}"/>
    <cellStyle name="Moneda 156" xfId="244" xr:uid="{00000000-0005-0000-0000-00009E000000}"/>
    <cellStyle name="Moneda 157" xfId="245" xr:uid="{00000000-0005-0000-0000-00009F000000}"/>
    <cellStyle name="Moneda 158" xfId="246" xr:uid="{00000000-0005-0000-0000-0000A0000000}"/>
    <cellStyle name="Moneda 159" xfId="247" xr:uid="{00000000-0005-0000-0000-0000A1000000}"/>
    <cellStyle name="Moneda 16" xfId="20" xr:uid="{00000000-0005-0000-0000-0000A2000000}"/>
    <cellStyle name="Moneda 160" xfId="248" xr:uid="{00000000-0005-0000-0000-0000A3000000}"/>
    <cellStyle name="Moneda 161" xfId="249" xr:uid="{00000000-0005-0000-0000-0000A4000000}"/>
    <cellStyle name="Moneda 162" xfId="250" xr:uid="{00000000-0005-0000-0000-0000A5000000}"/>
    <cellStyle name="Moneda 163" xfId="251" xr:uid="{00000000-0005-0000-0000-0000A6000000}"/>
    <cellStyle name="Moneda 164" xfId="252" xr:uid="{00000000-0005-0000-0000-0000A7000000}"/>
    <cellStyle name="Moneda 165" xfId="186" xr:uid="{00000000-0005-0000-0000-0000A8000000}"/>
    <cellStyle name="Moneda 166" xfId="255" xr:uid="{00000000-0005-0000-0000-0000A9000000}"/>
    <cellStyle name="Moneda 167" xfId="235" xr:uid="{00000000-0005-0000-0000-0000AA000000}"/>
    <cellStyle name="Moneda 168" xfId="234" xr:uid="{00000000-0005-0000-0000-0000AB000000}"/>
    <cellStyle name="Moneda 169" xfId="254" xr:uid="{00000000-0005-0000-0000-0000AC000000}"/>
    <cellStyle name="Moneda 17" xfId="21" xr:uid="{00000000-0005-0000-0000-0000AD000000}"/>
    <cellStyle name="Moneda 170" xfId="256" xr:uid="{00000000-0005-0000-0000-0000AE000000}"/>
    <cellStyle name="Moneda 171" xfId="257" xr:uid="{00000000-0005-0000-0000-0000AF000000}"/>
    <cellStyle name="Moneda 172" xfId="259" xr:uid="{00000000-0005-0000-0000-0000B0000000}"/>
    <cellStyle name="Moneda 173" xfId="262" xr:uid="{00000000-0005-0000-0000-0000B1000000}"/>
    <cellStyle name="Moneda 174" xfId="261" xr:uid="{00000000-0005-0000-0000-0000B2000000}"/>
    <cellStyle name="Moneda 175" xfId="260" xr:uid="{00000000-0005-0000-0000-0000B3000000}"/>
    <cellStyle name="Moneda 176" xfId="258" xr:uid="{00000000-0005-0000-0000-0000B4000000}"/>
    <cellStyle name="Moneda 177" xfId="263" xr:uid="{00000000-0005-0000-0000-0000B5000000}"/>
    <cellStyle name="Moneda 178" xfId="264" xr:uid="{00000000-0005-0000-0000-0000B6000000}"/>
    <cellStyle name="Moneda 179" xfId="265" xr:uid="{00000000-0005-0000-0000-0000B7000000}"/>
    <cellStyle name="Moneda 18" xfId="22" xr:uid="{00000000-0005-0000-0000-0000B8000000}"/>
    <cellStyle name="Moneda 180" xfId="266" xr:uid="{00000000-0005-0000-0000-0000B9000000}"/>
    <cellStyle name="Moneda 181" xfId="267" xr:uid="{00000000-0005-0000-0000-0000BA000000}"/>
    <cellStyle name="Moneda 182" xfId="268" xr:uid="{00000000-0005-0000-0000-0000BB000000}"/>
    <cellStyle name="Moneda 183" xfId="269" xr:uid="{00000000-0005-0000-0000-0000BC000000}"/>
    <cellStyle name="Moneda 184" xfId="270" xr:uid="{00000000-0005-0000-0000-0000BD000000}"/>
    <cellStyle name="Moneda 185" xfId="271" xr:uid="{00000000-0005-0000-0000-0000BE000000}"/>
    <cellStyle name="Moneda 186" xfId="272" xr:uid="{00000000-0005-0000-0000-0000BF000000}"/>
    <cellStyle name="Moneda 187" xfId="273" xr:uid="{00000000-0005-0000-0000-0000C0000000}"/>
    <cellStyle name="Moneda 188" xfId="274" xr:uid="{00000000-0005-0000-0000-0000C1000000}"/>
    <cellStyle name="Moneda 189" xfId="275" xr:uid="{00000000-0005-0000-0000-0000C2000000}"/>
    <cellStyle name="Moneda 19" xfId="23" xr:uid="{00000000-0005-0000-0000-0000C3000000}"/>
    <cellStyle name="Moneda 190" xfId="276" xr:uid="{00000000-0005-0000-0000-0000C4000000}"/>
    <cellStyle name="Moneda 191" xfId="277" xr:uid="{00000000-0005-0000-0000-0000C5000000}"/>
    <cellStyle name="Moneda 192" xfId="278" xr:uid="{00000000-0005-0000-0000-0000C6000000}"/>
    <cellStyle name="Moneda 193" xfId="279" xr:uid="{00000000-0005-0000-0000-0000C7000000}"/>
    <cellStyle name="Moneda 194" xfId="280" xr:uid="{00000000-0005-0000-0000-0000C8000000}"/>
    <cellStyle name="Moneda 195" xfId="281" xr:uid="{00000000-0005-0000-0000-0000C9000000}"/>
    <cellStyle name="Moneda 2" xfId="7" xr:uid="{00000000-0005-0000-0000-0000CA000000}"/>
    <cellStyle name="Moneda 20" xfId="24" xr:uid="{00000000-0005-0000-0000-0000CB000000}"/>
    <cellStyle name="Moneda 21" xfId="25" xr:uid="{00000000-0005-0000-0000-0000CC000000}"/>
    <cellStyle name="Moneda 22" xfId="26" xr:uid="{00000000-0005-0000-0000-0000CD000000}"/>
    <cellStyle name="Moneda 23" xfId="27" xr:uid="{00000000-0005-0000-0000-0000CE000000}"/>
    <cellStyle name="Moneda 24" xfId="28" xr:uid="{00000000-0005-0000-0000-0000CF000000}"/>
    <cellStyle name="Moneda 25" xfId="29" xr:uid="{00000000-0005-0000-0000-0000D0000000}"/>
    <cellStyle name="Moneda 26" xfId="30" xr:uid="{00000000-0005-0000-0000-0000D1000000}"/>
    <cellStyle name="Moneda 27" xfId="31" xr:uid="{00000000-0005-0000-0000-0000D2000000}"/>
    <cellStyle name="Moneda 28" xfId="32" xr:uid="{00000000-0005-0000-0000-0000D3000000}"/>
    <cellStyle name="Moneda 29" xfId="33" xr:uid="{00000000-0005-0000-0000-0000D4000000}"/>
    <cellStyle name="Moneda 3" xfId="10" xr:uid="{00000000-0005-0000-0000-0000D5000000}"/>
    <cellStyle name="Moneda 30" xfId="34" xr:uid="{00000000-0005-0000-0000-0000D6000000}"/>
    <cellStyle name="Moneda 31" xfId="35" xr:uid="{00000000-0005-0000-0000-0000D7000000}"/>
    <cellStyle name="Moneda 32" xfId="36" xr:uid="{00000000-0005-0000-0000-0000D8000000}"/>
    <cellStyle name="Moneda 33" xfId="37" xr:uid="{00000000-0005-0000-0000-0000D9000000}"/>
    <cellStyle name="Moneda 34" xfId="38" xr:uid="{00000000-0005-0000-0000-0000DA000000}"/>
    <cellStyle name="Moneda 35" xfId="42" xr:uid="{00000000-0005-0000-0000-0000DB000000}"/>
    <cellStyle name="Moneda 36" xfId="41" xr:uid="{00000000-0005-0000-0000-0000DC000000}"/>
    <cellStyle name="Moneda 37" xfId="43" xr:uid="{00000000-0005-0000-0000-0000DD000000}"/>
    <cellStyle name="Moneda 38" xfId="39" xr:uid="{00000000-0005-0000-0000-0000DE000000}"/>
    <cellStyle name="Moneda 39" xfId="40" xr:uid="{00000000-0005-0000-0000-0000DF000000}"/>
    <cellStyle name="Moneda 4" xfId="5" xr:uid="{00000000-0005-0000-0000-0000E0000000}"/>
    <cellStyle name="Moneda 40" xfId="44" xr:uid="{00000000-0005-0000-0000-0000E1000000}"/>
    <cellStyle name="Moneda 41" xfId="45" xr:uid="{00000000-0005-0000-0000-0000E2000000}"/>
    <cellStyle name="Moneda 42" xfId="46" xr:uid="{00000000-0005-0000-0000-0000E3000000}"/>
    <cellStyle name="Moneda 43" xfId="47" xr:uid="{00000000-0005-0000-0000-0000E4000000}"/>
    <cellStyle name="Moneda 44" xfId="48" xr:uid="{00000000-0005-0000-0000-0000E5000000}"/>
    <cellStyle name="Moneda 45" xfId="49" xr:uid="{00000000-0005-0000-0000-0000E6000000}"/>
    <cellStyle name="Moneda 46" xfId="50" xr:uid="{00000000-0005-0000-0000-0000E7000000}"/>
    <cellStyle name="Moneda 47" xfId="51" xr:uid="{00000000-0005-0000-0000-0000E8000000}"/>
    <cellStyle name="Moneda 48" xfId="52" xr:uid="{00000000-0005-0000-0000-0000E9000000}"/>
    <cellStyle name="Moneda 49" xfId="53" xr:uid="{00000000-0005-0000-0000-0000EA000000}"/>
    <cellStyle name="Moneda 5" xfId="11" xr:uid="{00000000-0005-0000-0000-0000EB000000}"/>
    <cellStyle name="Moneda 50" xfId="54" xr:uid="{00000000-0005-0000-0000-0000EC000000}"/>
    <cellStyle name="Moneda 51" xfId="55" xr:uid="{00000000-0005-0000-0000-0000ED000000}"/>
    <cellStyle name="Moneda 52" xfId="56" xr:uid="{00000000-0005-0000-0000-0000EE000000}"/>
    <cellStyle name="Moneda 53" xfId="57" xr:uid="{00000000-0005-0000-0000-0000EF000000}"/>
    <cellStyle name="Moneda 54" xfId="58" xr:uid="{00000000-0005-0000-0000-0000F0000000}"/>
    <cellStyle name="Moneda 55" xfId="59" xr:uid="{00000000-0005-0000-0000-0000F1000000}"/>
    <cellStyle name="Moneda 56" xfId="60" xr:uid="{00000000-0005-0000-0000-0000F2000000}"/>
    <cellStyle name="Moneda 57" xfId="61" xr:uid="{00000000-0005-0000-0000-0000F3000000}"/>
    <cellStyle name="Moneda 58" xfId="62" xr:uid="{00000000-0005-0000-0000-0000F4000000}"/>
    <cellStyle name="Moneda 59" xfId="63" xr:uid="{00000000-0005-0000-0000-0000F5000000}"/>
    <cellStyle name="Moneda 6" xfId="4" xr:uid="{00000000-0005-0000-0000-0000F6000000}"/>
    <cellStyle name="Moneda 60" xfId="64" xr:uid="{00000000-0005-0000-0000-0000F7000000}"/>
    <cellStyle name="Moneda 61" xfId="65" xr:uid="{00000000-0005-0000-0000-0000F8000000}"/>
    <cellStyle name="Moneda 62" xfId="66" xr:uid="{00000000-0005-0000-0000-0000F9000000}"/>
    <cellStyle name="Moneda 63" xfId="67" xr:uid="{00000000-0005-0000-0000-0000FA000000}"/>
    <cellStyle name="Moneda 64" xfId="68" xr:uid="{00000000-0005-0000-0000-0000FB000000}"/>
    <cellStyle name="Moneda 65" xfId="69" xr:uid="{00000000-0005-0000-0000-0000FC000000}"/>
    <cellStyle name="Moneda 66" xfId="70" xr:uid="{00000000-0005-0000-0000-0000FD000000}"/>
    <cellStyle name="Moneda 67" xfId="80" xr:uid="{00000000-0005-0000-0000-0000FE000000}"/>
    <cellStyle name="Moneda 68" xfId="89" xr:uid="{00000000-0005-0000-0000-0000FF000000}"/>
    <cellStyle name="Moneda 69" xfId="87" xr:uid="{00000000-0005-0000-0000-000000010000}"/>
    <cellStyle name="Moneda 7" xfId="9" xr:uid="{00000000-0005-0000-0000-000001010000}"/>
    <cellStyle name="Moneda 70" xfId="82" xr:uid="{00000000-0005-0000-0000-000002010000}"/>
    <cellStyle name="Moneda 71" xfId="92" xr:uid="{00000000-0005-0000-0000-000003010000}"/>
    <cellStyle name="Moneda 72" xfId="94" xr:uid="{00000000-0005-0000-0000-000004010000}"/>
    <cellStyle name="Moneda 73" xfId="96" xr:uid="{00000000-0005-0000-0000-000005010000}"/>
    <cellStyle name="Moneda 74" xfId="98" xr:uid="{00000000-0005-0000-0000-000006010000}"/>
    <cellStyle name="Moneda 75" xfId="100" xr:uid="{00000000-0005-0000-0000-000007010000}"/>
    <cellStyle name="Moneda 76" xfId="102" xr:uid="{00000000-0005-0000-0000-000008010000}"/>
    <cellStyle name="Moneda 77" xfId="86" xr:uid="{00000000-0005-0000-0000-000009010000}"/>
    <cellStyle name="Moneda 78" xfId="88" xr:uid="{00000000-0005-0000-0000-00000A010000}"/>
    <cellStyle name="Moneda 79" xfId="105" xr:uid="{00000000-0005-0000-0000-00000B010000}"/>
    <cellStyle name="Moneda 8" xfId="12" xr:uid="{00000000-0005-0000-0000-00000C010000}"/>
    <cellStyle name="Moneda 80" xfId="107" xr:uid="{00000000-0005-0000-0000-00000D010000}"/>
    <cellStyle name="Moneda 81" xfId="109" xr:uid="{00000000-0005-0000-0000-00000E010000}"/>
    <cellStyle name="Moneda 82" xfId="111" xr:uid="{00000000-0005-0000-0000-00000F010000}"/>
    <cellStyle name="Moneda 83" xfId="113" xr:uid="{00000000-0005-0000-0000-000010010000}"/>
    <cellStyle name="Moneda 84" xfId="115" xr:uid="{00000000-0005-0000-0000-000011010000}"/>
    <cellStyle name="Moneda 85" xfId="117" xr:uid="{00000000-0005-0000-0000-000012010000}"/>
    <cellStyle name="Moneda 86" xfId="119" xr:uid="{00000000-0005-0000-0000-000013010000}"/>
    <cellStyle name="Moneda 87" xfId="121" xr:uid="{00000000-0005-0000-0000-000014010000}"/>
    <cellStyle name="Moneda 88" xfId="123" xr:uid="{00000000-0005-0000-0000-000015010000}"/>
    <cellStyle name="Moneda 89" xfId="125" xr:uid="{00000000-0005-0000-0000-000016010000}"/>
    <cellStyle name="Moneda 9" xfId="13" xr:uid="{00000000-0005-0000-0000-000017010000}"/>
    <cellStyle name="Moneda 90" xfId="127" xr:uid="{00000000-0005-0000-0000-000018010000}"/>
    <cellStyle name="Moneda 91" xfId="129" xr:uid="{00000000-0005-0000-0000-000019010000}"/>
    <cellStyle name="Moneda 92" xfId="131" xr:uid="{00000000-0005-0000-0000-00001A010000}"/>
    <cellStyle name="Moneda 93" xfId="133" xr:uid="{00000000-0005-0000-0000-00001B010000}"/>
    <cellStyle name="Moneda 94" xfId="135" xr:uid="{00000000-0005-0000-0000-00001C010000}"/>
    <cellStyle name="Moneda 95" xfId="137" xr:uid="{00000000-0005-0000-0000-00001D010000}"/>
    <cellStyle name="Moneda 96" xfId="139" xr:uid="{00000000-0005-0000-0000-00001E010000}"/>
    <cellStyle name="Moneda 97" xfId="141" xr:uid="{00000000-0005-0000-0000-00001F010000}"/>
    <cellStyle name="Moneda 98" xfId="147" xr:uid="{00000000-0005-0000-0000-000020010000}"/>
    <cellStyle name="Moneda 99" xfId="146" xr:uid="{00000000-0005-0000-0000-000021010000}"/>
    <cellStyle name="Normal" xfId="0" builtinId="0"/>
    <cellStyle name="Normal 2" xfId="2" xr:uid="{00000000-0005-0000-0000-000023010000}"/>
    <cellStyle name="Normal 2 2" xfId="151" xr:uid="{00000000-0005-0000-0000-000024010000}"/>
    <cellStyle name="Normal 3" xfId="3" xr:uid="{00000000-0005-0000-0000-000025010000}"/>
    <cellStyle name="Normal 3 2" xfId="152" xr:uid="{00000000-0005-0000-0000-000026010000}"/>
    <cellStyle name="Normal 4" xfId="145" xr:uid="{00000000-0005-0000-0000-000027010000}"/>
    <cellStyle name="Normal 5" xfId="282" xr:uid="{00000000-0005-0000-0000-000028010000}"/>
    <cellStyle name="Normal 6" xfId="81" xr:uid="{00000000-0005-0000-0000-000029010000}"/>
    <cellStyle name="Normal 7" xfId="300" xr:uid="{00000000-0005-0000-0000-00002A010000}"/>
    <cellStyle name="Porcentaje 2" xfId="83" xr:uid="{00000000-0005-0000-0000-00002C010000}"/>
    <cellStyle name="Porcentual 2" xfId="84" xr:uid="{00000000-0005-0000-0000-00002D010000}"/>
    <cellStyle name="Porcentual 2 2" xfId="153" xr:uid="{00000000-0005-0000-0000-00002E010000}"/>
    <cellStyle name="Porcentual 2 3" xfId="302" xr:uid="{00000000-0005-0000-0000-00002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3A70-358B-4534-9BEB-3373CE41BDC1}">
  <dimension ref="A1:P35"/>
  <sheetViews>
    <sheetView tabSelected="1" workbookViewId="0">
      <selection activeCell="B19" sqref="B19"/>
    </sheetView>
  </sheetViews>
  <sheetFormatPr baseColWidth="10" defaultColWidth="11.42578125" defaultRowHeight="15" x14ac:dyDescent="0.25"/>
  <cols>
    <col min="3" max="4" width="11.42578125" style="2"/>
    <col min="5" max="7" width="11.42578125" style="10"/>
  </cols>
  <sheetData>
    <row r="1" spans="1:16" x14ac:dyDescent="0.25">
      <c r="A1" s="9" t="s">
        <v>50</v>
      </c>
      <c r="B1" s="9" t="s">
        <v>42</v>
      </c>
      <c r="C1" s="9" t="s">
        <v>42</v>
      </c>
      <c r="D1" s="18" t="s">
        <v>49</v>
      </c>
    </row>
    <row r="2" spans="1:16" x14ac:dyDescent="0.25">
      <c r="A2" s="13" t="s">
        <v>29</v>
      </c>
      <c r="B2" s="13" t="str">
        <f>VLOOKUP(C2,$G$4:$H$7,2)</f>
        <v>Bajo</v>
      </c>
      <c r="C2" s="13">
        <f>IF(D2&lt;$G$2,1,IF(D2&lt;$H$2,2,IF(D2&lt;$I$2,3,4)))</f>
        <v>1</v>
      </c>
      <c r="D2" s="11">
        <v>7926006.6417600662</v>
      </c>
      <c r="E2" s="24"/>
      <c r="F2" s="24"/>
      <c r="G2" s="2">
        <f>_xlfn.QUARTILE.EXC($D$2:$D$49,1)</f>
        <v>8129892.2100258972</v>
      </c>
      <c r="H2" s="2">
        <f>_xlfn.QUARTILE.EXC($D$2:$D$49,2)</f>
        <v>11017103</v>
      </c>
      <c r="I2" s="2">
        <f>_xlfn.QUARTILE.EXC($D$2:$D$49,3)</f>
        <v>15980995</v>
      </c>
    </row>
    <row r="3" spans="1:16" x14ac:dyDescent="0.25">
      <c r="A3" s="1" t="s">
        <v>0</v>
      </c>
      <c r="B3" s="13" t="str">
        <f t="shared" ref="B3:B7" si="0">VLOOKUP(C3,$G$4:$H$7,2)</f>
        <v>Alto</v>
      </c>
      <c r="C3" s="13">
        <f t="shared" ref="C3:C7" si="1">IF(D3&lt;$G$2,1,IF(D3&lt;$H$2,2,IF(D3&lt;$I$2,3,4)))</f>
        <v>4</v>
      </c>
      <c r="D3" s="19">
        <v>18335825.864284404</v>
      </c>
      <c r="E3" s="24"/>
      <c r="F3" s="24"/>
      <c r="G3" s="11"/>
    </row>
    <row r="4" spans="1:16" x14ac:dyDescent="0.25">
      <c r="A4" s="13" t="s">
        <v>23</v>
      </c>
      <c r="B4" s="13" t="str">
        <f t="shared" si="0"/>
        <v>Alto</v>
      </c>
      <c r="C4" s="13">
        <f t="shared" si="1"/>
        <v>4</v>
      </c>
      <c r="D4" s="20">
        <v>15980995</v>
      </c>
      <c r="E4" s="24"/>
      <c r="F4" s="24"/>
      <c r="G4" s="2">
        <v>1</v>
      </c>
      <c r="H4" s="2" t="s">
        <v>45</v>
      </c>
    </row>
    <row r="5" spans="1:16" x14ac:dyDescent="0.25">
      <c r="A5" s="14" t="s">
        <v>5</v>
      </c>
      <c r="B5" s="13" t="str">
        <f t="shared" si="0"/>
        <v>Medio-alto</v>
      </c>
      <c r="C5" s="13">
        <f t="shared" si="1"/>
        <v>3</v>
      </c>
      <c r="D5" s="20">
        <v>14602850</v>
      </c>
      <c r="E5" s="24"/>
      <c r="F5" s="24"/>
      <c r="G5" s="2">
        <v>2</v>
      </c>
      <c r="H5" s="2" t="s">
        <v>47</v>
      </c>
    </row>
    <row r="6" spans="1:16" x14ac:dyDescent="0.25">
      <c r="A6" s="15" t="s">
        <v>12</v>
      </c>
      <c r="B6" s="13" t="str">
        <f t="shared" si="0"/>
        <v>Alto</v>
      </c>
      <c r="C6" s="13">
        <f t="shared" si="1"/>
        <v>4</v>
      </c>
      <c r="D6" s="20">
        <v>16723250</v>
      </c>
      <c r="E6" s="24"/>
      <c r="F6" s="24"/>
      <c r="G6" s="2">
        <v>3</v>
      </c>
      <c r="H6" s="2" t="s">
        <v>48</v>
      </c>
    </row>
    <row r="7" spans="1:16" x14ac:dyDescent="0.25">
      <c r="A7" s="13" t="s">
        <v>13</v>
      </c>
      <c r="B7" s="13" t="str">
        <f t="shared" si="0"/>
        <v>Alto</v>
      </c>
      <c r="C7" s="13">
        <f t="shared" si="1"/>
        <v>4</v>
      </c>
      <c r="D7" s="19">
        <v>20130552.449834011</v>
      </c>
      <c r="E7" s="24"/>
      <c r="F7" s="24"/>
      <c r="G7" s="2">
        <v>4</v>
      </c>
      <c r="H7" s="2" t="s">
        <v>46</v>
      </c>
    </row>
    <row r="8" spans="1:16" x14ac:dyDescent="0.25">
      <c r="A8" s="1" t="s">
        <v>7</v>
      </c>
      <c r="B8" s="13" t="str">
        <f>VLOOKUP(C8,$G$4:$H$7,2)</f>
        <v>Medio-alto</v>
      </c>
      <c r="C8" s="13">
        <f>IF(D8&lt;$G$2,1,IF(D8&lt;$H$2,2,IF(D8&lt;$I$2,3,4)))</f>
        <v>3</v>
      </c>
      <c r="D8" s="19">
        <v>13158452.987774942</v>
      </c>
      <c r="E8" s="24"/>
      <c r="F8" s="24"/>
      <c r="G8" s="11"/>
      <c r="I8" s="25" t="s">
        <v>38</v>
      </c>
      <c r="J8" s="25"/>
      <c r="L8" s="25" t="s">
        <v>39</v>
      </c>
      <c r="M8" s="25"/>
      <c r="O8" s="25" t="s">
        <v>40</v>
      </c>
      <c r="P8" s="25"/>
    </row>
    <row r="9" spans="1:16" x14ac:dyDescent="0.25">
      <c r="A9" s="13" t="s">
        <v>21</v>
      </c>
      <c r="B9" s="13" t="str">
        <f>VLOOKUP(C9,$G$4:$H$7,2)</f>
        <v>Medio-bajo</v>
      </c>
      <c r="C9" s="13">
        <f>IF(D9&lt;$G$2,1,IF(D9&lt;$H$2,2,IF(D9&lt;$I$2,3,4)))</f>
        <v>2</v>
      </c>
      <c r="D9" s="21">
        <v>8527506.6860116646</v>
      </c>
      <c r="E9" s="24"/>
      <c r="F9" s="24"/>
      <c r="G9" s="17"/>
      <c r="I9" s="2" t="s">
        <v>19</v>
      </c>
      <c r="J9" s="4">
        <v>7898495</v>
      </c>
      <c r="L9" s="2" t="s">
        <v>20</v>
      </c>
      <c r="M9" s="4">
        <v>8814805</v>
      </c>
      <c r="O9" s="2" t="s">
        <v>3</v>
      </c>
      <c r="P9" s="8">
        <v>13713183.752692597</v>
      </c>
    </row>
    <row r="10" spans="1:16" x14ac:dyDescent="0.25">
      <c r="A10" s="13" t="s">
        <v>11</v>
      </c>
      <c r="B10" s="13" t="str">
        <f>VLOOKUP(C10,$G$4:$H$7,2)</f>
        <v>Alto</v>
      </c>
      <c r="C10" s="13">
        <f>IF(D10&lt;$G$2,1,IF(D10&lt;$H$2,2,IF(D10&lt;$I$2,3,4)))</f>
        <v>4</v>
      </c>
      <c r="D10" s="19">
        <v>30194005.861254241</v>
      </c>
      <c r="E10" s="24"/>
      <c r="F10" s="24"/>
      <c r="G10" s="11"/>
      <c r="I10" s="2" t="s">
        <v>33</v>
      </c>
      <c r="J10" s="5">
        <v>7310659.4642545981</v>
      </c>
      <c r="L10" s="2" t="s">
        <v>24</v>
      </c>
      <c r="M10" s="4">
        <v>8744211</v>
      </c>
      <c r="O10" s="2" t="s">
        <v>7</v>
      </c>
      <c r="P10" s="5">
        <v>13158452.987774942</v>
      </c>
    </row>
    <row r="11" spans="1:16" x14ac:dyDescent="0.25">
      <c r="A11" s="13" t="s">
        <v>16</v>
      </c>
      <c r="B11" s="13" t="str">
        <f>VLOOKUP(C11,$G$4:$H$7,2)</f>
        <v>Medio-alto</v>
      </c>
      <c r="C11" s="13">
        <f>IF(D11&lt;$G$2,1,IF(D11&lt;$H$2,2,IF(D11&lt;$I$2,3,4)))</f>
        <v>3</v>
      </c>
      <c r="D11" s="20">
        <v>11017103</v>
      </c>
      <c r="E11" s="24"/>
      <c r="F11" s="24"/>
      <c r="G11" s="12"/>
      <c r="I11" s="2" t="s">
        <v>27</v>
      </c>
      <c r="J11" s="4">
        <v>6819332</v>
      </c>
      <c r="L11" s="2" t="s">
        <v>17</v>
      </c>
      <c r="M11" s="4">
        <v>8713953</v>
      </c>
      <c r="O11" s="2" t="s">
        <v>9</v>
      </c>
      <c r="P11" s="8">
        <v>13148093.073317189</v>
      </c>
    </row>
    <row r="12" spans="1:16" x14ac:dyDescent="0.25">
      <c r="A12" s="13" t="s">
        <v>15</v>
      </c>
      <c r="B12" s="13" t="str">
        <f>VLOOKUP(C12,$G$4:$H$7,2)</f>
        <v>Medio-alto</v>
      </c>
      <c r="C12" s="13">
        <f>IF(D12&lt;$G$2,1,IF(D12&lt;$H$2,2,IF(D12&lt;$I$2,3,4)))</f>
        <v>3</v>
      </c>
      <c r="D12" s="19">
        <v>15320724.853150776</v>
      </c>
      <c r="E12" s="24"/>
      <c r="F12" s="24"/>
      <c r="G12" s="11"/>
      <c r="I12" s="2" t="s">
        <v>36</v>
      </c>
      <c r="J12" s="4">
        <v>6670940</v>
      </c>
      <c r="L12" s="2" t="s">
        <v>32</v>
      </c>
      <c r="M12" s="8">
        <v>8527506.6860116646</v>
      </c>
      <c r="O12" s="2" t="s">
        <v>14</v>
      </c>
      <c r="P12" s="8">
        <v>13071610.24888161</v>
      </c>
    </row>
    <row r="13" spans="1:16" x14ac:dyDescent="0.25">
      <c r="A13" s="13" t="s">
        <v>22</v>
      </c>
      <c r="B13" s="13" t="str">
        <f>VLOOKUP(C13,$G$4:$H$7,2)</f>
        <v>Bajo</v>
      </c>
      <c r="C13" s="13">
        <f>IF(D13&lt;$G$2,1,IF(D13&lt;$H$2,2,IF(D13&lt;$I$2,3,4)))</f>
        <v>1</v>
      </c>
      <c r="D13" s="19">
        <v>7310659.4642545981</v>
      </c>
      <c r="E13" s="24"/>
      <c r="F13" s="24"/>
      <c r="G13" s="11"/>
      <c r="I13" s="2" t="s">
        <v>11</v>
      </c>
      <c r="J13" s="5">
        <v>6295622.913896502</v>
      </c>
      <c r="L13" s="2" t="s">
        <v>26</v>
      </c>
      <c r="M13" s="5">
        <v>8391100.2268715482</v>
      </c>
      <c r="O13" s="2" t="s">
        <v>2</v>
      </c>
      <c r="P13" s="8">
        <v>12031535.28722652</v>
      </c>
    </row>
    <row r="14" spans="1:16" x14ac:dyDescent="0.25">
      <c r="A14" s="13" t="s">
        <v>20</v>
      </c>
      <c r="B14" s="13" t="str">
        <f>VLOOKUP(C14,$G$4:$H$7,2)</f>
        <v>Medio-bajo</v>
      </c>
      <c r="C14" s="13">
        <f>IF(D14&lt;$G$2,1,IF(D14&lt;$H$2,2,IF(D14&lt;$I$2,3,4)))</f>
        <v>2</v>
      </c>
      <c r="D14" s="20">
        <v>8814805</v>
      </c>
      <c r="E14" s="24"/>
      <c r="F14" s="24"/>
      <c r="G14" s="12"/>
    </row>
    <row r="15" spans="1:16" x14ac:dyDescent="0.25">
      <c r="A15" s="1" t="s">
        <v>6</v>
      </c>
      <c r="B15" s="13" t="str">
        <f>VLOOKUP(C15,$G$4:$H$7,2)</f>
        <v>Medio-bajo</v>
      </c>
      <c r="C15" s="13">
        <f>IF(D15&lt;$G$2,1,IF(D15&lt;$H$2,2,IF(D15&lt;$I$2,3,4)))</f>
        <v>2</v>
      </c>
      <c r="D15" s="20">
        <v>8814805</v>
      </c>
      <c r="E15" s="24"/>
      <c r="F15" s="24"/>
      <c r="G15" s="12"/>
      <c r="I15" s="2" t="s">
        <v>37</v>
      </c>
      <c r="J15" s="7">
        <v>5217904.2174278004</v>
      </c>
      <c r="L15" s="2" t="s">
        <v>18</v>
      </c>
      <c r="M15" s="6">
        <v>8129892.2100258972</v>
      </c>
      <c r="O15" s="2" t="s">
        <v>16</v>
      </c>
      <c r="P15" s="4">
        <v>11017103</v>
      </c>
    </row>
    <row r="16" spans="1:16" x14ac:dyDescent="0.25">
      <c r="A16" s="13" t="s">
        <v>28</v>
      </c>
      <c r="B16" s="13" t="str">
        <f>VLOOKUP(C16,$G$4:$H$7,2)</f>
        <v>Bajo</v>
      </c>
      <c r="C16" s="13">
        <f>IF(D16&lt;$G$2,1,IF(D16&lt;$H$2,2,IF(D16&lt;$I$2,3,4)))</f>
        <v>1</v>
      </c>
      <c r="D16" s="20">
        <v>6670940</v>
      </c>
      <c r="E16" s="24"/>
      <c r="F16" s="24"/>
      <c r="G16" s="12"/>
      <c r="L16" s="2" t="s">
        <v>35</v>
      </c>
      <c r="M16" s="5">
        <v>7926006.6417600662</v>
      </c>
    </row>
    <row r="17" spans="1:10" x14ac:dyDescent="0.25">
      <c r="A17" s="13" t="s">
        <v>27</v>
      </c>
      <c r="B17" s="13" t="str">
        <f>VLOOKUP(C17,$G$4:$H$7,2)</f>
        <v>Bajo</v>
      </c>
      <c r="C17" s="13">
        <f>IF(D17&lt;$G$2,1,IF(D17&lt;$H$2,2,IF(D17&lt;$I$2,3,4)))</f>
        <v>1</v>
      </c>
      <c r="D17" s="20">
        <v>6819332</v>
      </c>
      <c r="E17" s="24"/>
      <c r="F17" s="24"/>
      <c r="G17" s="12"/>
    </row>
    <row r="18" spans="1:10" x14ac:dyDescent="0.25">
      <c r="A18" s="13" t="s">
        <v>14</v>
      </c>
      <c r="B18" s="13" t="str">
        <f>VLOOKUP(C18,$G$4:$H$7,2)</f>
        <v>Medio-alto</v>
      </c>
      <c r="C18" s="13">
        <f>IF(D18&lt;$G$2,1,IF(D18&lt;$H$2,2,IF(D18&lt;$I$2,3,4)))</f>
        <v>3</v>
      </c>
      <c r="D18" s="21">
        <v>13071610.24888161</v>
      </c>
      <c r="E18" s="24"/>
      <c r="F18" s="24"/>
      <c r="G18" s="17"/>
      <c r="I18" s="25" t="s">
        <v>41</v>
      </c>
      <c r="J18" s="25"/>
    </row>
    <row r="19" spans="1:10" x14ac:dyDescent="0.25">
      <c r="A19" s="13" t="s">
        <v>43</v>
      </c>
      <c r="B19" s="13" t="str">
        <f>VLOOKUP(C19,$G$4:$H$7,2)</f>
        <v>Medio-bajo</v>
      </c>
      <c r="C19" s="13">
        <f>IF(D19&lt;$G$2,1,IF(D19&lt;$H$2,2,IF(D19&lt;$I$2,3,4)))</f>
        <v>2</v>
      </c>
      <c r="D19" s="20">
        <v>8744211</v>
      </c>
      <c r="E19" s="24"/>
      <c r="F19" s="24"/>
      <c r="G19" s="12"/>
      <c r="I19" s="2" t="s">
        <v>31</v>
      </c>
      <c r="J19" s="3">
        <v>14602850</v>
      </c>
    </row>
    <row r="20" spans="1:10" x14ac:dyDescent="0.25">
      <c r="A20" s="13" t="s">
        <v>17</v>
      </c>
      <c r="B20" s="13" t="str">
        <f>VLOOKUP(C20,$G$4:$H$7,2)</f>
        <v>Medio-bajo</v>
      </c>
      <c r="C20" s="13">
        <f>IF(D20&lt;$G$2,1,IF(D20&lt;$H$2,2,IF(D20&lt;$I$2,3,4)))</f>
        <v>2</v>
      </c>
      <c r="D20" s="20">
        <v>8713953</v>
      </c>
      <c r="E20" s="24"/>
      <c r="F20" s="24"/>
      <c r="G20" s="12"/>
      <c r="I20" s="2" t="s">
        <v>12</v>
      </c>
      <c r="J20" s="4">
        <v>16723250</v>
      </c>
    </row>
    <row r="21" spans="1:10" x14ac:dyDescent="0.25">
      <c r="A21" s="1" t="s">
        <v>8</v>
      </c>
      <c r="B21" s="13" t="str">
        <f>VLOOKUP(C21,$G$4:$H$7,2)</f>
        <v>Alto</v>
      </c>
      <c r="C21" s="13">
        <f>IF(D21&lt;$G$2,1,IF(D21&lt;$H$2,2,IF(D21&lt;$I$2,3,4)))</f>
        <v>4</v>
      </c>
      <c r="D21" s="20">
        <v>26278184</v>
      </c>
      <c r="E21" s="24"/>
      <c r="F21" s="24"/>
      <c r="G21" s="12"/>
      <c r="I21" s="2" t="s">
        <v>11</v>
      </c>
      <c r="J21" s="5">
        <v>30194005.861254241</v>
      </c>
    </row>
    <row r="22" spans="1:10" x14ac:dyDescent="0.25">
      <c r="A22" s="13" t="s">
        <v>19</v>
      </c>
      <c r="B22" s="13" t="str">
        <f>VLOOKUP(C22,$G$4:$H$7,2)</f>
        <v>Bajo</v>
      </c>
      <c r="C22" s="13">
        <f>IF(D22&lt;$G$2,1,IF(D22&lt;$H$2,2,IF(D22&lt;$I$2,3,4)))</f>
        <v>1</v>
      </c>
      <c r="D22" s="22">
        <v>7898495</v>
      </c>
      <c r="E22" s="24"/>
      <c r="F22" s="24"/>
      <c r="G22" s="12"/>
      <c r="I22" s="2" t="s">
        <v>0</v>
      </c>
      <c r="J22" s="5">
        <v>18335825.864284404</v>
      </c>
    </row>
    <row r="23" spans="1:10" x14ac:dyDescent="0.25">
      <c r="A23" s="13" t="s">
        <v>10</v>
      </c>
      <c r="B23" s="13" t="str">
        <f>VLOOKUP(C23,$G$4:$H$7,2)</f>
        <v>Medio-bajo</v>
      </c>
      <c r="C23" s="13">
        <f>IF(D23&lt;$G$2,1,IF(D23&lt;$H$2,2,IF(D23&lt;$I$2,3,4)))</f>
        <v>2</v>
      </c>
      <c r="D23" s="20">
        <v>10731092</v>
      </c>
      <c r="E23" s="24"/>
      <c r="F23" s="24"/>
      <c r="G23" s="12"/>
      <c r="I23" s="2" t="s">
        <v>34</v>
      </c>
      <c r="J23" s="4">
        <v>17990701</v>
      </c>
    </row>
    <row r="24" spans="1:10" x14ac:dyDescent="0.25">
      <c r="A24" s="13" t="s">
        <v>26</v>
      </c>
      <c r="B24" s="13" t="str">
        <f>VLOOKUP(C24,$G$4:$H$7,2)</f>
        <v>Medio-bajo</v>
      </c>
      <c r="C24" s="13">
        <f>IF(D24&lt;$G$2,1,IF(D24&lt;$H$2,2,IF(D24&lt;$I$2,3,4)))</f>
        <v>2</v>
      </c>
      <c r="D24" s="19">
        <v>8391100.2268715482</v>
      </c>
      <c r="E24" s="24"/>
      <c r="F24" s="24"/>
      <c r="G24" s="11"/>
      <c r="I24" s="2" t="s">
        <v>23</v>
      </c>
      <c r="J24" s="4">
        <v>15980995</v>
      </c>
    </row>
    <row r="25" spans="1:10" x14ac:dyDescent="0.25">
      <c r="A25" s="1" t="s">
        <v>2</v>
      </c>
      <c r="B25" s="13" t="str">
        <f>VLOOKUP(C25,$G$4:$H$7,2)</f>
        <v>Medio-alto</v>
      </c>
      <c r="C25" s="13">
        <f>IF(D25&lt;$G$2,1,IF(D25&lt;$H$2,2,IF(D25&lt;$I$2,3,4)))</f>
        <v>3</v>
      </c>
      <c r="D25" s="21">
        <v>12031535.28722652</v>
      </c>
      <c r="E25" s="24"/>
      <c r="F25" s="24"/>
      <c r="G25" s="17"/>
      <c r="I25" s="2" t="s">
        <v>15</v>
      </c>
      <c r="J25" s="5">
        <v>15320724.853150776</v>
      </c>
    </row>
    <row r="26" spans="1:10" x14ac:dyDescent="0.25">
      <c r="A26" s="1" t="s">
        <v>3</v>
      </c>
      <c r="B26" s="13" t="str">
        <f>VLOOKUP(C26,$G$4:$H$7,2)</f>
        <v>Medio-alto</v>
      </c>
      <c r="C26" s="13">
        <f>IF(D26&lt;$G$2,1,IF(D26&lt;$H$2,2,IF(D26&lt;$I$2,3,4)))</f>
        <v>3</v>
      </c>
      <c r="D26" s="21">
        <v>13713183.752692597</v>
      </c>
      <c r="E26" s="24"/>
      <c r="F26" s="24"/>
      <c r="G26" s="17"/>
    </row>
    <row r="27" spans="1:10" x14ac:dyDescent="0.25">
      <c r="A27" s="16" t="s">
        <v>44</v>
      </c>
      <c r="B27" s="13" t="str">
        <f>VLOOKUP(C27,$G$4:$H$7,2)</f>
        <v>Bajo</v>
      </c>
      <c r="C27" s="13">
        <f>IF(D27&lt;$G$2,1,IF(D27&lt;$H$2,2,IF(D27&lt;$I$2,3,4)))</f>
        <v>1</v>
      </c>
      <c r="E27" s="24"/>
      <c r="F27" s="24"/>
    </row>
    <row r="28" spans="1:10" x14ac:dyDescent="0.25">
      <c r="A28" s="1" t="s">
        <v>1</v>
      </c>
      <c r="B28" s="13" t="str">
        <f>VLOOKUP(C28,$G$4:$H$7,2)</f>
        <v>Alto</v>
      </c>
      <c r="C28" s="13">
        <f>IF(D28&lt;$G$2,1,IF(D28&lt;$H$2,2,IF(D28&lt;$I$2,3,4)))</f>
        <v>4</v>
      </c>
      <c r="D28" s="19">
        <v>31164896.842902228</v>
      </c>
      <c r="E28" s="24"/>
      <c r="F28" s="24"/>
      <c r="G28" s="11"/>
    </row>
    <row r="29" spans="1:10" x14ac:dyDescent="0.25">
      <c r="A29" s="13" t="s">
        <v>18</v>
      </c>
      <c r="B29" s="13" t="str">
        <f>VLOOKUP(C29,$G$4:$H$7,2)</f>
        <v>Medio-bajo</v>
      </c>
      <c r="C29" s="13">
        <f>IF(D29&lt;$G$2,1,IF(D29&lt;$H$2,2,IF(D29&lt;$I$2,3,4)))</f>
        <v>2</v>
      </c>
      <c r="D29" s="19">
        <v>8129892.2100258972</v>
      </c>
      <c r="E29" s="24"/>
      <c r="F29" s="24"/>
      <c r="G29" s="11"/>
    </row>
    <row r="30" spans="1:10" x14ac:dyDescent="0.25">
      <c r="A30" s="1" t="s">
        <v>9</v>
      </c>
      <c r="B30" s="13" t="str">
        <f>VLOOKUP(C30,$G$4:$H$7,2)</f>
        <v>Medio-alto</v>
      </c>
      <c r="C30" s="13">
        <f>IF(D30&lt;$G$2,1,IF(D30&lt;$H$2,2,IF(D30&lt;$I$2,3,4)))</f>
        <v>3</v>
      </c>
      <c r="D30" s="21">
        <v>13148093.073317189</v>
      </c>
      <c r="E30" s="24"/>
      <c r="F30" s="24"/>
      <c r="G30" s="17"/>
    </row>
    <row r="31" spans="1:10" x14ac:dyDescent="0.25">
      <c r="A31" s="1" t="s">
        <v>4</v>
      </c>
      <c r="B31" s="13" t="str">
        <f>VLOOKUP(C31,$G$4:$H$7,2)</f>
        <v>Alto</v>
      </c>
      <c r="C31" s="13">
        <f>IF(D31&lt;$G$2,1,IF(D31&lt;$H$2,2,IF(D31&lt;$I$2,3,4)))</f>
        <v>4</v>
      </c>
      <c r="D31" s="20">
        <v>17990701</v>
      </c>
      <c r="E31" s="24"/>
      <c r="F31" s="24"/>
      <c r="G31" s="12"/>
    </row>
    <row r="32" spans="1:10" x14ac:dyDescent="0.25">
      <c r="A32" s="13" t="s">
        <v>30</v>
      </c>
      <c r="B32" s="13" t="str">
        <f>VLOOKUP(C32,$G$4:$H$7,2)</f>
        <v>Bajo</v>
      </c>
      <c r="C32" s="13">
        <f>IF(D32&lt;$G$2,1,IF(D32&lt;$H$2,2,IF(D32&lt;$I$2,3,4)))</f>
        <v>1</v>
      </c>
      <c r="D32" s="23">
        <v>5217904.2174278004</v>
      </c>
      <c r="E32" s="24"/>
      <c r="F32" s="24"/>
      <c r="G32" s="11"/>
    </row>
    <row r="33" spans="1:7" x14ac:dyDescent="0.25">
      <c r="A33" s="13" t="s">
        <v>25</v>
      </c>
      <c r="B33" s="13" t="str">
        <f>VLOOKUP(C33,$G$4:$H$7,2)</f>
        <v>Bajo</v>
      </c>
      <c r="C33" s="13">
        <f>IF(D33&lt;$G$2,1,IF(D33&lt;$H$2,2,IF(D33&lt;$I$2,3,4)))</f>
        <v>1</v>
      </c>
      <c r="D33" s="11">
        <v>6187037</v>
      </c>
      <c r="E33" s="24"/>
      <c r="F33" s="24"/>
      <c r="G33" s="11"/>
    </row>
    <row r="35" spans="1:7" x14ac:dyDescent="0.25">
      <c r="A35" s="16"/>
    </row>
  </sheetData>
  <mergeCells count="4">
    <mergeCell ref="I8:J8"/>
    <mergeCell ref="L8:M8"/>
    <mergeCell ref="O8:P8"/>
    <mergeCell ref="I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Juliana Ayala Madrigal</dc:creator>
  <cp:lastModifiedBy>Camilo Andres Mayorquin Adame</cp:lastModifiedBy>
  <dcterms:created xsi:type="dcterms:W3CDTF">2019-01-02T18:59:48Z</dcterms:created>
  <dcterms:modified xsi:type="dcterms:W3CDTF">2019-01-30T16:59:04Z</dcterms:modified>
</cp:coreProperties>
</file>