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bookViews>
    <workbookView xWindow="1545" yWindow="495" windowWidth="15990" windowHeight="7095"/>
  </bookViews>
  <sheets>
    <sheet name="Table of Contents" sheetId="253" r:id="rId1"/>
    <sheet name="Reader's Guide" sheetId="272" r:id="rId2"/>
    <sheet name="A.1 Fed &amp; State by Category" sheetId="268" r:id="rId3"/>
    <sheet name="A.2 FY14-15 Comparison" sheetId="176" r:id="rId4"/>
    <sheet name="A.3 FY14-15 Difference" sheetId="177" r:id="rId5"/>
    <sheet name="A.4 FY14-15 MOE Comparison" sheetId="157" r:id="rId6"/>
    <sheet name="A.5 FY 15 Federal TANF Funds" sheetId="178" r:id="rId7"/>
    <sheet name="A.6 Summary Federal Funds" sheetId="179" r:id="rId8"/>
    <sheet name="B. Total Expenditures" sheetId="182" r:id="rId9"/>
    <sheet name="C.1 Federal Expenditures" sheetId="263" r:id="rId10"/>
    <sheet name="C.2 State Expenditures" sheetId="27" r:id="rId11"/>
    <sheet name="C.3 Analysis MOE Spending" sheetId="43" r:id="rId12"/>
    <sheet name="D. State ToC" sheetId="269" r:id="rId13"/>
    <sheet name="Alabama" sheetId="188" r:id="rId14"/>
    <sheet name="Alaska" sheetId="189" r:id="rId15"/>
    <sheet name="Arizona" sheetId="190" r:id="rId16"/>
    <sheet name="Arkansas" sheetId="191" r:id="rId17"/>
    <sheet name="California" sheetId="192" r:id="rId18"/>
    <sheet name="Colorado" sheetId="193" r:id="rId19"/>
    <sheet name="Connecticut" sheetId="194" r:id="rId20"/>
    <sheet name="Delaware" sheetId="195" r:id="rId21"/>
    <sheet name="DC" sheetId="196" r:id="rId22"/>
    <sheet name="Florida" sheetId="197" r:id="rId23"/>
    <sheet name="Georgia" sheetId="198" r:id="rId24"/>
    <sheet name="Hawaii" sheetId="199" r:id="rId25"/>
    <sheet name="Idaho" sheetId="200" r:id="rId26"/>
    <sheet name="Illinois" sheetId="201" r:id="rId27"/>
    <sheet name="Indiana" sheetId="202" r:id="rId28"/>
    <sheet name="Iowa" sheetId="203" r:id="rId29"/>
    <sheet name="Kansas" sheetId="204" r:id="rId30"/>
    <sheet name="Kentucky" sheetId="205" r:id="rId31"/>
    <sheet name="Louisiana" sheetId="215" r:id="rId32"/>
    <sheet name="Maine" sheetId="214" r:id="rId33"/>
    <sheet name="Maryland" sheetId="213" r:id="rId34"/>
    <sheet name="Massachusetts" sheetId="212" r:id="rId35"/>
    <sheet name="Michigan" sheetId="211" r:id="rId36"/>
    <sheet name="Minnesota" sheetId="210" r:id="rId37"/>
    <sheet name="Mississippi" sheetId="209" r:id="rId38"/>
    <sheet name="Missouri" sheetId="208" r:id="rId39"/>
    <sheet name="Montana" sheetId="207" r:id="rId40"/>
    <sheet name="Nebraska" sheetId="206" r:id="rId41"/>
    <sheet name="Nevada" sheetId="216" r:id="rId42"/>
    <sheet name="New Hampshire" sheetId="217" r:id="rId43"/>
    <sheet name="New Jersey" sheetId="218" r:id="rId44"/>
    <sheet name="New Mexico" sheetId="219" r:id="rId45"/>
    <sheet name="New York" sheetId="238" r:id="rId46"/>
    <sheet name="North Carolina" sheetId="220" r:id="rId47"/>
    <sheet name="North Dakota" sheetId="221" r:id="rId48"/>
    <sheet name="Ohio" sheetId="231" r:id="rId49"/>
    <sheet name="Oklahoma" sheetId="222" r:id="rId50"/>
    <sheet name="Oregon" sheetId="230" r:id="rId51"/>
    <sheet name="Pennsylvania" sheetId="229" r:id="rId52"/>
    <sheet name="Rhode Island" sheetId="228" r:id="rId53"/>
    <sheet name="South Carolina" sheetId="227" r:id="rId54"/>
    <sheet name="South Dakota" sheetId="226" r:id="rId55"/>
    <sheet name="Tennessee" sheetId="225" r:id="rId56"/>
    <sheet name="Texas" sheetId="224" r:id="rId57"/>
    <sheet name="Utah" sheetId="223" r:id="rId58"/>
    <sheet name="Vermont" sheetId="232" r:id="rId59"/>
    <sheet name="Virginia" sheetId="237" r:id="rId60"/>
    <sheet name="Washington" sheetId="236" r:id="rId61"/>
    <sheet name="West Virginia" sheetId="235" r:id="rId62"/>
    <sheet name="Wisconsin" sheetId="234" r:id="rId63"/>
    <sheet name="Wyoming" sheetId="233" r:id="rId64"/>
    <sheet name="E.1 Fed&amp;State Funding Streams" sheetId="273" r:id="rId65"/>
    <sheet name="E.2 SFAG" sheetId="246" r:id="rId66"/>
    <sheet name="E.3 MOE in TANF" sheetId="249" r:id="rId67"/>
    <sheet name="E.4 MOE SSP" sheetId="11" r:id="rId68"/>
    <sheet name="E.5 Contingency" sheetId="257" r:id="rId69"/>
    <sheet name="E.6 ECF" sheetId="258" r:id="rId70"/>
    <sheet name="F. Appendix" sheetId="271" r:id="rId71"/>
  </sheets>
  <externalReferences>
    <externalReference r:id="rId72"/>
    <externalReference r:id="rId73"/>
  </externalReferences>
  <definedNames>
    <definedName name="a">Alabama!$BNF$1</definedName>
    <definedName name="Amount1">[1]SpendingFromFedlTANFgrantInFY!$B$7:$C$58,[1]SpendingFromFedlTANFgrantInFY!$D$7:$D$58,[1]SpendingFromFedlTANFgrantInFY!$E$7:$J$58</definedName>
    <definedName name="Amount4" localSheetId="64">#REF!</definedName>
    <definedName name="Amount4" localSheetId="68">#REF!</definedName>
    <definedName name="Amount4" localSheetId="69">#REF!</definedName>
    <definedName name="Amount4" localSheetId="70">#REF!</definedName>
    <definedName name="Amount4">#REF!</definedName>
    <definedName name="Calculation1" localSheetId="64">#REF!</definedName>
    <definedName name="Calculation1" localSheetId="68">#REF!</definedName>
    <definedName name="Calculation1" localSheetId="69">#REF!</definedName>
    <definedName name="Calculation1" localSheetId="70">#REF!</definedName>
    <definedName name="Calculation1">#REF!</definedName>
    <definedName name="data" localSheetId="64">#REF!</definedName>
    <definedName name="data" localSheetId="68">#REF!</definedName>
    <definedName name="data" localSheetId="69">#REF!</definedName>
    <definedName name="data" localSheetId="70">#REF!</definedName>
    <definedName name="data">#REF!</definedName>
    <definedName name="Data1" localSheetId="64">#REF!</definedName>
    <definedName name="Data1" localSheetId="68">#REF!</definedName>
    <definedName name="Data1" localSheetId="69">#REF!</definedName>
    <definedName name="Data1" localSheetId="70">#REF!</definedName>
    <definedName name="Data1">#REF!</definedName>
    <definedName name="Data2">'[2]TANF assistance'!$A$7:$G$63</definedName>
    <definedName name="Data3">'[2]TANF non-assistance'!$A$7:$M$62</definedName>
    <definedName name="Data4" localSheetId="64">#REF!</definedName>
    <definedName name="Data4" localSheetId="68">#REF!</definedName>
    <definedName name="Data4" localSheetId="69">#REF!</definedName>
    <definedName name="Data4" localSheetId="70">#REF!</definedName>
    <definedName name="Data4">#REF!</definedName>
    <definedName name="Data5" localSheetId="64">#REF!</definedName>
    <definedName name="Data5" localSheetId="68">#REF!</definedName>
    <definedName name="Data5" localSheetId="69">#REF!</definedName>
    <definedName name="Data5" localSheetId="70">#REF!</definedName>
    <definedName name="Data5">#REF!</definedName>
    <definedName name="datatest" localSheetId="64">#REF!</definedName>
    <definedName name="datatest" localSheetId="68">#REF!</definedName>
    <definedName name="datatest" localSheetId="69">#REF!</definedName>
    <definedName name="datatest" localSheetId="70">#REF!</definedName>
    <definedName name="datatest">#REF!</definedName>
    <definedName name="_xlnm.Print_Area" localSheetId="10">'C.2 State Expenditures'!$A$1:$AR$55</definedName>
    <definedName name="_xlnm.Print_Area" localSheetId="68">'E.5 Contingency'!$A$1:$AR$57</definedName>
    <definedName name="_xlnm.Print_Area" localSheetId="0">'Table of Contents'!$A$1:$B$31</definedName>
    <definedName name="_xlnm.Print_Titles" localSheetId="8">'B. Total Expenditures'!$A:$A</definedName>
    <definedName name="_xlnm.Print_Titles" localSheetId="9">'C.1 Federal Expenditures'!$A:$A</definedName>
    <definedName name="_xlnm.Print_Titles" localSheetId="10">'C.2 State Expenditures'!$A:$A</definedName>
    <definedName name="_xlnm.Print_Titles" localSheetId="65">'E.2 SFAG'!$A:$A</definedName>
    <definedName name="_xlnm.Print_Titles" localSheetId="66">'E.3 MOE in TANF'!$A:$A</definedName>
    <definedName name="_xlnm.Print_Titles" localSheetId="67">'E.4 MOE SSP'!$A:$A</definedName>
    <definedName name="_xlnm.Print_Titles" localSheetId="68">'E.5 Contingency'!$A:$K</definedName>
    <definedName name="Quarter">[1]SpendingFromFedlTANFgrantInFY!$K$1</definedName>
    <definedName name="Remark1" localSheetId="64">#REF!</definedName>
    <definedName name="Remark1" localSheetId="68">#REF!</definedName>
    <definedName name="Remark1" localSheetId="69">#REF!</definedName>
    <definedName name="Remark1" localSheetId="70">#REF!</definedName>
    <definedName name="Remark1">#REF!</definedName>
    <definedName name="State1" localSheetId="64">#REF!</definedName>
    <definedName name="State1" localSheetId="68">#REF!</definedName>
    <definedName name="State1" localSheetId="69">#REF!</definedName>
    <definedName name="State1" localSheetId="70">#REF!</definedName>
    <definedName name="State1">#REF!</definedName>
    <definedName name="State2">'[2]TANF assistance'!$A$7:$A$57</definedName>
    <definedName name="State3">'[2]TANF non-assistance'!$A$7:$A$57</definedName>
    <definedName name="State4" localSheetId="64">#REF!</definedName>
    <definedName name="State4" localSheetId="68">#REF!</definedName>
    <definedName name="State4" localSheetId="69">#REF!</definedName>
    <definedName name="State4" localSheetId="70">#REF!</definedName>
    <definedName name="State4">#REF!</definedName>
    <definedName name="State5" localSheetId="64">#REF!</definedName>
    <definedName name="State5" localSheetId="68">#REF!</definedName>
    <definedName name="State5" localSheetId="69">#REF!</definedName>
    <definedName name="State5" localSheetId="70">#REF!</definedName>
    <definedName name="State5">#REF!</definedName>
    <definedName name="year">[1]SpendingFromFedlTANFgrantInFY!$K$6</definedName>
    <definedName name="year2" localSheetId="64">#REF!</definedName>
    <definedName name="year2" localSheetId="68">#REF!</definedName>
    <definedName name="year2" localSheetId="69">#REF!</definedName>
    <definedName name="year2" localSheetId="70">#REF!</definedName>
    <definedName name="year2">#REF!</definedName>
  </definedNames>
  <calcPr calcId="145621"/>
</workbook>
</file>

<file path=xl/calcChain.xml><?xml version="1.0" encoding="utf-8"?>
<calcChain xmlns="http://schemas.openxmlformats.org/spreadsheetml/2006/main">
  <c r="B9" i="178" l="1"/>
  <c r="C4" i="271" l="1"/>
  <c r="C5" i="271"/>
  <c r="C6" i="271"/>
  <c r="C7" i="271"/>
  <c r="C8" i="271"/>
  <c r="C9" i="271"/>
  <c r="C10" i="271"/>
  <c r="C11" i="271"/>
  <c r="C12" i="271"/>
  <c r="C13" i="271"/>
  <c r="C14" i="271"/>
  <c r="C15" i="271"/>
  <c r="C16" i="271"/>
  <c r="C17" i="271"/>
  <c r="C18" i="271"/>
  <c r="C19" i="271"/>
  <c r="C20" i="271"/>
  <c r="C21" i="271"/>
  <c r="C22" i="271"/>
  <c r="C23" i="271"/>
  <c r="C24" i="271"/>
  <c r="C25" i="271"/>
  <c r="C26" i="271"/>
  <c r="C27" i="271"/>
  <c r="C28" i="271"/>
  <c r="C29" i="271"/>
  <c r="C30" i="271"/>
  <c r="C31" i="271"/>
  <c r="C32" i="271"/>
  <c r="C33" i="271"/>
  <c r="C34" i="271"/>
  <c r="C35" i="271"/>
  <c r="C36" i="271"/>
  <c r="C37" i="271"/>
  <c r="C38" i="271"/>
  <c r="C39" i="271"/>
  <c r="C40" i="271"/>
  <c r="C41" i="271"/>
  <c r="C42" i="271"/>
  <c r="C43" i="271"/>
  <c r="C44" i="271"/>
  <c r="C45" i="271"/>
  <c r="C46" i="271"/>
  <c r="C47" i="271"/>
  <c r="C48" i="271"/>
  <c r="C49" i="271"/>
  <c r="C50" i="271"/>
  <c r="C51" i="271"/>
  <c r="C52" i="271"/>
  <c r="C53" i="271"/>
  <c r="C54" i="271"/>
  <c r="C55" i="271"/>
  <c r="G29" i="176"/>
  <c r="I29" i="176" s="1"/>
  <c r="C29" i="176"/>
  <c r="D4" i="176"/>
  <c r="H4" i="176" s="1"/>
  <c r="J4" i="176" s="1"/>
  <c r="F4" i="176"/>
  <c r="I4" i="176"/>
  <c r="D5" i="176"/>
  <c r="H5" i="176" s="1"/>
  <c r="J5" i="176" s="1"/>
  <c r="I5" i="176"/>
  <c r="D6" i="176"/>
  <c r="H6" i="176" s="1"/>
  <c r="J6" i="176" s="1"/>
  <c r="I6" i="176"/>
  <c r="D7" i="176"/>
  <c r="H7" i="176" s="1"/>
  <c r="J7" i="176" s="1"/>
  <c r="F7" i="176"/>
  <c r="I7" i="176"/>
  <c r="D8" i="176"/>
  <c r="F8" i="176"/>
  <c r="H8" i="176"/>
  <c r="J8" i="176" s="1"/>
  <c r="I8" i="176"/>
  <c r="D9" i="176"/>
  <c r="F9" i="176"/>
  <c r="H9" i="176" s="1"/>
  <c r="J9" i="176" s="1"/>
  <c r="I9" i="176"/>
  <c r="D10" i="176"/>
  <c r="H10" i="176" s="1"/>
  <c r="J10" i="176" s="1"/>
  <c r="F10" i="176"/>
  <c r="I10" i="176"/>
  <c r="D11" i="176"/>
  <c r="H11" i="176" s="1"/>
  <c r="J11" i="176" s="1"/>
  <c r="F11" i="176"/>
  <c r="I11" i="176"/>
  <c r="D12" i="176"/>
  <c r="F12" i="176"/>
  <c r="H12" i="176"/>
  <c r="J12" i="176" s="1"/>
  <c r="I12" i="176"/>
  <c r="D13" i="176"/>
  <c r="F13" i="176"/>
  <c r="H13" i="176"/>
  <c r="J13" i="176" s="1"/>
  <c r="I13" i="176"/>
  <c r="D14" i="176"/>
  <c r="H14" i="176" s="1"/>
  <c r="J14" i="176" s="1"/>
  <c r="F14" i="176"/>
  <c r="I14" i="176"/>
  <c r="D15" i="176"/>
  <c r="H15" i="176" s="1"/>
  <c r="J15" i="176" s="1"/>
  <c r="F15" i="176"/>
  <c r="I15" i="176"/>
  <c r="D16" i="176"/>
  <c r="F16" i="176"/>
  <c r="H16" i="176"/>
  <c r="J16" i="176" s="1"/>
  <c r="I16" i="176"/>
  <c r="D17" i="176"/>
  <c r="F17" i="176"/>
  <c r="H17" i="176"/>
  <c r="J17" i="176" s="1"/>
  <c r="I17" i="176"/>
  <c r="I18" i="176"/>
  <c r="D19" i="176"/>
  <c r="H19" i="176" s="1"/>
  <c r="J19" i="176" s="1"/>
  <c r="F19" i="176"/>
  <c r="I19" i="176"/>
  <c r="D20" i="176"/>
  <c r="F20" i="176"/>
  <c r="H20" i="176"/>
  <c r="J20" i="176" s="1"/>
  <c r="I20" i="176"/>
  <c r="D21" i="176"/>
  <c r="F21" i="176"/>
  <c r="H21" i="176"/>
  <c r="J21" i="176" s="1"/>
  <c r="I21" i="176"/>
  <c r="D22" i="176"/>
  <c r="H22" i="176" s="1"/>
  <c r="J22" i="176" s="1"/>
  <c r="F22" i="176"/>
  <c r="F18" i="176" s="1"/>
  <c r="F26" i="176" s="1"/>
  <c r="I22" i="176"/>
  <c r="D23" i="176"/>
  <c r="H23" i="176" s="1"/>
  <c r="J23" i="176" s="1"/>
  <c r="F23" i="176"/>
  <c r="I23" i="176"/>
  <c r="D24" i="176"/>
  <c r="F24" i="176"/>
  <c r="H24" i="176"/>
  <c r="J24" i="176" s="1"/>
  <c r="I24" i="176"/>
  <c r="D25" i="176"/>
  <c r="F25" i="176"/>
  <c r="H25" i="176"/>
  <c r="J25" i="176" s="1"/>
  <c r="I25" i="176"/>
  <c r="I26" i="176"/>
  <c r="D27" i="176"/>
  <c r="H27" i="176" s="1"/>
  <c r="I27" i="176"/>
  <c r="D28" i="176"/>
  <c r="H28" i="176" s="1"/>
  <c r="J28" i="176" s="1"/>
  <c r="I28" i="176"/>
  <c r="D29" i="176"/>
  <c r="D30" i="176"/>
  <c r="F30" i="176"/>
  <c r="H30" i="176"/>
  <c r="I30" i="176"/>
  <c r="J30" i="176"/>
  <c r="D31" i="176"/>
  <c r="H31" i="176"/>
  <c r="D32" i="176"/>
  <c r="H32" i="176"/>
  <c r="H29" i="176" l="1"/>
  <c r="J29" i="176" s="1"/>
  <c r="J27" i="176"/>
  <c r="D18" i="176"/>
  <c r="D26" i="176" l="1"/>
  <c r="H26" i="176" s="1"/>
  <c r="J26" i="176" s="1"/>
  <c r="H18" i="176"/>
  <c r="J18" i="176" s="1"/>
  <c r="AS58" i="257" l="1"/>
  <c r="AT58" i="257"/>
  <c r="B3" i="43" l="1"/>
  <c r="F3" i="43" s="1"/>
  <c r="D3" i="43" l="1"/>
  <c r="H3" i="43"/>
  <c r="C4" i="273" l="1"/>
  <c r="D4" i="273"/>
  <c r="E4" i="273"/>
  <c r="F4" i="273"/>
  <c r="G4" i="273"/>
  <c r="C5" i="273"/>
  <c r="D5" i="273"/>
  <c r="E5" i="273"/>
  <c r="F5" i="273"/>
  <c r="G5" i="273"/>
  <c r="C6" i="273"/>
  <c r="D6" i="273"/>
  <c r="E6" i="273"/>
  <c r="F6" i="273"/>
  <c r="G6" i="273"/>
  <c r="C7" i="273"/>
  <c r="D7" i="273"/>
  <c r="E7" i="273"/>
  <c r="F7" i="273"/>
  <c r="G7" i="273"/>
  <c r="C8" i="273"/>
  <c r="D8" i="273"/>
  <c r="E8" i="273"/>
  <c r="F8" i="273"/>
  <c r="G8" i="273"/>
  <c r="C9" i="273"/>
  <c r="D9" i="273"/>
  <c r="E9" i="273"/>
  <c r="F9" i="273"/>
  <c r="G9" i="273"/>
  <c r="C10" i="273"/>
  <c r="D10" i="273"/>
  <c r="E10" i="273"/>
  <c r="F10" i="273"/>
  <c r="G10" i="273"/>
  <c r="C11" i="273"/>
  <c r="D11" i="273"/>
  <c r="E11" i="273"/>
  <c r="F11" i="273"/>
  <c r="G11" i="273"/>
  <c r="C12" i="273"/>
  <c r="D12" i="273"/>
  <c r="E12" i="273"/>
  <c r="F12" i="273"/>
  <c r="G12" i="273"/>
  <c r="C13" i="273"/>
  <c r="D13" i="273"/>
  <c r="E13" i="273"/>
  <c r="F13" i="273"/>
  <c r="G13" i="273"/>
  <c r="C14" i="273"/>
  <c r="D14" i="273"/>
  <c r="E14" i="273"/>
  <c r="F14" i="273"/>
  <c r="G14" i="273"/>
  <c r="C15" i="273"/>
  <c r="D15" i="273"/>
  <c r="E15" i="273"/>
  <c r="F15" i="273"/>
  <c r="G15" i="273"/>
  <c r="C16" i="273"/>
  <c r="D16" i="273"/>
  <c r="E16" i="273"/>
  <c r="F16" i="273"/>
  <c r="G16" i="273"/>
  <c r="C17" i="273"/>
  <c r="D17" i="273"/>
  <c r="E17" i="273"/>
  <c r="F17" i="273"/>
  <c r="G17" i="273"/>
  <c r="C18" i="273"/>
  <c r="D18" i="273"/>
  <c r="E18" i="273"/>
  <c r="F18" i="273"/>
  <c r="G18" i="273"/>
  <c r="C19" i="273"/>
  <c r="D19" i="273"/>
  <c r="E19" i="273"/>
  <c r="F19" i="273"/>
  <c r="G19" i="273"/>
  <c r="C20" i="273"/>
  <c r="D20" i="273"/>
  <c r="E20" i="273"/>
  <c r="F20" i="273"/>
  <c r="G20" i="273"/>
  <c r="C21" i="273"/>
  <c r="D21" i="273"/>
  <c r="E21" i="273"/>
  <c r="F21" i="273"/>
  <c r="G21" i="273"/>
  <c r="C22" i="273"/>
  <c r="D22" i="273"/>
  <c r="E22" i="273"/>
  <c r="F22" i="273"/>
  <c r="G22" i="273"/>
  <c r="C23" i="273"/>
  <c r="D23" i="273"/>
  <c r="E23" i="273"/>
  <c r="F23" i="273"/>
  <c r="G23" i="273"/>
  <c r="C24" i="273"/>
  <c r="D24" i="273"/>
  <c r="E24" i="273"/>
  <c r="F24" i="273"/>
  <c r="G24" i="273"/>
  <c r="C25" i="273"/>
  <c r="D25" i="273"/>
  <c r="E25" i="273"/>
  <c r="F25" i="273"/>
  <c r="G25" i="273"/>
  <c r="C26" i="273"/>
  <c r="D26" i="273"/>
  <c r="E26" i="273"/>
  <c r="F26" i="273"/>
  <c r="G26" i="273"/>
  <c r="C27" i="273"/>
  <c r="D27" i="273"/>
  <c r="E27" i="273"/>
  <c r="F27" i="273"/>
  <c r="G27" i="273"/>
  <c r="C28" i="273"/>
  <c r="D28" i="273"/>
  <c r="E28" i="273"/>
  <c r="F28" i="273"/>
  <c r="G28" i="273"/>
  <c r="C29" i="273"/>
  <c r="D29" i="273"/>
  <c r="E29" i="273"/>
  <c r="F29" i="273"/>
  <c r="G29" i="273"/>
  <c r="C30" i="273"/>
  <c r="D30" i="273"/>
  <c r="E30" i="273"/>
  <c r="F30" i="273"/>
  <c r="G30" i="273"/>
  <c r="C31" i="273"/>
  <c r="D31" i="273"/>
  <c r="E31" i="273"/>
  <c r="F31" i="273"/>
  <c r="G31" i="273"/>
  <c r="C32" i="273"/>
  <c r="D32" i="273"/>
  <c r="E32" i="273"/>
  <c r="F32" i="273"/>
  <c r="G32" i="273"/>
  <c r="C33" i="273"/>
  <c r="D33" i="273"/>
  <c r="E33" i="273"/>
  <c r="F33" i="273"/>
  <c r="G33" i="273"/>
  <c r="C34" i="273"/>
  <c r="D34" i="273"/>
  <c r="E34" i="273"/>
  <c r="F34" i="273"/>
  <c r="G34" i="273"/>
  <c r="C35" i="273"/>
  <c r="D35" i="273"/>
  <c r="E35" i="273"/>
  <c r="F35" i="273"/>
  <c r="G35" i="273"/>
  <c r="C36" i="273"/>
  <c r="D36" i="273"/>
  <c r="E36" i="273"/>
  <c r="F36" i="273"/>
  <c r="G36" i="273"/>
  <c r="C37" i="273"/>
  <c r="D37" i="273"/>
  <c r="E37" i="273"/>
  <c r="F37" i="273"/>
  <c r="G37" i="273"/>
  <c r="C38" i="273"/>
  <c r="D38" i="273"/>
  <c r="E38" i="273"/>
  <c r="F38" i="273"/>
  <c r="G38" i="273"/>
  <c r="C39" i="273"/>
  <c r="D39" i="273"/>
  <c r="E39" i="273"/>
  <c r="F39" i="273"/>
  <c r="G39" i="273"/>
  <c r="C40" i="273"/>
  <c r="D40" i="273"/>
  <c r="E40" i="273"/>
  <c r="F40" i="273"/>
  <c r="G40" i="273"/>
  <c r="C41" i="273"/>
  <c r="D41" i="273"/>
  <c r="E41" i="273"/>
  <c r="F41" i="273"/>
  <c r="G41" i="273"/>
  <c r="C42" i="273"/>
  <c r="D42" i="273"/>
  <c r="E42" i="273"/>
  <c r="F42" i="273"/>
  <c r="G42" i="273"/>
  <c r="C43" i="273"/>
  <c r="D43" i="273"/>
  <c r="E43" i="273"/>
  <c r="F43" i="273"/>
  <c r="G43" i="273"/>
  <c r="C44" i="273"/>
  <c r="D44" i="273"/>
  <c r="E44" i="273"/>
  <c r="F44" i="273"/>
  <c r="G44" i="273"/>
  <c r="C45" i="273"/>
  <c r="D45" i="273"/>
  <c r="E45" i="273"/>
  <c r="F45" i="273"/>
  <c r="G45" i="273"/>
  <c r="C46" i="273"/>
  <c r="D46" i="273"/>
  <c r="E46" i="273"/>
  <c r="F46" i="273"/>
  <c r="G46" i="273"/>
  <c r="C47" i="273"/>
  <c r="D47" i="273"/>
  <c r="E47" i="273"/>
  <c r="F47" i="273"/>
  <c r="G47" i="273"/>
  <c r="C48" i="273"/>
  <c r="D48" i="273"/>
  <c r="E48" i="273"/>
  <c r="F48" i="273"/>
  <c r="G48" i="273"/>
  <c r="C49" i="273"/>
  <c r="D49" i="273"/>
  <c r="E49" i="273"/>
  <c r="F49" i="273"/>
  <c r="G49" i="273"/>
  <c r="C50" i="273"/>
  <c r="D50" i="273"/>
  <c r="E50" i="273"/>
  <c r="F50" i="273"/>
  <c r="G50" i="273"/>
  <c r="C51" i="273"/>
  <c r="D51" i="273"/>
  <c r="E51" i="273"/>
  <c r="F51" i="273"/>
  <c r="G51" i="273"/>
  <c r="C52" i="273"/>
  <c r="D52" i="273"/>
  <c r="E52" i="273"/>
  <c r="F52" i="273"/>
  <c r="G52" i="273"/>
  <c r="C53" i="273"/>
  <c r="D53" i="273"/>
  <c r="E53" i="273"/>
  <c r="F53" i="273"/>
  <c r="G53" i="273"/>
  <c r="C54" i="273"/>
  <c r="D54" i="273"/>
  <c r="E54" i="273"/>
  <c r="F54" i="273"/>
  <c r="G54" i="273"/>
  <c r="G3" i="273"/>
  <c r="F3" i="273"/>
  <c r="E3" i="273"/>
  <c r="D3" i="273"/>
  <c r="C3" i="273"/>
  <c r="B52" i="273" l="1"/>
  <c r="B48" i="273"/>
  <c r="B44" i="273"/>
  <c r="B40" i="273"/>
  <c r="B36" i="273"/>
  <c r="B32" i="273"/>
  <c r="B28" i="273"/>
  <c r="B24" i="273"/>
  <c r="B20" i="273"/>
  <c r="B16" i="273"/>
  <c r="B12" i="273"/>
  <c r="B8" i="273"/>
  <c r="B10" i="273"/>
  <c r="B6" i="273"/>
  <c r="B4" i="273"/>
  <c r="B50" i="273"/>
  <c r="B14" i="273"/>
  <c r="B47" i="273"/>
  <c r="B43" i="273"/>
  <c r="B35" i="273"/>
  <c r="B31" i="273"/>
  <c r="B27" i="273"/>
  <c r="B19" i="273"/>
  <c r="B15" i="273"/>
  <c r="B54" i="273"/>
  <c r="B38" i="273"/>
  <c r="B34" i="273"/>
  <c r="B30" i="273"/>
  <c r="B26" i="273"/>
  <c r="B18" i="273"/>
  <c r="B51" i="273"/>
  <c r="B39" i="273"/>
  <c r="B23" i="273"/>
  <c r="B11" i="273"/>
  <c r="B7" i="273"/>
  <c r="B46" i="273"/>
  <c r="B42" i="273"/>
  <c r="B22" i="273"/>
  <c r="B53" i="273"/>
  <c r="B49" i="273"/>
  <c r="B45" i="273"/>
  <c r="B41" i="273"/>
  <c r="B37" i="273"/>
  <c r="B33" i="273"/>
  <c r="B29" i="273"/>
  <c r="B25" i="273"/>
  <c r="B21" i="273"/>
  <c r="B17" i="273"/>
  <c r="B13" i="273"/>
  <c r="B9" i="273"/>
  <c r="B5" i="273"/>
  <c r="B3" i="273"/>
  <c r="K5" i="271" l="1"/>
  <c r="K6" i="271"/>
  <c r="K7" i="271"/>
  <c r="K8" i="271"/>
  <c r="K9" i="271"/>
  <c r="K10" i="271"/>
  <c r="K11" i="271"/>
  <c r="K12" i="271"/>
  <c r="K13" i="271"/>
  <c r="K14" i="271"/>
  <c r="K15" i="271"/>
  <c r="K16" i="271"/>
  <c r="K17" i="271"/>
  <c r="K18" i="271"/>
  <c r="K19" i="271"/>
  <c r="K20" i="271"/>
  <c r="K21" i="271"/>
  <c r="K22" i="271"/>
  <c r="K23" i="271"/>
  <c r="K24" i="271"/>
  <c r="K25" i="271"/>
  <c r="K26" i="271"/>
  <c r="K27" i="271"/>
  <c r="K28" i="271"/>
  <c r="K29" i="271"/>
  <c r="K30" i="271"/>
  <c r="K31" i="271"/>
  <c r="K32" i="271"/>
  <c r="K33" i="271"/>
  <c r="K34" i="271"/>
  <c r="K35" i="271"/>
  <c r="K36" i="271"/>
  <c r="K37" i="271"/>
  <c r="K38" i="271"/>
  <c r="K39" i="271"/>
  <c r="K40" i="271"/>
  <c r="K41" i="271"/>
  <c r="K42" i="271"/>
  <c r="K43" i="271"/>
  <c r="K44" i="271"/>
  <c r="K45" i="271"/>
  <c r="K46" i="271"/>
  <c r="K47" i="271"/>
  <c r="K48" i="271"/>
  <c r="K49" i="271"/>
  <c r="K50" i="271"/>
  <c r="K51" i="271"/>
  <c r="K52" i="271"/>
  <c r="K53" i="271"/>
  <c r="K54" i="271"/>
  <c r="K55" i="271"/>
  <c r="K4" i="271"/>
  <c r="C4" i="177" l="1"/>
  <c r="C5" i="177"/>
  <c r="C6" i="177"/>
  <c r="C7" i="177"/>
  <c r="C8" i="177"/>
  <c r="C9" i="177"/>
  <c r="C10" i="177"/>
  <c r="C11" i="177"/>
  <c r="C12" i="177"/>
  <c r="C13" i="177"/>
  <c r="C14" i="177"/>
  <c r="C15" i="177"/>
  <c r="C16" i="177"/>
  <c r="C17" i="177"/>
  <c r="C25" i="177"/>
  <c r="C26" i="177"/>
  <c r="C27" i="177"/>
  <c r="C28" i="177"/>
  <c r="C29" i="177"/>
  <c r="C30" i="177"/>
  <c r="C31" i="177"/>
  <c r="L55" i="271" l="1"/>
  <c r="J55" i="271" s="1"/>
  <c r="D55" i="271"/>
  <c r="B55" i="271" s="1"/>
  <c r="L54" i="271"/>
  <c r="J54" i="271" s="1"/>
  <c r="D54" i="271"/>
  <c r="B54" i="271" s="1"/>
  <c r="L53" i="271"/>
  <c r="J53" i="271" s="1"/>
  <c r="D53" i="271"/>
  <c r="B53" i="271" s="1"/>
  <c r="L52" i="271"/>
  <c r="J52" i="271" s="1"/>
  <c r="D52" i="271"/>
  <c r="B52" i="271" s="1"/>
  <c r="L51" i="271"/>
  <c r="J51" i="271" s="1"/>
  <c r="D51" i="271"/>
  <c r="B51" i="271" s="1"/>
  <c r="L50" i="271"/>
  <c r="J50" i="271" s="1"/>
  <c r="D50" i="271"/>
  <c r="B50" i="271" s="1"/>
  <c r="L49" i="271"/>
  <c r="J49" i="271" s="1"/>
  <c r="D49" i="271"/>
  <c r="B49" i="271" s="1"/>
  <c r="L48" i="271"/>
  <c r="J48" i="271" s="1"/>
  <c r="D48" i="271"/>
  <c r="B48" i="271" s="1"/>
  <c r="L47" i="271"/>
  <c r="J47" i="271" s="1"/>
  <c r="D47" i="271"/>
  <c r="B47" i="271" s="1"/>
  <c r="L46" i="271"/>
  <c r="J46" i="271" s="1"/>
  <c r="D46" i="271"/>
  <c r="B46" i="271" s="1"/>
  <c r="L45" i="271"/>
  <c r="J45" i="271" s="1"/>
  <c r="D45" i="271"/>
  <c r="B45" i="271" s="1"/>
  <c r="L44" i="271"/>
  <c r="J44" i="271" s="1"/>
  <c r="D44" i="271"/>
  <c r="B44" i="271" s="1"/>
  <c r="L43" i="271"/>
  <c r="J43" i="271" s="1"/>
  <c r="D43" i="271"/>
  <c r="B43" i="271" s="1"/>
  <c r="L42" i="271"/>
  <c r="J42" i="271" s="1"/>
  <c r="D42" i="271"/>
  <c r="B42" i="271" s="1"/>
  <c r="L41" i="271"/>
  <c r="J41" i="271" s="1"/>
  <c r="D41" i="271"/>
  <c r="B41" i="271" s="1"/>
  <c r="L40" i="271"/>
  <c r="J40" i="271" s="1"/>
  <c r="D40" i="271"/>
  <c r="B40" i="271" s="1"/>
  <c r="L39" i="271"/>
  <c r="J39" i="271" s="1"/>
  <c r="D39" i="271"/>
  <c r="B39" i="271" s="1"/>
  <c r="L38" i="271"/>
  <c r="J38" i="271" s="1"/>
  <c r="D38" i="271"/>
  <c r="B38" i="271" s="1"/>
  <c r="L37" i="271"/>
  <c r="J37" i="271" s="1"/>
  <c r="D37" i="271"/>
  <c r="B37" i="271" s="1"/>
  <c r="L36" i="271"/>
  <c r="J36" i="271" s="1"/>
  <c r="D36" i="271"/>
  <c r="B36" i="271" s="1"/>
  <c r="L35" i="271"/>
  <c r="J35" i="271" s="1"/>
  <c r="D35" i="271"/>
  <c r="B35" i="271" s="1"/>
  <c r="L34" i="271"/>
  <c r="J34" i="271" s="1"/>
  <c r="D34" i="271"/>
  <c r="B34" i="271" s="1"/>
  <c r="L33" i="271"/>
  <c r="J33" i="271" s="1"/>
  <c r="D33" i="271"/>
  <c r="B33" i="271" s="1"/>
  <c r="L32" i="271"/>
  <c r="J32" i="271" s="1"/>
  <c r="D32" i="271"/>
  <c r="B32" i="271" s="1"/>
  <c r="L31" i="271"/>
  <c r="J31" i="271" s="1"/>
  <c r="D31" i="271"/>
  <c r="B31" i="271" s="1"/>
  <c r="L30" i="271"/>
  <c r="J30" i="271" s="1"/>
  <c r="D30" i="271"/>
  <c r="B30" i="271" s="1"/>
  <c r="L29" i="271"/>
  <c r="J29" i="271" s="1"/>
  <c r="D29" i="271"/>
  <c r="B29" i="271" s="1"/>
  <c r="L28" i="271"/>
  <c r="J28" i="271" s="1"/>
  <c r="D28" i="271"/>
  <c r="B28" i="271" s="1"/>
  <c r="L27" i="271"/>
  <c r="J27" i="271" s="1"/>
  <c r="D27" i="271"/>
  <c r="B27" i="271" s="1"/>
  <c r="L26" i="271"/>
  <c r="J26" i="271" s="1"/>
  <c r="D26" i="271"/>
  <c r="B26" i="271" s="1"/>
  <c r="L25" i="271"/>
  <c r="J25" i="271" s="1"/>
  <c r="D25" i="271"/>
  <c r="B25" i="271" s="1"/>
  <c r="L24" i="271"/>
  <c r="J24" i="271" s="1"/>
  <c r="D24" i="271"/>
  <c r="B24" i="271" s="1"/>
  <c r="L23" i="271"/>
  <c r="J23" i="271" s="1"/>
  <c r="D23" i="271"/>
  <c r="B23" i="271" s="1"/>
  <c r="L22" i="271"/>
  <c r="J22" i="271" s="1"/>
  <c r="D22" i="271"/>
  <c r="B22" i="271" s="1"/>
  <c r="L21" i="271"/>
  <c r="J21" i="271" s="1"/>
  <c r="D21" i="271"/>
  <c r="B21" i="271" s="1"/>
  <c r="L20" i="271"/>
  <c r="J20" i="271" s="1"/>
  <c r="D20" i="271"/>
  <c r="B20" i="271" s="1"/>
  <c r="L19" i="271"/>
  <c r="J19" i="271" s="1"/>
  <c r="D19" i="271"/>
  <c r="B19" i="271" s="1"/>
  <c r="L18" i="271"/>
  <c r="J18" i="271" s="1"/>
  <c r="D18" i="271"/>
  <c r="B18" i="271" s="1"/>
  <c r="L17" i="271"/>
  <c r="J17" i="271" s="1"/>
  <c r="D17" i="271"/>
  <c r="B17" i="271" s="1"/>
  <c r="L16" i="271"/>
  <c r="J16" i="271" s="1"/>
  <c r="D16" i="271"/>
  <c r="B16" i="271" s="1"/>
  <c r="L15" i="271"/>
  <c r="J15" i="271" s="1"/>
  <c r="D15" i="271"/>
  <c r="B15" i="271" s="1"/>
  <c r="L14" i="271"/>
  <c r="J14" i="271" s="1"/>
  <c r="D14" i="271"/>
  <c r="B14" i="271" s="1"/>
  <c r="L13" i="271"/>
  <c r="J13" i="271" s="1"/>
  <c r="D13" i="271"/>
  <c r="B13" i="271" s="1"/>
  <c r="L12" i="271"/>
  <c r="J12" i="271" s="1"/>
  <c r="D12" i="271"/>
  <c r="B12" i="271" s="1"/>
  <c r="L11" i="271"/>
  <c r="J11" i="271" s="1"/>
  <c r="D11" i="271"/>
  <c r="B11" i="271" s="1"/>
  <c r="L10" i="271"/>
  <c r="J10" i="271" s="1"/>
  <c r="D10" i="271"/>
  <c r="B10" i="271" s="1"/>
  <c r="L9" i="271"/>
  <c r="J9" i="271" s="1"/>
  <c r="D9" i="271"/>
  <c r="B9" i="271" s="1"/>
  <c r="L8" i="271"/>
  <c r="J8" i="271" s="1"/>
  <c r="D8" i="271"/>
  <c r="B8" i="271" s="1"/>
  <c r="L7" i="271"/>
  <c r="J7" i="271" s="1"/>
  <c r="D7" i="271"/>
  <c r="B7" i="271" s="1"/>
  <c r="L6" i="271"/>
  <c r="J6" i="271" s="1"/>
  <c r="D6" i="271"/>
  <c r="B6" i="271" s="1"/>
  <c r="L5" i="271"/>
  <c r="J5" i="271" s="1"/>
  <c r="D5" i="271"/>
  <c r="B5" i="271" s="1"/>
  <c r="L4" i="271"/>
  <c r="J4" i="271" s="1"/>
  <c r="D4" i="271"/>
  <c r="B4" i="271" s="1"/>
  <c r="B4" i="178" l="1"/>
  <c r="C3" i="177" l="1"/>
  <c r="B4" i="43" l="1"/>
  <c r="B5" i="43"/>
  <c r="B6" i="43"/>
  <c r="B7" i="43"/>
  <c r="B8" i="43"/>
  <c r="B9" i="43"/>
  <c r="B10" i="43"/>
  <c r="B11" i="43"/>
  <c r="B12" i="43"/>
  <c r="B13" i="43"/>
  <c r="B14" i="43"/>
  <c r="B15" i="43"/>
  <c r="B16" i="43"/>
  <c r="B17" i="43"/>
  <c r="B18" i="43"/>
  <c r="B19" i="43"/>
  <c r="B20" i="43"/>
  <c r="B21" i="43"/>
  <c r="B22" i="43"/>
  <c r="B23" i="43"/>
  <c r="B24" i="43"/>
  <c r="B25" i="43"/>
  <c r="B26" i="43"/>
  <c r="B27" i="43"/>
  <c r="B28" i="43"/>
  <c r="B29" i="43"/>
  <c r="B30" i="43"/>
  <c r="B31" i="43"/>
  <c r="B32" i="43"/>
  <c r="B33" i="43"/>
  <c r="B34" i="43"/>
  <c r="B35" i="43"/>
  <c r="B36" i="43"/>
  <c r="B37" i="43"/>
  <c r="B38" i="43"/>
  <c r="B39" i="43"/>
  <c r="B40" i="43"/>
  <c r="B41" i="43"/>
  <c r="B42" i="43"/>
  <c r="B43" i="43"/>
  <c r="B44" i="43"/>
  <c r="B45" i="43"/>
  <c r="B46" i="43"/>
  <c r="B47" i="43"/>
  <c r="B48" i="43"/>
  <c r="B49" i="43"/>
  <c r="B50" i="43"/>
  <c r="B51" i="43"/>
  <c r="B52" i="43"/>
  <c r="B53" i="43"/>
  <c r="B54" i="43"/>
  <c r="J5" i="179" l="1"/>
  <c r="J6" i="179"/>
  <c r="J7" i="179"/>
  <c r="J8" i="179"/>
  <c r="J9" i="179"/>
  <c r="J10" i="179"/>
  <c r="J11" i="179"/>
  <c r="J12" i="179"/>
  <c r="J13" i="179"/>
  <c r="J14" i="179"/>
  <c r="J15" i="179"/>
  <c r="J16" i="179"/>
  <c r="J17" i="179"/>
  <c r="J18" i="179"/>
  <c r="J19" i="179"/>
  <c r="J20" i="179"/>
  <c r="J21" i="179"/>
  <c r="J22" i="179"/>
  <c r="J23" i="179"/>
  <c r="J24" i="179"/>
  <c r="J25" i="179"/>
  <c r="J26" i="179"/>
  <c r="J27" i="179"/>
  <c r="J28" i="179"/>
  <c r="J29" i="179"/>
  <c r="J30" i="179"/>
  <c r="J31" i="179"/>
  <c r="J32" i="179"/>
  <c r="J33" i="179"/>
  <c r="J34" i="179"/>
  <c r="J35" i="179"/>
  <c r="J36" i="179"/>
  <c r="J37" i="179"/>
  <c r="J38" i="179"/>
  <c r="J39" i="179"/>
  <c r="J40" i="179"/>
  <c r="J41" i="179"/>
  <c r="J42" i="179"/>
  <c r="J43" i="179"/>
  <c r="J44" i="179"/>
  <c r="J45" i="179"/>
  <c r="J46" i="179"/>
  <c r="J47" i="179"/>
  <c r="J48" i="179"/>
  <c r="J49" i="179"/>
  <c r="J50" i="179"/>
  <c r="J51" i="179"/>
  <c r="J52" i="179"/>
  <c r="J53" i="179"/>
  <c r="J54" i="179"/>
  <c r="J55" i="179"/>
  <c r="J4" i="179"/>
  <c r="I5" i="179"/>
  <c r="I6" i="179"/>
  <c r="I7" i="179"/>
  <c r="I8" i="179"/>
  <c r="I9" i="179"/>
  <c r="I10" i="179"/>
  <c r="I11" i="179"/>
  <c r="I12" i="179"/>
  <c r="I13" i="179"/>
  <c r="I14" i="179"/>
  <c r="I15" i="179"/>
  <c r="I16" i="179"/>
  <c r="I17" i="179"/>
  <c r="I18" i="179"/>
  <c r="I19" i="179"/>
  <c r="I20" i="179"/>
  <c r="I21" i="179"/>
  <c r="I22" i="179"/>
  <c r="I23" i="179"/>
  <c r="I24" i="179"/>
  <c r="I25" i="179"/>
  <c r="I26" i="179"/>
  <c r="I27" i="179"/>
  <c r="I28" i="179"/>
  <c r="I29" i="179"/>
  <c r="I30" i="179"/>
  <c r="I31" i="179"/>
  <c r="I32" i="179"/>
  <c r="I33" i="179"/>
  <c r="I34" i="179"/>
  <c r="I35" i="179"/>
  <c r="I36" i="179"/>
  <c r="I37" i="179"/>
  <c r="I38" i="179"/>
  <c r="I39" i="179"/>
  <c r="I40" i="179"/>
  <c r="I41" i="179"/>
  <c r="I42" i="179"/>
  <c r="I43" i="179"/>
  <c r="I44" i="179"/>
  <c r="I45" i="179"/>
  <c r="I46" i="179"/>
  <c r="I47" i="179"/>
  <c r="I48" i="179"/>
  <c r="I49" i="179"/>
  <c r="I50" i="179"/>
  <c r="I51" i="179"/>
  <c r="I52" i="179"/>
  <c r="I53" i="179"/>
  <c r="I54" i="179"/>
  <c r="I55" i="179"/>
  <c r="I4" i="179"/>
  <c r="F5" i="179"/>
  <c r="F6" i="179"/>
  <c r="F7" i="179"/>
  <c r="F8" i="179"/>
  <c r="F9" i="179"/>
  <c r="F10" i="179"/>
  <c r="F11" i="179"/>
  <c r="F12" i="179"/>
  <c r="F13" i="179"/>
  <c r="F14" i="179"/>
  <c r="F15" i="179"/>
  <c r="F16" i="179"/>
  <c r="F17" i="179"/>
  <c r="F18" i="179"/>
  <c r="F19" i="179"/>
  <c r="F20" i="179"/>
  <c r="F21" i="179"/>
  <c r="F22" i="179"/>
  <c r="F23" i="179"/>
  <c r="F24" i="179"/>
  <c r="F25" i="179"/>
  <c r="F26" i="179"/>
  <c r="F27" i="179"/>
  <c r="F28" i="179"/>
  <c r="F29" i="179"/>
  <c r="F30" i="179"/>
  <c r="F31" i="179"/>
  <c r="F32" i="179"/>
  <c r="F33" i="179"/>
  <c r="F34" i="179"/>
  <c r="F35" i="179"/>
  <c r="F36" i="179"/>
  <c r="F37" i="179"/>
  <c r="F38" i="179"/>
  <c r="F39" i="179"/>
  <c r="F40" i="179"/>
  <c r="F41" i="179"/>
  <c r="F42" i="179"/>
  <c r="F43" i="179"/>
  <c r="F44" i="179"/>
  <c r="F45" i="179"/>
  <c r="F46" i="179"/>
  <c r="F47" i="179"/>
  <c r="F48" i="179"/>
  <c r="F49" i="179"/>
  <c r="F50" i="179"/>
  <c r="F51" i="179"/>
  <c r="F52" i="179"/>
  <c r="F53" i="179"/>
  <c r="F54" i="179"/>
  <c r="F55" i="179"/>
  <c r="F4" i="179"/>
  <c r="E5" i="179"/>
  <c r="E6" i="179"/>
  <c r="E7" i="179"/>
  <c r="E8" i="179"/>
  <c r="E9" i="179"/>
  <c r="E10" i="179"/>
  <c r="E11" i="179"/>
  <c r="E12" i="179"/>
  <c r="E13" i="179"/>
  <c r="E14" i="179"/>
  <c r="E15" i="179"/>
  <c r="E16" i="179"/>
  <c r="E17" i="179"/>
  <c r="E18" i="179"/>
  <c r="E19" i="179"/>
  <c r="E20" i="179"/>
  <c r="E21" i="179"/>
  <c r="E22" i="179"/>
  <c r="E23" i="179"/>
  <c r="E24" i="179"/>
  <c r="E25" i="179"/>
  <c r="E26" i="179"/>
  <c r="E27" i="179"/>
  <c r="E28" i="179"/>
  <c r="E29" i="179"/>
  <c r="E30" i="179"/>
  <c r="E31" i="179"/>
  <c r="E32" i="179"/>
  <c r="E33" i="179"/>
  <c r="E34" i="179"/>
  <c r="E35" i="179"/>
  <c r="E36" i="179"/>
  <c r="E37" i="179"/>
  <c r="E38" i="179"/>
  <c r="E39" i="179"/>
  <c r="E40" i="179"/>
  <c r="E41" i="179"/>
  <c r="E42" i="179"/>
  <c r="E43" i="179"/>
  <c r="E44" i="179"/>
  <c r="E45" i="179"/>
  <c r="E46" i="179"/>
  <c r="E47" i="179"/>
  <c r="E48" i="179"/>
  <c r="E49" i="179"/>
  <c r="E50" i="179"/>
  <c r="E51" i="179"/>
  <c r="E52" i="179"/>
  <c r="E53" i="179"/>
  <c r="E54" i="179"/>
  <c r="E55" i="179"/>
  <c r="E4" i="179"/>
  <c r="C5" i="179"/>
  <c r="C6" i="179"/>
  <c r="C7" i="179"/>
  <c r="C8" i="179"/>
  <c r="C9" i="179"/>
  <c r="C10" i="179"/>
  <c r="C11" i="179"/>
  <c r="C12" i="179"/>
  <c r="C13" i="179"/>
  <c r="C14" i="179"/>
  <c r="C15" i="179"/>
  <c r="C16" i="179"/>
  <c r="C17" i="179"/>
  <c r="C18" i="179"/>
  <c r="C19" i="179"/>
  <c r="C20" i="179"/>
  <c r="C21" i="179"/>
  <c r="C22" i="179"/>
  <c r="C23" i="179"/>
  <c r="C24" i="179"/>
  <c r="C25" i="179"/>
  <c r="C26" i="179"/>
  <c r="C27" i="179"/>
  <c r="C28" i="179"/>
  <c r="C29" i="179"/>
  <c r="C30" i="179"/>
  <c r="C31" i="179"/>
  <c r="C32" i="179"/>
  <c r="C33" i="179"/>
  <c r="C34" i="179"/>
  <c r="C35" i="179"/>
  <c r="C36" i="179"/>
  <c r="C37" i="179"/>
  <c r="C38" i="179"/>
  <c r="C39" i="179"/>
  <c r="C40" i="179"/>
  <c r="C41" i="179"/>
  <c r="C42" i="179"/>
  <c r="C43" i="179"/>
  <c r="C44" i="179"/>
  <c r="C45" i="179"/>
  <c r="C46" i="179"/>
  <c r="C47" i="179"/>
  <c r="C48" i="179"/>
  <c r="C49" i="179"/>
  <c r="C50" i="179"/>
  <c r="C51" i="179"/>
  <c r="C52" i="179"/>
  <c r="C53" i="179"/>
  <c r="C54" i="179"/>
  <c r="C55" i="179"/>
  <c r="C4" i="179"/>
  <c r="B5" i="263"/>
  <c r="C5" i="263"/>
  <c r="B41" i="188" s="1"/>
  <c r="D5" i="263"/>
  <c r="B42" i="188" s="1"/>
  <c r="E5" i="263"/>
  <c r="F5" i="263"/>
  <c r="G5" i="263"/>
  <c r="B3" i="188" s="1"/>
  <c r="H5" i="263"/>
  <c r="B4" i="188" s="1"/>
  <c r="I5" i="263"/>
  <c r="B5" i="188" s="1"/>
  <c r="J5" i="263"/>
  <c r="B6" i="188" s="1"/>
  <c r="K5" i="263"/>
  <c r="B7" i="188" s="1"/>
  <c r="L5" i="263"/>
  <c r="B8" i="188" s="1"/>
  <c r="M5" i="263"/>
  <c r="B9" i="188" s="1"/>
  <c r="N5" i="263"/>
  <c r="B10" i="188" s="1"/>
  <c r="O5" i="263"/>
  <c r="B11" i="188" s="1"/>
  <c r="P5" i="263"/>
  <c r="B12" i="188" s="1"/>
  <c r="Q5" i="263"/>
  <c r="B13" i="188" s="1"/>
  <c r="R5" i="263"/>
  <c r="B14" i="188" s="1"/>
  <c r="S5" i="263"/>
  <c r="B15" i="188" s="1"/>
  <c r="T5" i="263"/>
  <c r="B16" i="188" s="1"/>
  <c r="U5" i="263"/>
  <c r="B17" i="188" s="1"/>
  <c r="V5" i="263"/>
  <c r="B18" i="188" s="1"/>
  <c r="W5" i="263"/>
  <c r="B19" i="188" s="1"/>
  <c r="X5" i="263"/>
  <c r="B20" i="188" s="1"/>
  <c r="Y5" i="263"/>
  <c r="B21" i="188" s="1"/>
  <c r="Z5" i="263"/>
  <c r="B22" i="188" s="1"/>
  <c r="AA5" i="263"/>
  <c r="B23" i="188" s="1"/>
  <c r="AB5" i="263"/>
  <c r="B24" i="188" s="1"/>
  <c r="AC5" i="263"/>
  <c r="B25" i="188" s="1"/>
  <c r="AD5" i="263"/>
  <c r="B26" i="188" s="1"/>
  <c r="AE5" i="263"/>
  <c r="B27" i="188" s="1"/>
  <c r="AF5" i="263"/>
  <c r="B28" i="188" s="1"/>
  <c r="AG5" i="263"/>
  <c r="B29" i="188" s="1"/>
  <c r="AH5" i="263"/>
  <c r="B30" i="188" s="1"/>
  <c r="AI5" i="263"/>
  <c r="B31" i="188" s="1"/>
  <c r="AJ5" i="263"/>
  <c r="B32" i="188" s="1"/>
  <c r="AK5" i="263"/>
  <c r="B33" i="188" s="1"/>
  <c r="AL5" i="263"/>
  <c r="B34" i="188" s="1"/>
  <c r="AM5" i="263"/>
  <c r="B35" i="188" s="1"/>
  <c r="AN5" i="263"/>
  <c r="B36" i="188" s="1"/>
  <c r="AO5" i="263"/>
  <c r="B37" i="188" s="1"/>
  <c r="AP5" i="263"/>
  <c r="B38" i="188" s="1"/>
  <c r="AQ5" i="263"/>
  <c r="B39" i="188" s="1"/>
  <c r="AR5" i="263"/>
  <c r="AS5" i="263"/>
  <c r="AT5" i="263"/>
  <c r="B6" i="263"/>
  <c r="C6" i="263"/>
  <c r="B41" i="189" s="1"/>
  <c r="D6" i="263"/>
  <c r="B42" i="189" s="1"/>
  <c r="E6" i="263"/>
  <c r="F6" i="263"/>
  <c r="G6" i="263"/>
  <c r="B3" i="189" s="1"/>
  <c r="H6" i="263"/>
  <c r="B4" i="189" s="1"/>
  <c r="I6" i="263"/>
  <c r="B5" i="189" s="1"/>
  <c r="J6" i="263"/>
  <c r="B6" i="189" s="1"/>
  <c r="K6" i="263"/>
  <c r="B7" i="189" s="1"/>
  <c r="L6" i="263"/>
  <c r="B8" i="189" s="1"/>
  <c r="M6" i="263"/>
  <c r="B9" i="189" s="1"/>
  <c r="N6" i="263"/>
  <c r="B10" i="189" s="1"/>
  <c r="O6" i="263"/>
  <c r="B11" i="189" s="1"/>
  <c r="P6" i="263"/>
  <c r="B12" i="189" s="1"/>
  <c r="Q6" i="263"/>
  <c r="B13" i="189" s="1"/>
  <c r="R6" i="263"/>
  <c r="B14" i="189" s="1"/>
  <c r="S6" i="263"/>
  <c r="B15" i="189" s="1"/>
  <c r="T6" i="263"/>
  <c r="B16" i="189" s="1"/>
  <c r="U6" i="263"/>
  <c r="B17" i="189" s="1"/>
  <c r="V6" i="263"/>
  <c r="B18" i="189" s="1"/>
  <c r="W6" i="263"/>
  <c r="B19" i="189" s="1"/>
  <c r="X6" i="263"/>
  <c r="B20" i="189" s="1"/>
  <c r="Y6" i="263"/>
  <c r="B21" i="189" s="1"/>
  <c r="Z6" i="263"/>
  <c r="B22" i="189" s="1"/>
  <c r="AA6" i="263"/>
  <c r="B23" i="189" s="1"/>
  <c r="AB6" i="263"/>
  <c r="B24" i="189" s="1"/>
  <c r="AC6" i="263"/>
  <c r="B25" i="189" s="1"/>
  <c r="AD6" i="263"/>
  <c r="B26" i="189" s="1"/>
  <c r="AE6" i="263"/>
  <c r="B27" i="189" s="1"/>
  <c r="AF6" i="263"/>
  <c r="B28" i="189" s="1"/>
  <c r="AG6" i="263"/>
  <c r="B29" i="189" s="1"/>
  <c r="AH6" i="263"/>
  <c r="B30" i="189" s="1"/>
  <c r="AI6" i="263"/>
  <c r="B31" i="189" s="1"/>
  <c r="AJ6" i="263"/>
  <c r="B32" i="189" s="1"/>
  <c r="AK6" i="263"/>
  <c r="B33" i="189" s="1"/>
  <c r="AL6" i="263"/>
  <c r="B34" i="189" s="1"/>
  <c r="AM6" i="263"/>
  <c r="B35" i="189" s="1"/>
  <c r="AN6" i="263"/>
  <c r="B36" i="189" s="1"/>
  <c r="AO6" i="263"/>
  <c r="B37" i="189" s="1"/>
  <c r="AP6" i="263"/>
  <c r="B38" i="189" s="1"/>
  <c r="AQ6" i="263"/>
  <c r="B39" i="189" s="1"/>
  <c r="AR6" i="263"/>
  <c r="AS6" i="263"/>
  <c r="AT6" i="263"/>
  <c r="B7" i="263"/>
  <c r="C7" i="263"/>
  <c r="B41" i="190" s="1"/>
  <c r="D7" i="263"/>
  <c r="B42" i="190" s="1"/>
  <c r="E7" i="263"/>
  <c r="F7" i="263"/>
  <c r="G7" i="263"/>
  <c r="B3" i="190" s="1"/>
  <c r="H7" i="263"/>
  <c r="B4" i="190" s="1"/>
  <c r="I7" i="263"/>
  <c r="B5" i="190" s="1"/>
  <c r="J7" i="263"/>
  <c r="B6" i="190" s="1"/>
  <c r="K7" i="263"/>
  <c r="B7" i="190" s="1"/>
  <c r="L7" i="263"/>
  <c r="B8" i="190" s="1"/>
  <c r="M7" i="263"/>
  <c r="B9" i="190" s="1"/>
  <c r="N7" i="263"/>
  <c r="B10" i="190" s="1"/>
  <c r="O7" i="263"/>
  <c r="B11" i="190" s="1"/>
  <c r="P7" i="263"/>
  <c r="B12" i="190" s="1"/>
  <c r="Q7" i="263"/>
  <c r="B13" i="190" s="1"/>
  <c r="R7" i="263"/>
  <c r="B14" i="190" s="1"/>
  <c r="S7" i="263"/>
  <c r="B15" i="190" s="1"/>
  <c r="T7" i="263"/>
  <c r="B16" i="190" s="1"/>
  <c r="U7" i="263"/>
  <c r="B17" i="190" s="1"/>
  <c r="V7" i="263"/>
  <c r="B18" i="190" s="1"/>
  <c r="W7" i="263"/>
  <c r="B19" i="190" s="1"/>
  <c r="X7" i="263"/>
  <c r="B20" i="190" s="1"/>
  <c r="Y7" i="263"/>
  <c r="B21" i="190" s="1"/>
  <c r="Z7" i="263"/>
  <c r="B22" i="190" s="1"/>
  <c r="AA7" i="263"/>
  <c r="B23" i="190" s="1"/>
  <c r="AB7" i="263"/>
  <c r="B24" i="190" s="1"/>
  <c r="AC7" i="263"/>
  <c r="B25" i="190" s="1"/>
  <c r="AD7" i="263"/>
  <c r="B26" i="190" s="1"/>
  <c r="AE7" i="263"/>
  <c r="B27" i="190" s="1"/>
  <c r="AF7" i="263"/>
  <c r="B28" i="190" s="1"/>
  <c r="AG7" i="263"/>
  <c r="B29" i="190" s="1"/>
  <c r="AH7" i="263"/>
  <c r="B30" i="190" s="1"/>
  <c r="AI7" i="263"/>
  <c r="B31" i="190" s="1"/>
  <c r="AJ7" i="263"/>
  <c r="B32" i="190" s="1"/>
  <c r="AK7" i="263"/>
  <c r="B33" i="190" s="1"/>
  <c r="AL7" i="263"/>
  <c r="B34" i="190" s="1"/>
  <c r="AM7" i="263"/>
  <c r="B35" i="190" s="1"/>
  <c r="AN7" i="263"/>
  <c r="B36" i="190" s="1"/>
  <c r="AO7" i="263"/>
  <c r="B37" i="190" s="1"/>
  <c r="AP7" i="263"/>
  <c r="B38" i="190" s="1"/>
  <c r="AQ7" i="263"/>
  <c r="B39" i="190" s="1"/>
  <c r="AR7" i="263"/>
  <c r="AS7" i="263"/>
  <c r="AT7" i="263"/>
  <c r="B8" i="263"/>
  <c r="C8" i="263"/>
  <c r="B41" i="191" s="1"/>
  <c r="D8" i="263"/>
  <c r="B42" i="191" s="1"/>
  <c r="E8" i="263"/>
  <c r="F8" i="263"/>
  <c r="G8" i="263"/>
  <c r="B3" i="191" s="1"/>
  <c r="H8" i="263"/>
  <c r="B4" i="191" s="1"/>
  <c r="I8" i="263"/>
  <c r="B5" i="191" s="1"/>
  <c r="J8" i="263"/>
  <c r="B6" i="191" s="1"/>
  <c r="K8" i="263"/>
  <c r="B7" i="191" s="1"/>
  <c r="L8" i="263"/>
  <c r="B8" i="191" s="1"/>
  <c r="M8" i="263"/>
  <c r="B9" i="191" s="1"/>
  <c r="N8" i="263"/>
  <c r="B10" i="191" s="1"/>
  <c r="O8" i="263"/>
  <c r="B11" i="191" s="1"/>
  <c r="P8" i="263"/>
  <c r="B12" i="191" s="1"/>
  <c r="Q8" i="263"/>
  <c r="B13" i="191" s="1"/>
  <c r="R8" i="263"/>
  <c r="B14" i="191" s="1"/>
  <c r="S8" i="263"/>
  <c r="B15" i="191" s="1"/>
  <c r="T8" i="263"/>
  <c r="B16" i="191" s="1"/>
  <c r="U8" i="263"/>
  <c r="B17" i="191" s="1"/>
  <c r="V8" i="263"/>
  <c r="B18" i="191" s="1"/>
  <c r="W8" i="263"/>
  <c r="B19" i="191" s="1"/>
  <c r="X8" i="263"/>
  <c r="B20" i="191" s="1"/>
  <c r="Y8" i="263"/>
  <c r="B21" i="191" s="1"/>
  <c r="Z8" i="263"/>
  <c r="B22" i="191" s="1"/>
  <c r="AA8" i="263"/>
  <c r="B23" i="191" s="1"/>
  <c r="AB8" i="263"/>
  <c r="B24" i="191" s="1"/>
  <c r="AC8" i="263"/>
  <c r="B25" i="191" s="1"/>
  <c r="AD8" i="263"/>
  <c r="B26" i="191" s="1"/>
  <c r="AE8" i="263"/>
  <c r="B27" i="191" s="1"/>
  <c r="AF8" i="263"/>
  <c r="B28" i="191" s="1"/>
  <c r="AG8" i="263"/>
  <c r="B29" i="191" s="1"/>
  <c r="AH8" i="263"/>
  <c r="B30" i="191" s="1"/>
  <c r="AI8" i="263"/>
  <c r="B31" i="191" s="1"/>
  <c r="AJ8" i="263"/>
  <c r="B32" i="191" s="1"/>
  <c r="AK8" i="263"/>
  <c r="B33" i="191" s="1"/>
  <c r="AL8" i="263"/>
  <c r="B34" i="191" s="1"/>
  <c r="AM8" i="263"/>
  <c r="B35" i="191" s="1"/>
  <c r="AN8" i="263"/>
  <c r="B36" i="191" s="1"/>
  <c r="AO8" i="263"/>
  <c r="B37" i="191" s="1"/>
  <c r="AP8" i="263"/>
  <c r="B38" i="191" s="1"/>
  <c r="AQ8" i="263"/>
  <c r="B39" i="191" s="1"/>
  <c r="AR8" i="263"/>
  <c r="AS8" i="263"/>
  <c r="AT8" i="263"/>
  <c r="B9" i="263"/>
  <c r="C9" i="263"/>
  <c r="B41" i="192" s="1"/>
  <c r="D9" i="263"/>
  <c r="B42" i="192" s="1"/>
  <c r="E9" i="263"/>
  <c r="F9" i="263"/>
  <c r="G9" i="263"/>
  <c r="B3" i="192" s="1"/>
  <c r="H9" i="263"/>
  <c r="B4" i="192" s="1"/>
  <c r="I9" i="263"/>
  <c r="B5" i="192" s="1"/>
  <c r="J9" i="263"/>
  <c r="B6" i="192" s="1"/>
  <c r="K9" i="263"/>
  <c r="B7" i="192" s="1"/>
  <c r="L9" i="263"/>
  <c r="B8" i="192" s="1"/>
  <c r="M9" i="263"/>
  <c r="B9" i="192" s="1"/>
  <c r="N9" i="263"/>
  <c r="B10" i="192" s="1"/>
  <c r="O9" i="263"/>
  <c r="B11" i="192" s="1"/>
  <c r="P9" i="263"/>
  <c r="B12" i="192" s="1"/>
  <c r="Q9" i="263"/>
  <c r="B13" i="192" s="1"/>
  <c r="R9" i="263"/>
  <c r="B14" i="192" s="1"/>
  <c r="S9" i="263"/>
  <c r="B15" i="192" s="1"/>
  <c r="T9" i="263"/>
  <c r="B16" i="192" s="1"/>
  <c r="U9" i="263"/>
  <c r="B17" i="192" s="1"/>
  <c r="V9" i="263"/>
  <c r="B18" i="192" s="1"/>
  <c r="W9" i="263"/>
  <c r="B19" i="192" s="1"/>
  <c r="X9" i="263"/>
  <c r="B20" i="192" s="1"/>
  <c r="Y9" i="263"/>
  <c r="B21" i="192" s="1"/>
  <c r="Z9" i="263"/>
  <c r="B22" i="192" s="1"/>
  <c r="AA9" i="263"/>
  <c r="B23" i="192" s="1"/>
  <c r="AB9" i="263"/>
  <c r="B24" i="192" s="1"/>
  <c r="AC9" i="263"/>
  <c r="B25" i="192" s="1"/>
  <c r="AD9" i="263"/>
  <c r="B26" i="192" s="1"/>
  <c r="AE9" i="263"/>
  <c r="B27" i="192" s="1"/>
  <c r="AF9" i="263"/>
  <c r="B28" i="192" s="1"/>
  <c r="AG9" i="263"/>
  <c r="B29" i="192" s="1"/>
  <c r="AH9" i="263"/>
  <c r="B30" i="192" s="1"/>
  <c r="AI9" i="263"/>
  <c r="B31" i="192" s="1"/>
  <c r="AJ9" i="263"/>
  <c r="B32" i="192" s="1"/>
  <c r="AK9" i="263"/>
  <c r="B33" i="192" s="1"/>
  <c r="AL9" i="263"/>
  <c r="B34" i="192" s="1"/>
  <c r="AM9" i="263"/>
  <c r="B35" i="192" s="1"/>
  <c r="AN9" i="263"/>
  <c r="B36" i="192" s="1"/>
  <c r="AO9" i="263"/>
  <c r="B37" i="192" s="1"/>
  <c r="AP9" i="263"/>
  <c r="B38" i="192" s="1"/>
  <c r="AQ9" i="263"/>
  <c r="B39" i="192" s="1"/>
  <c r="AR9" i="263"/>
  <c r="AS9" i="263"/>
  <c r="AT9" i="263"/>
  <c r="B10" i="263"/>
  <c r="C10" i="263"/>
  <c r="B41" i="193" s="1"/>
  <c r="D10" i="263"/>
  <c r="B42" i="193" s="1"/>
  <c r="E10" i="263"/>
  <c r="F10" i="263"/>
  <c r="G10" i="263"/>
  <c r="B3" i="193" s="1"/>
  <c r="H10" i="263"/>
  <c r="B4" i="193" s="1"/>
  <c r="I10" i="263"/>
  <c r="B5" i="193" s="1"/>
  <c r="J10" i="263"/>
  <c r="B6" i="193" s="1"/>
  <c r="K10" i="263"/>
  <c r="B7" i="193" s="1"/>
  <c r="L10" i="263"/>
  <c r="B8" i="193" s="1"/>
  <c r="M10" i="263"/>
  <c r="B9" i="193" s="1"/>
  <c r="N10" i="263"/>
  <c r="B10" i="193" s="1"/>
  <c r="O10" i="263"/>
  <c r="B11" i="193" s="1"/>
  <c r="P10" i="263"/>
  <c r="B12" i="193" s="1"/>
  <c r="Q10" i="263"/>
  <c r="B13" i="193" s="1"/>
  <c r="R10" i="263"/>
  <c r="B14" i="193" s="1"/>
  <c r="S10" i="263"/>
  <c r="B15" i="193" s="1"/>
  <c r="T10" i="263"/>
  <c r="B16" i="193" s="1"/>
  <c r="U10" i="263"/>
  <c r="B17" i="193" s="1"/>
  <c r="V10" i="263"/>
  <c r="B18" i="193" s="1"/>
  <c r="W10" i="263"/>
  <c r="B19" i="193" s="1"/>
  <c r="X10" i="263"/>
  <c r="B20" i="193" s="1"/>
  <c r="Y10" i="263"/>
  <c r="B21" i="193" s="1"/>
  <c r="Z10" i="263"/>
  <c r="B22" i="193" s="1"/>
  <c r="AA10" i="263"/>
  <c r="B23" i="193" s="1"/>
  <c r="AB10" i="263"/>
  <c r="B24" i="193" s="1"/>
  <c r="AC10" i="263"/>
  <c r="B25" i="193" s="1"/>
  <c r="AD10" i="263"/>
  <c r="B26" i="193" s="1"/>
  <c r="AE10" i="263"/>
  <c r="B27" i="193" s="1"/>
  <c r="AF10" i="263"/>
  <c r="B28" i="193" s="1"/>
  <c r="AG10" i="263"/>
  <c r="B29" i="193" s="1"/>
  <c r="AH10" i="263"/>
  <c r="B30" i="193" s="1"/>
  <c r="AI10" i="263"/>
  <c r="B31" i="193" s="1"/>
  <c r="AJ10" i="263"/>
  <c r="B32" i="193" s="1"/>
  <c r="AK10" i="263"/>
  <c r="B33" i="193" s="1"/>
  <c r="AL10" i="263"/>
  <c r="B34" i="193" s="1"/>
  <c r="AM10" i="263"/>
  <c r="B35" i="193" s="1"/>
  <c r="AN10" i="263"/>
  <c r="B36" i="193" s="1"/>
  <c r="AO10" i="263"/>
  <c r="B37" i="193" s="1"/>
  <c r="AP10" i="263"/>
  <c r="B38" i="193" s="1"/>
  <c r="AQ10" i="263"/>
  <c r="B39" i="193" s="1"/>
  <c r="AR10" i="263"/>
  <c r="AS10" i="263"/>
  <c r="AT10" i="263"/>
  <c r="B11" i="263"/>
  <c r="C11" i="263"/>
  <c r="B41" i="194" s="1"/>
  <c r="D11" i="263"/>
  <c r="B42" i="194" s="1"/>
  <c r="E11" i="263"/>
  <c r="F11" i="263"/>
  <c r="G11" i="263"/>
  <c r="B3" i="194" s="1"/>
  <c r="H11" i="263"/>
  <c r="B4" i="194" s="1"/>
  <c r="I11" i="263"/>
  <c r="B5" i="194" s="1"/>
  <c r="J11" i="263"/>
  <c r="B6" i="194" s="1"/>
  <c r="K11" i="263"/>
  <c r="B7" i="194" s="1"/>
  <c r="L11" i="263"/>
  <c r="B8" i="194" s="1"/>
  <c r="M11" i="263"/>
  <c r="B9" i="194" s="1"/>
  <c r="N11" i="263"/>
  <c r="B10" i="194" s="1"/>
  <c r="O11" i="263"/>
  <c r="B11" i="194" s="1"/>
  <c r="P11" i="263"/>
  <c r="B12" i="194" s="1"/>
  <c r="Q11" i="263"/>
  <c r="B13" i="194" s="1"/>
  <c r="R11" i="263"/>
  <c r="B14" i="194" s="1"/>
  <c r="S11" i="263"/>
  <c r="B15" i="194" s="1"/>
  <c r="T11" i="263"/>
  <c r="B16" i="194" s="1"/>
  <c r="U11" i="263"/>
  <c r="B17" i="194" s="1"/>
  <c r="V11" i="263"/>
  <c r="B18" i="194" s="1"/>
  <c r="W11" i="263"/>
  <c r="B19" i="194" s="1"/>
  <c r="X11" i="263"/>
  <c r="B20" i="194" s="1"/>
  <c r="Y11" i="263"/>
  <c r="B21" i="194" s="1"/>
  <c r="Z11" i="263"/>
  <c r="B22" i="194" s="1"/>
  <c r="AA11" i="263"/>
  <c r="B23" i="194" s="1"/>
  <c r="AB11" i="263"/>
  <c r="B24" i="194" s="1"/>
  <c r="AC11" i="263"/>
  <c r="B25" i="194" s="1"/>
  <c r="AD11" i="263"/>
  <c r="B26" i="194" s="1"/>
  <c r="AE11" i="263"/>
  <c r="B27" i="194" s="1"/>
  <c r="AF11" i="263"/>
  <c r="B28" i="194" s="1"/>
  <c r="AG11" i="263"/>
  <c r="B29" i="194" s="1"/>
  <c r="AH11" i="263"/>
  <c r="B30" i="194" s="1"/>
  <c r="AI11" i="263"/>
  <c r="B31" i="194" s="1"/>
  <c r="AJ11" i="263"/>
  <c r="B32" i="194" s="1"/>
  <c r="AK11" i="263"/>
  <c r="B33" i="194" s="1"/>
  <c r="AL11" i="263"/>
  <c r="B34" i="194" s="1"/>
  <c r="AM11" i="263"/>
  <c r="B35" i="194" s="1"/>
  <c r="AN11" i="263"/>
  <c r="B36" i="194" s="1"/>
  <c r="AO11" i="263"/>
  <c r="B37" i="194" s="1"/>
  <c r="AP11" i="263"/>
  <c r="B38" i="194" s="1"/>
  <c r="AQ11" i="263"/>
  <c r="B39" i="194" s="1"/>
  <c r="AR11" i="263"/>
  <c r="AS11" i="263"/>
  <c r="AT11" i="263"/>
  <c r="B12" i="263"/>
  <c r="C12" i="263"/>
  <c r="B41" i="195" s="1"/>
  <c r="D12" i="263"/>
  <c r="B42" i="195" s="1"/>
  <c r="E12" i="263"/>
  <c r="F12" i="263"/>
  <c r="G12" i="263"/>
  <c r="B3" i="195" s="1"/>
  <c r="H12" i="263"/>
  <c r="B4" i="195" s="1"/>
  <c r="I12" i="263"/>
  <c r="B5" i="195" s="1"/>
  <c r="J12" i="263"/>
  <c r="B6" i="195" s="1"/>
  <c r="K12" i="263"/>
  <c r="B7" i="195" s="1"/>
  <c r="L12" i="263"/>
  <c r="B8" i="195" s="1"/>
  <c r="M12" i="263"/>
  <c r="B9" i="195" s="1"/>
  <c r="N12" i="263"/>
  <c r="B10" i="195" s="1"/>
  <c r="O12" i="263"/>
  <c r="B11" i="195" s="1"/>
  <c r="P12" i="263"/>
  <c r="B12" i="195" s="1"/>
  <c r="Q12" i="263"/>
  <c r="B13" i="195" s="1"/>
  <c r="R12" i="263"/>
  <c r="B14" i="195" s="1"/>
  <c r="S12" i="263"/>
  <c r="B15" i="195" s="1"/>
  <c r="T12" i="263"/>
  <c r="B16" i="195" s="1"/>
  <c r="U12" i="263"/>
  <c r="B17" i="195" s="1"/>
  <c r="V12" i="263"/>
  <c r="B18" i="195" s="1"/>
  <c r="W12" i="263"/>
  <c r="B19" i="195" s="1"/>
  <c r="X12" i="263"/>
  <c r="B20" i="195" s="1"/>
  <c r="Y12" i="263"/>
  <c r="B21" i="195" s="1"/>
  <c r="Z12" i="263"/>
  <c r="B22" i="195" s="1"/>
  <c r="AA12" i="263"/>
  <c r="B23" i="195" s="1"/>
  <c r="AB12" i="263"/>
  <c r="B24" i="195" s="1"/>
  <c r="AC12" i="263"/>
  <c r="B25" i="195" s="1"/>
  <c r="AD12" i="263"/>
  <c r="B26" i="195" s="1"/>
  <c r="AE12" i="263"/>
  <c r="B27" i="195" s="1"/>
  <c r="AF12" i="263"/>
  <c r="B28" i="195" s="1"/>
  <c r="AG12" i="263"/>
  <c r="B29" i="195" s="1"/>
  <c r="AH12" i="263"/>
  <c r="B30" i="195" s="1"/>
  <c r="AI12" i="263"/>
  <c r="B31" i="195" s="1"/>
  <c r="AJ12" i="263"/>
  <c r="B32" i="195" s="1"/>
  <c r="AK12" i="263"/>
  <c r="B33" i="195" s="1"/>
  <c r="AL12" i="263"/>
  <c r="B34" i="195" s="1"/>
  <c r="AM12" i="263"/>
  <c r="B35" i="195" s="1"/>
  <c r="AN12" i="263"/>
  <c r="B36" i="195" s="1"/>
  <c r="AO12" i="263"/>
  <c r="B37" i="195" s="1"/>
  <c r="AP12" i="263"/>
  <c r="B38" i="195" s="1"/>
  <c r="AQ12" i="263"/>
  <c r="B39" i="195" s="1"/>
  <c r="AR12" i="263"/>
  <c r="AS12" i="263"/>
  <c r="AT12" i="263"/>
  <c r="B13" i="263"/>
  <c r="C13" i="263"/>
  <c r="B41" i="196" s="1"/>
  <c r="D13" i="263"/>
  <c r="B42" i="196" s="1"/>
  <c r="E13" i="263"/>
  <c r="F13" i="263"/>
  <c r="G13" i="263"/>
  <c r="B3" i="196" s="1"/>
  <c r="H13" i="263"/>
  <c r="B4" i="196" s="1"/>
  <c r="I13" i="263"/>
  <c r="B5" i="196" s="1"/>
  <c r="J13" i="263"/>
  <c r="B6" i="196" s="1"/>
  <c r="K13" i="263"/>
  <c r="B7" i="196" s="1"/>
  <c r="L13" i="263"/>
  <c r="B8" i="196" s="1"/>
  <c r="M13" i="263"/>
  <c r="B9" i="196" s="1"/>
  <c r="N13" i="263"/>
  <c r="B10" i="196" s="1"/>
  <c r="O13" i="263"/>
  <c r="B11" i="196" s="1"/>
  <c r="P13" i="263"/>
  <c r="B12" i="196" s="1"/>
  <c r="Q13" i="263"/>
  <c r="B13" i="196" s="1"/>
  <c r="R13" i="263"/>
  <c r="B14" i="196" s="1"/>
  <c r="S13" i="263"/>
  <c r="B15" i="196" s="1"/>
  <c r="T13" i="263"/>
  <c r="B16" i="196" s="1"/>
  <c r="U13" i="263"/>
  <c r="B17" i="196" s="1"/>
  <c r="V13" i="263"/>
  <c r="B18" i="196" s="1"/>
  <c r="W13" i="263"/>
  <c r="B19" i="196" s="1"/>
  <c r="X13" i="263"/>
  <c r="B20" i="196" s="1"/>
  <c r="Y13" i="263"/>
  <c r="B21" i="196" s="1"/>
  <c r="Z13" i="263"/>
  <c r="B22" i="196" s="1"/>
  <c r="AA13" i="263"/>
  <c r="B23" i="196" s="1"/>
  <c r="AB13" i="263"/>
  <c r="B24" i="196" s="1"/>
  <c r="AC13" i="263"/>
  <c r="B25" i="196" s="1"/>
  <c r="AD13" i="263"/>
  <c r="B26" i="196" s="1"/>
  <c r="AE13" i="263"/>
  <c r="B27" i="196" s="1"/>
  <c r="AF13" i="263"/>
  <c r="B28" i="196" s="1"/>
  <c r="AG13" i="263"/>
  <c r="B29" i="196" s="1"/>
  <c r="AH13" i="263"/>
  <c r="B30" i="196" s="1"/>
  <c r="AI13" i="263"/>
  <c r="B31" i="196" s="1"/>
  <c r="AJ13" i="263"/>
  <c r="B32" i="196" s="1"/>
  <c r="AK13" i="263"/>
  <c r="B33" i="196" s="1"/>
  <c r="AL13" i="263"/>
  <c r="B34" i="196" s="1"/>
  <c r="AM13" i="263"/>
  <c r="B35" i="196" s="1"/>
  <c r="AN13" i="263"/>
  <c r="B36" i="196" s="1"/>
  <c r="AO13" i="263"/>
  <c r="B37" i="196" s="1"/>
  <c r="AP13" i="263"/>
  <c r="B38" i="196" s="1"/>
  <c r="AQ13" i="263"/>
  <c r="B39" i="196" s="1"/>
  <c r="AR13" i="263"/>
  <c r="AS13" i="263"/>
  <c r="AT13" i="263"/>
  <c r="B14" i="263"/>
  <c r="C14" i="263"/>
  <c r="B41" i="197" s="1"/>
  <c r="D14" i="263"/>
  <c r="B42" i="197" s="1"/>
  <c r="E14" i="263"/>
  <c r="F14" i="263"/>
  <c r="G14" i="263"/>
  <c r="B3" i="197" s="1"/>
  <c r="H14" i="263"/>
  <c r="B4" i="197" s="1"/>
  <c r="I14" i="263"/>
  <c r="B5" i="197" s="1"/>
  <c r="J14" i="263"/>
  <c r="B6" i="197" s="1"/>
  <c r="K14" i="263"/>
  <c r="B7" i="197" s="1"/>
  <c r="L14" i="263"/>
  <c r="B8" i="197" s="1"/>
  <c r="M14" i="263"/>
  <c r="B9" i="197" s="1"/>
  <c r="N14" i="263"/>
  <c r="B10" i="197" s="1"/>
  <c r="O14" i="263"/>
  <c r="B11" i="197" s="1"/>
  <c r="P14" i="263"/>
  <c r="B12" i="197" s="1"/>
  <c r="Q14" i="263"/>
  <c r="B13" i="197" s="1"/>
  <c r="R14" i="263"/>
  <c r="B14" i="197" s="1"/>
  <c r="S14" i="263"/>
  <c r="B15" i="197" s="1"/>
  <c r="T14" i="263"/>
  <c r="B16" i="197" s="1"/>
  <c r="U14" i="263"/>
  <c r="B17" i="197" s="1"/>
  <c r="V14" i="263"/>
  <c r="B18" i="197" s="1"/>
  <c r="W14" i="263"/>
  <c r="B19" i="197" s="1"/>
  <c r="X14" i="263"/>
  <c r="B20" i="197" s="1"/>
  <c r="Y14" i="263"/>
  <c r="B21" i="197" s="1"/>
  <c r="Z14" i="263"/>
  <c r="B22" i="197" s="1"/>
  <c r="AA14" i="263"/>
  <c r="B23" i="197" s="1"/>
  <c r="AB14" i="263"/>
  <c r="B24" i="197" s="1"/>
  <c r="AC14" i="263"/>
  <c r="B25" i="197" s="1"/>
  <c r="AD14" i="263"/>
  <c r="B26" i="197" s="1"/>
  <c r="AE14" i="263"/>
  <c r="B27" i="197" s="1"/>
  <c r="AF14" i="263"/>
  <c r="B28" i="197" s="1"/>
  <c r="AG14" i="263"/>
  <c r="B29" i="197" s="1"/>
  <c r="AH14" i="263"/>
  <c r="B30" i="197" s="1"/>
  <c r="AI14" i="263"/>
  <c r="B31" i="197" s="1"/>
  <c r="AJ14" i="263"/>
  <c r="B32" i="197" s="1"/>
  <c r="AK14" i="263"/>
  <c r="B33" i="197" s="1"/>
  <c r="AL14" i="263"/>
  <c r="B34" i="197" s="1"/>
  <c r="AM14" i="263"/>
  <c r="B35" i="197" s="1"/>
  <c r="AN14" i="263"/>
  <c r="B36" i="197" s="1"/>
  <c r="AO14" i="263"/>
  <c r="B37" i="197" s="1"/>
  <c r="AP14" i="263"/>
  <c r="B38" i="197" s="1"/>
  <c r="AQ14" i="263"/>
  <c r="B39" i="197" s="1"/>
  <c r="AR14" i="263"/>
  <c r="AS14" i="263"/>
  <c r="AT14" i="263"/>
  <c r="B15" i="263"/>
  <c r="C15" i="263"/>
  <c r="B41" i="198" s="1"/>
  <c r="D15" i="263"/>
  <c r="B42" i="198" s="1"/>
  <c r="E15" i="263"/>
  <c r="F15" i="263"/>
  <c r="G15" i="263"/>
  <c r="B3" i="198" s="1"/>
  <c r="H15" i="263"/>
  <c r="B4" i="198" s="1"/>
  <c r="I15" i="263"/>
  <c r="B5" i="198" s="1"/>
  <c r="J15" i="263"/>
  <c r="B6" i="198" s="1"/>
  <c r="K15" i="263"/>
  <c r="B7" i="198" s="1"/>
  <c r="L15" i="263"/>
  <c r="B8" i="198" s="1"/>
  <c r="M15" i="263"/>
  <c r="B9" i="198" s="1"/>
  <c r="N15" i="263"/>
  <c r="B10" i="198" s="1"/>
  <c r="O15" i="263"/>
  <c r="B11" i="198" s="1"/>
  <c r="P15" i="263"/>
  <c r="B12" i="198" s="1"/>
  <c r="Q15" i="263"/>
  <c r="B13" i="198" s="1"/>
  <c r="R15" i="263"/>
  <c r="B14" i="198" s="1"/>
  <c r="S15" i="263"/>
  <c r="B15" i="198" s="1"/>
  <c r="T15" i="263"/>
  <c r="B16" i="198" s="1"/>
  <c r="U15" i="263"/>
  <c r="B17" i="198" s="1"/>
  <c r="V15" i="263"/>
  <c r="B18" i="198" s="1"/>
  <c r="W15" i="263"/>
  <c r="B19" i="198" s="1"/>
  <c r="X15" i="263"/>
  <c r="B20" i="198" s="1"/>
  <c r="Y15" i="263"/>
  <c r="B21" i="198" s="1"/>
  <c r="Z15" i="263"/>
  <c r="B22" i="198" s="1"/>
  <c r="AA15" i="263"/>
  <c r="B23" i="198" s="1"/>
  <c r="AB15" i="263"/>
  <c r="B24" i="198" s="1"/>
  <c r="AC15" i="263"/>
  <c r="B25" i="198" s="1"/>
  <c r="AD15" i="263"/>
  <c r="B26" i="198" s="1"/>
  <c r="AE15" i="263"/>
  <c r="B27" i="198" s="1"/>
  <c r="AF15" i="263"/>
  <c r="B28" i="198" s="1"/>
  <c r="AG15" i="263"/>
  <c r="B29" i="198" s="1"/>
  <c r="AH15" i="263"/>
  <c r="B30" i="198" s="1"/>
  <c r="AI15" i="263"/>
  <c r="B31" i="198" s="1"/>
  <c r="AJ15" i="263"/>
  <c r="B32" i="198" s="1"/>
  <c r="AK15" i="263"/>
  <c r="B33" i="198" s="1"/>
  <c r="AL15" i="263"/>
  <c r="B34" i="198" s="1"/>
  <c r="AM15" i="263"/>
  <c r="B35" i="198" s="1"/>
  <c r="AN15" i="263"/>
  <c r="B36" i="198" s="1"/>
  <c r="AO15" i="263"/>
  <c r="B37" i="198" s="1"/>
  <c r="AP15" i="263"/>
  <c r="B38" i="198" s="1"/>
  <c r="AQ15" i="263"/>
  <c r="B39" i="198" s="1"/>
  <c r="AR15" i="263"/>
  <c r="AS15" i="263"/>
  <c r="AT15" i="263"/>
  <c r="B16" i="263"/>
  <c r="C16" i="263"/>
  <c r="B41" i="199" s="1"/>
  <c r="D16" i="263"/>
  <c r="B42" i="199" s="1"/>
  <c r="E16" i="263"/>
  <c r="F16" i="263"/>
  <c r="G16" i="263"/>
  <c r="B3" i="199" s="1"/>
  <c r="H16" i="263"/>
  <c r="B4" i="199" s="1"/>
  <c r="I16" i="263"/>
  <c r="B5" i="199" s="1"/>
  <c r="J16" i="263"/>
  <c r="B6" i="199" s="1"/>
  <c r="K16" i="263"/>
  <c r="B7" i="199" s="1"/>
  <c r="L16" i="263"/>
  <c r="B8" i="199" s="1"/>
  <c r="M16" i="263"/>
  <c r="B9" i="199" s="1"/>
  <c r="N16" i="263"/>
  <c r="B10" i="199" s="1"/>
  <c r="O16" i="263"/>
  <c r="B11" i="199" s="1"/>
  <c r="P16" i="263"/>
  <c r="B12" i="199" s="1"/>
  <c r="Q16" i="263"/>
  <c r="B13" i="199" s="1"/>
  <c r="R16" i="263"/>
  <c r="B14" i="199" s="1"/>
  <c r="S16" i="263"/>
  <c r="B15" i="199" s="1"/>
  <c r="T16" i="263"/>
  <c r="B16" i="199" s="1"/>
  <c r="U16" i="263"/>
  <c r="B17" i="199" s="1"/>
  <c r="V16" i="263"/>
  <c r="B18" i="199" s="1"/>
  <c r="W16" i="263"/>
  <c r="B19" i="199" s="1"/>
  <c r="X16" i="263"/>
  <c r="B20" i="199" s="1"/>
  <c r="Y16" i="263"/>
  <c r="B21" i="199" s="1"/>
  <c r="Z16" i="263"/>
  <c r="B22" i="199" s="1"/>
  <c r="AA16" i="263"/>
  <c r="B23" i="199" s="1"/>
  <c r="AB16" i="263"/>
  <c r="B24" i="199" s="1"/>
  <c r="AC16" i="263"/>
  <c r="B25" i="199" s="1"/>
  <c r="AD16" i="263"/>
  <c r="B26" i="199" s="1"/>
  <c r="AE16" i="263"/>
  <c r="B27" i="199" s="1"/>
  <c r="AF16" i="263"/>
  <c r="B28" i="199" s="1"/>
  <c r="AG16" i="263"/>
  <c r="B29" i="199" s="1"/>
  <c r="AH16" i="263"/>
  <c r="B30" i="199" s="1"/>
  <c r="AI16" i="263"/>
  <c r="B31" i="199" s="1"/>
  <c r="AJ16" i="263"/>
  <c r="B32" i="199" s="1"/>
  <c r="AK16" i="263"/>
  <c r="B33" i="199" s="1"/>
  <c r="AL16" i="263"/>
  <c r="B34" i="199" s="1"/>
  <c r="AM16" i="263"/>
  <c r="B35" i="199" s="1"/>
  <c r="AN16" i="263"/>
  <c r="B36" i="199" s="1"/>
  <c r="AO16" i="263"/>
  <c r="B37" i="199" s="1"/>
  <c r="AP16" i="263"/>
  <c r="B38" i="199" s="1"/>
  <c r="AQ16" i="263"/>
  <c r="B39" i="199" s="1"/>
  <c r="AR16" i="263"/>
  <c r="AS16" i="263"/>
  <c r="AT16" i="263"/>
  <c r="B17" i="263"/>
  <c r="C17" i="263"/>
  <c r="B41" i="200" s="1"/>
  <c r="D17" i="263"/>
  <c r="B42" i="200" s="1"/>
  <c r="E17" i="263"/>
  <c r="F17" i="263"/>
  <c r="G17" i="263"/>
  <c r="B3" i="200" s="1"/>
  <c r="H17" i="263"/>
  <c r="B4" i="200" s="1"/>
  <c r="I17" i="263"/>
  <c r="B5" i="200" s="1"/>
  <c r="J17" i="263"/>
  <c r="B6" i="200" s="1"/>
  <c r="K17" i="263"/>
  <c r="B7" i="200" s="1"/>
  <c r="L17" i="263"/>
  <c r="B8" i="200" s="1"/>
  <c r="M17" i="263"/>
  <c r="B9" i="200" s="1"/>
  <c r="N17" i="263"/>
  <c r="B10" i="200" s="1"/>
  <c r="O17" i="263"/>
  <c r="B11" i="200" s="1"/>
  <c r="P17" i="263"/>
  <c r="B12" i="200" s="1"/>
  <c r="Q17" i="263"/>
  <c r="B13" i="200" s="1"/>
  <c r="R17" i="263"/>
  <c r="B14" i="200" s="1"/>
  <c r="S17" i="263"/>
  <c r="B15" i="200" s="1"/>
  <c r="T17" i="263"/>
  <c r="B16" i="200" s="1"/>
  <c r="U17" i="263"/>
  <c r="B17" i="200" s="1"/>
  <c r="V17" i="263"/>
  <c r="B18" i="200" s="1"/>
  <c r="W17" i="263"/>
  <c r="B19" i="200" s="1"/>
  <c r="X17" i="263"/>
  <c r="B20" i="200" s="1"/>
  <c r="Y17" i="263"/>
  <c r="B21" i="200" s="1"/>
  <c r="Z17" i="263"/>
  <c r="B22" i="200" s="1"/>
  <c r="AA17" i="263"/>
  <c r="B23" i="200" s="1"/>
  <c r="AB17" i="263"/>
  <c r="B24" i="200" s="1"/>
  <c r="AC17" i="263"/>
  <c r="B25" i="200" s="1"/>
  <c r="AD17" i="263"/>
  <c r="B26" i="200" s="1"/>
  <c r="AE17" i="263"/>
  <c r="B27" i="200" s="1"/>
  <c r="AF17" i="263"/>
  <c r="B28" i="200" s="1"/>
  <c r="AG17" i="263"/>
  <c r="B29" i="200" s="1"/>
  <c r="AH17" i="263"/>
  <c r="B30" i="200" s="1"/>
  <c r="AI17" i="263"/>
  <c r="B31" i="200" s="1"/>
  <c r="AJ17" i="263"/>
  <c r="B32" i="200" s="1"/>
  <c r="AK17" i="263"/>
  <c r="B33" i="200" s="1"/>
  <c r="AL17" i="263"/>
  <c r="B34" i="200" s="1"/>
  <c r="AM17" i="263"/>
  <c r="B35" i="200" s="1"/>
  <c r="AN17" i="263"/>
  <c r="B36" i="200" s="1"/>
  <c r="AO17" i="263"/>
  <c r="B37" i="200" s="1"/>
  <c r="AP17" i="263"/>
  <c r="B38" i="200" s="1"/>
  <c r="AQ17" i="263"/>
  <c r="B39" i="200" s="1"/>
  <c r="AR17" i="263"/>
  <c r="AS17" i="263"/>
  <c r="AT17" i="263"/>
  <c r="B18" i="263"/>
  <c r="C18" i="263"/>
  <c r="B41" i="201" s="1"/>
  <c r="D18" i="263"/>
  <c r="B42" i="201" s="1"/>
  <c r="E18" i="263"/>
  <c r="F18" i="263"/>
  <c r="G18" i="263"/>
  <c r="B3" i="201" s="1"/>
  <c r="H18" i="263"/>
  <c r="B4" i="201" s="1"/>
  <c r="I18" i="263"/>
  <c r="B5" i="201" s="1"/>
  <c r="J18" i="263"/>
  <c r="B6" i="201" s="1"/>
  <c r="K18" i="263"/>
  <c r="B7" i="201" s="1"/>
  <c r="L18" i="263"/>
  <c r="B8" i="201" s="1"/>
  <c r="M18" i="263"/>
  <c r="B9" i="201" s="1"/>
  <c r="N18" i="263"/>
  <c r="B10" i="201" s="1"/>
  <c r="O18" i="263"/>
  <c r="B11" i="201" s="1"/>
  <c r="P18" i="263"/>
  <c r="B12" i="201" s="1"/>
  <c r="Q18" i="263"/>
  <c r="B13" i="201" s="1"/>
  <c r="R18" i="263"/>
  <c r="B14" i="201" s="1"/>
  <c r="S18" i="263"/>
  <c r="B15" i="201" s="1"/>
  <c r="T18" i="263"/>
  <c r="B16" i="201" s="1"/>
  <c r="U18" i="263"/>
  <c r="B17" i="201" s="1"/>
  <c r="V18" i="263"/>
  <c r="B18" i="201" s="1"/>
  <c r="W18" i="263"/>
  <c r="B19" i="201" s="1"/>
  <c r="X18" i="263"/>
  <c r="B20" i="201" s="1"/>
  <c r="Y18" i="263"/>
  <c r="B21" i="201" s="1"/>
  <c r="Z18" i="263"/>
  <c r="B22" i="201" s="1"/>
  <c r="AA18" i="263"/>
  <c r="B23" i="201" s="1"/>
  <c r="AB18" i="263"/>
  <c r="B24" i="201" s="1"/>
  <c r="AC18" i="263"/>
  <c r="B25" i="201" s="1"/>
  <c r="AD18" i="263"/>
  <c r="B26" i="201" s="1"/>
  <c r="AE18" i="263"/>
  <c r="B27" i="201" s="1"/>
  <c r="AF18" i="263"/>
  <c r="B28" i="201" s="1"/>
  <c r="AG18" i="263"/>
  <c r="B29" i="201" s="1"/>
  <c r="AH18" i="263"/>
  <c r="B30" i="201" s="1"/>
  <c r="AI18" i="263"/>
  <c r="B31" i="201" s="1"/>
  <c r="AJ18" i="263"/>
  <c r="B32" i="201" s="1"/>
  <c r="AK18" i="263"/>
  <c r="B33" i="201" s="1"/>
  <c r="AL18" i="263"/>
  <c r="B34" i="201" s="1"/>
  <c r="AM18" i="263"/>
  <c r="B35" i="201" s="1"/>
  <c r="AN18" i="263"/>
  <c r="B36" i="201" s="1"/>
  <c r="AO18" i="263"/>
  <c r="B37" i="201" s="1"/>
  <c r="AP18" i="263"/>
  <c r="B38" i="201" s="1"/>
  <c r="AQ18" i="263"/>
  <c r="B39" i="201" s="1"/>
  <c r="AR18" i="263"/>
  <c r="AS18" i="263"/>
  <c r="AT18" i="263"/>
  <c r="B19" i="263"/>
  <c r="C19" i="263"/>
  <c r="B41" i="202" s="1"/>
  <c r="D19" i="263"/>
  <c r="B42" i="202" s="1"/>
  <c r="E19" i="263"/>
  <c r="F19" i="263"/>
  <c r="G19" i="263"/>
  <c r="B3" i="202" s="1"/>
  <c r="H19" i="263"/>
  <c r="B4" i="202" s="1"/>
  <c r="I19" i="263"/>
  <c r="B5" i="202" s="1"/>
  <c r="J19" i="263"/>
  <c r="B6" i="202" s="1"/>
  <c r="K19" i="263"/>
  <c r="B7" i="202" s="1"/>
  <c r="L19" i="263"/>
  <c r="B8" i="202" s="1"/>
  <c r="M19" i="263"/>
  <c r="B9" i="202" s="1"/>
  <c r="N19" i="263"/>
  <c r="B10" i="202" s="1"/>
  <c r="O19" i="263"/>
  <c r="B11" i="202" s="1"/>
  <c r="P19" i="263"/>
  <c r="B12" i="202" s="1"/>
  <c r="Q19" i="263"/>
  <c r="B13" i="202" s="1"/>
  <c r="R19" i="263"/>
  <c r="B14" i="202" s="1"/>
  <c r="S19" i="263"/>
  <c r="B15" i="202" s="1"/>
  <c r="T19" i="263"/>
  <c r="B16" i="202" s="1"/>
  <c r="U19" i="263"/>
  <c r="B17" i="202" s="1"/>
  <c r="V19" i="263"/>
  <c r="B18" i="202" s="1"/>
  <c r="W19" i="263"/>
  <c r="B19" i="202" s="1"/>
  <c r="X19" i="263"/>
  <c r="B20" i="202" s="1"/>
  <c r="Y19" i="263"/>
  <c r="B21" i="202" s="1"/>
  <c r="Z19" i="263"/>
  <c r="B22" i="202" s="1"/>
  <c r="AA19" i="263"/>
  <c r="B23" i="202" s="1"/>
  <c r="AB19" i="263"/>
  <c r="B24" i="202" s="1"/>
  <c r="AC19" i="263"/>
  <c r="B25" i="202" s="1"/>
  <c r="AD19" i="263"/>
  <c r="B26" i="202" s="1"/>
  <c r="AE19" i="263"/>
  <c r="B27" i="202" s="1"/>
  <c r="AF19" i="263"/>
  <c r="B28" i="202" s="1"/>
  <c r="AG19" i="263"/>
  <c r="B29" i="202" s="1"/>
  <c r="AH19" i="263"/>
  <c r="B30" i="202" s="1"/>
  <c r="AI19" i="263"/>
  <c r="B31" i="202" s="1"/>
  <c r="AJ19" i="263"/>
  <c r="B32" i="202" s="1"/>
  <c r="AK19" i="263"/>
  <c r="B33" i="202" s="1"/>
  <c r="AL19" i="263"/>
  <c r="B34" i="202" s="1"/>
  <c r="AM19" i="263"/>
  <c r="B35" i="202" s="1"/>
  <c r="AN19" i="263"/>
  <c r="B36" i="202" s="1"/>
  <c r="AO19" i="263"/>
  <c r="B37" i="202" s="1"/>
  <c r="AP19" i="263"/>
  <c r="B38" i="202" s="1"/>
  <c r="AQ19" i="263"/>
  <c r="B39" i="202" s="1"/>
  <c r="AR19" i="263"/>
  <c r="AS19" i="263"/>
  <c r="AT19" i="263"/>
  <c r="B20" i="263"/>
  <c r="C20" i="263"/>
  <c r="B41" i="203" s="1"/>
  <c r="D20" i="263"/>
  <c r="B42" i="203" s="1"/>
  <c r="E20" i="263"/>
  <c r="F20" i="263"/>
  <c r="G20" i="263"/>
  <c r="B3" i="203" s="1"/>
  <c r="H20" i="263"/>
  <c r="B4" i="203" s="1"/>
  <c r="I20" i="263"/>
  <c r="B5" i="203" s="1"/>
  <c r="J20" i="263"/>
  <c r="B6" i="203" s="1"/>
  <c r="K20" i="263"/>
  <c r="B7" i="203" s="1"/>
  <c r="L20" i="263"/>
  <c r="B8" i="203" s="1"/>
  <c r="M20" i="263"/>
  <c r="B9" i="203" s="1"/>
  <c r="N20" i="263"/>
  <c r="B10" i="203" s="1"/>
  <c r="O20" i="263"/>
  <c r="B11" i="203" s="1"/>
  <c r="P20" i="263"/>
  <c r="B12" i="203" s="1"/>
  <c r="Q20" i="263"/>
  <c r="B13" i="203" s="1"/>
  <c r="R20" i="263"/>
  <c r="B14" i="203" s="1"/>
  <c r="S20" i="263"/>
  <c r="B15" i="203" s="1"/>
  <c r="T20" i="263"/>
  <c r="B16" i="203" s="1"/>
  <c r="U20" i="263"/>
  <c r="B17" i="203" s="1"/>
  <c r="V20" i="263"/>
  <c r="B18" i="203" s="1"/>
  <c r="W20" i="263"/>
  <c r="B19" i="203" s="1"/>
  <c r="X20" i="263"/>
  <c r="B20" i="203" s="1"/>
  <c r="Y20" i="263"/>
  <c r="B21" i="203" s="1"/>
  <c r="Z20" i="263"/>
  <c r="B22" i="203" s="1"/>
  <c r="AA20" i="263"/>
  <c r="B23" i="203" s="1"/>
  <c r="AB20" i="263"/>
  <c r="B24" i="203" s="1"/>
  <c r="AC20" i="263"/>
  <c r="B25" i="203" s="1"/>
  <c r="AD20" i="263"/>
  <c r="B26" i="203" s="1"/>
  <c r="AE20" i="263"/>
  <c r="B27" i="203" s="1"/>
  <c r="AF20" i="263"/>
  <c r="B28" i="203" s="1"/>
  <c r="AG20" i="263"/>
  <c r="B29" i="203" s="1"/>
  <c r="AH20" i="263"/>
  <c r="B30" i="203" s="1"/>
  <c r="AI20" i="263"/>
  <c r="B31" i="203" s="1"/>
  <c r="AJ20" i="263"/>
  <c r="B32" i="203" s="1"/>
  <c r="AK20" i="263"/>
  <c r="B33" i="203" s="1"/>
  <c r="AL20" i="263"/>
  <c r="B34" i="203" s="1"/>
  <c r="AM20" i="263"/>
  <c r="B35" i="203" s="1"/>
  <c r="AN20" i="263"/>
  <c r="B36" i="203" s="1"/>
  <c r="AO20" i="263"/>
  <c r="B37" i="203" s="1"/>
  <c r="AP20" i="263"/>
  <c r="B38" i="203" s="1"/>
  <c r="AQ20" i="263"/>
  <c r="B39" i="203" s="1"/>
  <c r="AR20" i="263"/>
  <c r="AS20" i="263"/>
  <c r="AT20" i="263"/>
  <c r="B21" i="263"/>
  <c r="C21" i="263"/>
  <c r="B41" i="204" s="1"/>
  <c r="D21" i="263"/>
  <c r="B42" i="204" s="1"/>
  <c r="E21" i="263"/>
  <c r="F21" i="263"/>
  <c r="G21" i="263"/>
  <c r="B3" i="204" s="1"/>
  <c r="H21" i="263"/>
  <c r="B4" i="204" s="1"/>
  <c r="I21" i="263"/>
  <c r="B5" i="204" s="1"/>
  <c r="J21" i="263"/>
  <c r="B6" i="204" s="1"/>
  <c r="K21" i="263"/>
  <c r="B7" i="204" s="1"/>
  <c r="L21" i="263"/>
  <c r="B8" i="204" s="1"/>
  <c r="M21" i="263"/>
  <c r="B9" i="204" s="1"/>
  <c r="N21" i="263"/>
  <c r="B10" i="204" s="1"/>
  <c r="O21" i="263"/>
  <c r="B11" i="204" s="1"/>
  <c r="P21" i="263"/>
  <c r="B12" i="204" s="1"/>
  <c r="Q21" i="263"/>
  <c r="B13" i="204" s="1"/>
  <c r="R21" i="263"/>
  <c r="B14" i="204" s="1"/>
  <c r="S21" i="263"/>
  <c r="B15" i="204" s="1"/>
  <c r="T21" i="263"/>
  <c r="B16" i="204" s="1"/>
  <c r="U21" i="263"/>
  <c r="B17" i="204" s="1"/>
  <c r="V21" i="263"/>
  <c r="B18" i="204" s="1"/>
  <c r="W21" i="263"/>
  <c r="B19" i="204" s="1"/>
  <c r="X21" i="263"/>
  <c r="B20" i="204" s="1"/>
  <c r="Y21" i="263"/>
  <c r="B21" i="204" s="1"/>
  <c r="Z21" i="263"/>
  <c r="B22" i="204" s="1"/>
  <c r="AA21" i="263"/>
  <c r="B23" i="204" s="1"/>
  <c r="AB21" i="263"/>
  <c r="B24" i="204" s="1"/>
  <c r="AC21" i="263"/>
  <c r="B25" i="204" s="1"/>
  <c r="AD21" i="263"/>
  <c r="B26" i="204" s="1"/>
  <c r="AE21" i="263"/>
  <c r="B27" i="204" s="1"/>
  <c r="AF21" i="263"/>
  <c r="B28" i="204" s="1"/>
  <c r="AG21" i="263"/>
  <c r="B29" i="204" s="1"/>
  <c r="AH21" i="263"/>
  <c r="B30" i="204" s="1"/>
  <c r="AI21" i="263"/>
  <c r="B31" i="204" s="1"/>
  <c r="AJ21" i="263"/>
  <c r="B32" i="204" s="1"/>
  <c r="AK21" i="263"/>
  <c r="B33" i="204" s="1"/>
  <c r="AL21" i="263"/>
  <c r="B34" i="204" s="1"/>
  <c r="AM21" i="263"/>
  <c r="B35" i="204" s="1"/>
  <c r="AN21" i="263"/>
  <c r="B36" i="204" s="1"/>
  <c r="AO21" i="263"/>
  <c r="B37" i="204" s="1"/>
  <c r="AP21" i="263"/>
  <c r="B38" i="204" s="1"/>
  <c r="AQ21" i="263"/>
  <c r="B39" i="204" s="1"/>
  <c r="AR21" i="263"/>
  <c r="AS21" i="263"/>
  <c r="AT21" i="263"/>
  <c r="B22" i="263"/>
  <c r="C22" i="263"/>
  <c r="B41" i="205" s="1"/>
  <c r="D22" i="263"/>
  <c r="B42" i="205" s="1"/>
  <c r="E22" i="263"/>
  <c r="F22" i="263"/>
  <c r="G22" i="263"/>
  <c r="B3" i="205" s="1"/>
  <c r="H22" i="263"/>
  <c r="B4" i="205" s="1"/>
  <c r="I22" i="263"/>
  <c r="B5" i="205" s="1"/>
  <c r="J22" i="263"/>
  <c r="B6" i="205" s="1"/>
  <c r="K22" i="263"/>
  <c r="B7" i="205" s="1"/>
  <c r="L22" i="263"/>
  <c r="B8" i="205" s="1"/>
  <c r="M22" i="263"/>
  <c r="B9" i="205" s="1"/>
  <c r="N22" i="263"/>
  <c r="B10" i="205" s="1"/>
  <c r="O22" i="263"/>
  <c r="B11" i="205" s="1"/>
  <c r="P22" i="263"/>
  <c r="B12" i="205" s="1"/>
  <c r="Q22" i="263"/>
  <c r="B13" i="205" s="1"/>
  <c r="R22" i="263"/>
  <c r="B14" i="205" s="1"/>
  <c r="S22" i="263"/>
  <c r="B15" i="205" s="1"/>
  <c r="T22" i="263"/>
  <c r="B16" i="205" s="1"/>
  <c r="U22" i="263"/>
  <c r="B17" i="205" s="1"/>
  <c r="V22" i="263"/>
  <c r="B18" i="205" s="1"/>
  <c r="W22" i="263"/>
  <c r="B19" i="205" s="1"/>
  <c r="X22" i="263"/>
  <c r="B20" i="205" s="1"/>
  <c r="Y22" i="263"/>
  <c r="B21" i="205" s="1"/>
  <c r="Z22" i="263"/>
  <c r="B22" i="205" s="1"/>
  <c r="AA22" i="263"/>
  <c r="B23" i="205" s="1"/>
  <c r="AB22" i="263"/>
  <c r="B24" i="205" s="1"/>
  <c r="AC22" i="263"/>
  <c r="B25" i="205" s="1"/>
  <c r="AD22" i="263"/>
  <c r="B26" i="205" s="1"/>
  <c r="AE22" i="263"/>
  <c r="B27" i="205" s="1"/>
  <c r="AF22" i="263"/>
  <c r="B28" i="205" s="1"/>
  <c r="AG22" i="263"/>
  <c r="B29" i="205" s="1"/>
  <c r="AH22" i="263"/>
  <c r="B30" i="205" s="1"/>
  <c r="AI22" i="263"/>
  <c r="B31" i="205" s="1"/>
  <c r="AJ22" i="263"/>
  <c r="B32" i="205" s="1"/>
  <c r="AK22" i="263"/>
  <c r="B33" i="205" s="1"/>
  <c r="AL22" i="263"/>
  <c r="B34" i="205" s="1"/>
  <c r="AM22" i="263"/>
  <c r="B35" i="205" s="1"/>
  <c r="AN22" i="263"/>
  <c r="B36" i="205" s="1"/>
  <c r="AO22" i="263"/>
  <c r="B37" i="205" s="1"/>
  <c r="AP22" i="263"/>
  <c r="B38" i="205" s="1"/>
  <c r="AQ22" i="263"/>
  <c r="B39" i="205" s="1"/>
  <c r="AR22" i="263"/>
  <c r="AS22" i="263"/>
  <c r="AT22" i="263"/>
  <c r="B23" i="263"/>
  <c r="C23" i="263"/>
  <c r="B41" i="215" s="1"/>
  <c r="D23" i="263"/>
  <c r="B42" i="215" s="1"/>
  <c r="E23" i="263"/>
  <c r="F23" i="263"/>
  <c r="G23" i="263"/>
  <c r="B3" i="215" s="1"/>
  <c r="H23" i="263"/>
  <c r="B4" i="215" s="1"/>
  <c r="I23" i="263"/>
  <c r="B5" i="215" s="1"/>
  <c r="J23" i="263"/>
  <c r="B6" i="215" s="1"/>
  <c r="K23" i="263"/>
  <c r="B7" i="215" s="1"/>
  <c r="L23" i="263"/>
  <c r="B8" i="215" s="1"/>
  <c r="M23" i="263"/>
  <c r="B9" i="215" s="1"/>
  <c r="N23" i="263"/>
  <c r="B10" i="215" s="1"/>
  <c r="O23" i="263"/>
  <c r="B11" i="215" s="1"/>
  <c r="P23" i="263"/>
  <c r="B12" i="215" s="1"/>
  <c r="Q23" i="263"/>
  <c r="B13" i="215" s="1"/>
  <c r="R23" i="263"/>
  <c r="B14" i="215" s="1"/>
  <c r="S23" i="263"/>
  <c r="B15" i="215" s="1"/>
  <c r="T23" i="263"/>
  <c r="B16" i="215" s="1"/>
  <c r="U23" i="263"/>
  <c r="B17" i="215" s="1"/>
  <c r="V23" i="263"/>
  <c r="B18" i="215" s="1"/>
  <c r="W23" i="263"/>
  <c r="B19" i="215" s="1"/>
  <c r="X23" i="263"/>
  <c r="B20" i="215" s="1"/>
  <c r="Y23" i="263"/>
  <c r="B21" i="215" s="1"/>
  <c r="Z23" i="263"/>
  <c r="B22" i="215" s="1"/>
  <c r="AA23" i="263"/>
  <c r="B23" i="215" s="1"/>
  <c r="AB23" i="263"/>
  <c r="B24" i="215" s="1"/>
  <c r="AC23" i="263"/>
  <c r="B25" i="215" s="1"/>
  <c r="AD23" i="263"/>
  <c r="B26" i="215" s="1"/>
  <c r="AE23" i="263"/>
  <c r="B27" i="215" s="1"/>
  <c r="AF23" i="263"/>
  <c r="B28" i="215" s="1"/>
  <c r="AG23" i="263"/>
  <c r="B29" i="215" s="1"/>
  <c r="AH23" i="263"/>
  <c r="B30" i="215" s="1"/>
  <c r="AI23" i="263"/>
  <c r="B31" i="215" s="1"/>
  <c r="AJ23" i="263"/>
  <c r="B32" i="215" s="1"/>
  <c r="AK23" i="263"/>
  <c r="B33" i="215" s="1"/>
  <c r="AL23" i="263"/>
  <c r="B34" i="215" s="1"/>
  <c r="AM23" i="263"/>
  <c r="B35" i="215" s="1"/>
  <c r="AN23" i="263"/>
  <c r="B36" i="215" s="1"/>
  <c r="AO23" i="263"/>
  <c r="B37" i="215" s="1"/>
  <c r="AP23" i="263"/>
  <c r="B38" i="215" s="1"/>
  <c r="AQ23" i="263"/>
  <c r="B39" i="215" s="1"/>
  <c r="AR23" i="263"/>
  <c r="AS23" i="263"/>
  <c r="AT23" i="263"/>
  <c r="B24" i="263"/>
  <c r="C24" i="263"/>
  <c r="B41" i="214" s="1"/>
  <c r="D24" i="263"/>
  <c r="B42" i="214" s="1"/>
  <c r="E24" i="263"/>
  <c r="F24" i="263"/>
  <c r="G24" i="263"/>
  <c r="B3" i="214" s="1"/>
  <c r="H24" i="263"/>
  <c r="B4" i="214" s="1"/>
  <c r="I24" i="263"/>
  <c r="B5" i="214" s="1"/>
  <c r="J24" i="263"/>
  <c r="B6" i="214" s="1"/>
  <c r="K24" i="263"/>
  <c r="B7" i="214" s="1"/>
  <c r="L24" i="263"/>
  <c r="B8" i="214" s="1"/>
  <c r="M24" i="263"/>
  <c r="B9" i="214" s="1"/>
  <c r="N24" i="263"/>
  <c r="B10" i="214" s="1"/>
  <c r="O24" i="263"/>
  <c r="B11" i="214" s="1"/>
  <c r="P24" i="263"/>
  <c r="B12" i="214" s="1"/>
  <c r="Q24" i="263"/>
  <c r="B13" i="214" s="1"/>
  <c r="R24" i="263"/>
  <c r="B14" i="214" s="1"/>
  <c r="S24" i="263"/>
  <c r="B15" i="214" s="1"/>
  <c r="T24" i="263"/>
  <c r="B16" i="214" s="1"/>
  <c r="U24" i="263"/>
  <c r="B17" i="214" s="1"/>
  <c r="V24" i="263"/>
  <c r="B18" i="214" s="1"/>
  <c r="W24" i="263"/>
  <c r="B19" i="214" s="1"/>
  <c r="X24" i="263"/>
  <c r="B20" i="214" s="1"/>
  <c r="Y24" i="263"/>
  <c r="B21" i="214" s="1"/>
  <c r="Z24" i="263"/>
  <c r="B22" i="214" s="1"/>
  <c r="AA24" i="263"/>
  <c r="B23" i="214" s="1"/>
  <c r="AB24" i="263"/>
  <c r="B24" i="214" s="1"/>
  <c r="AC24" i="263"/>
  <c r="B25" i="214" s="1"/>
  <c r="AD24" i="263"/>
  <c r="B26" i="214" s="1"/>
  <c r="AE24" i="263"/>
  <c r="B27" i="214" s="1"/>
  <c r="AF24" i="263"/>
  <c r="B28" i="214" s="1"/>
  <c r="AG24" i="263"/>
  <c r="B29" i="214" s="1"/>
  <c r="AH24" i="263"/>
  <c r="B30" i="214" s="1"/>
  <c r="AI24" i="263"/>
  <c r="B31" i="214" s="1"/>
  <c r="AJ24" i="263"/>
  <c r="B32" i="214" s="1"/>
  <c r="AK24" i="263"/>
  <c r="B33" i="214" s="1"/>
  <c r="AL24" i="263"/>
  <c r="B34" i="214" s="1"/>
  <c r="AM24" i="263"/>
  <c r="B35" i="214" s="1"/>
  <c r="AN24" i="263"/>
  <c r="B36" i="214" s="1"/>
  <c r="AO24" i="263"/>
  <c r="B37" i="214" s="1"/>
  <c r="AP24" i="263"/>
  <c r="B38" i="214" s="1"/>
  <c r="AQ24" i="263"/>
  <c r="B39" i="214" s="1"/>
  <c r="AR24" i="263"/>
  <c r="AS24" i="263"/>
  <c r="AT24" i="263"/>
  <c r="B25" i="263"/>
  <c r="C25" i="263"/>
  <c r="B41" i="213" s="1"/>
  <c r="D25" i="263"/>
  <c r="B42" i="213" s="1"/>
  <c r="E25" i="263"/>
  <c r="F25" i="263"/>
  <c r="G25" i="263"/>
  <c r="B3" i="213" s="1"/>
  <c r="H25" i="263"/>
  <c r="B4" i="213" s="1"/>
  <c r="I25" i="263"/>
  <c r="B5" i="213" s="1"/>
  <c r="J25" i="263"/>
  <c r="B6" i="213" s="1"/>
  <c r="K25" i="263"/>
  <c r="B7" i="213" s="1"/>
  <c r="L25" i="263"/>
  <c r="B8" i="213" s="1"/>
  <c r="M25" i="263"/>
  <c r="B9" i="213" s="1"/>
  <c r="N25" i="263"/>
  <c r="B10" i="213" s="1"/>
  <c r="O25" i="263"/>
  <c r="B11" i="213" s="1"/>
  <c r="P25" i="263"/>
  <c r="B12" i="213" s="1"/>
  <c r="Q25" i="263"/>
  <c r="B13" i="213" s="1"/>
  <c r="R25" i="263"/>
  <c r="B14" i="213" s="1"/>
  <c r="S25" i="263"/>
  <c r="B15" i="213" s="1"/>
  <c r="T25" i="263"/>
  <c r="B16" i="213" s="1"/>
  <c r="U25" i="263"/>
  <c r="B17" i="213" s="1"/>
  <c r="V25" i="263"/>
  <c r="B18" i="213" s="1"/>
  <c r="W25" i="263"/>
  <c r="B19" i="213" s="1"/>
  <c r="X25" i="263"/>
  <c r="B20" i="213" s="1"/>
  <c r="Y25" i="263"/>
  <c r="B21" i="213" s="1"/>
  <c r="Z25" i="263"/>
  <c r="B22" i="213" s="1"/>
  <c r="AA25" i="263"/>
  <c r="B23" i="213" s="1"/>
  <c r="AB25" i="263"/>
  <c r="B24" i="213" s="1"/>
  <c r="AC25" i="263"/>
  <c r="B25" i="213" s="1"/>
  <c r="AD25" i="263"/>
  <c r="B26" i="213" s="1"/>
  <c r="AE25" i="263"/>
  <c r="B27" i="213" s="1"/>
  <c r="AF25" i="263"/>
  <c r="B28" i="213" s="1"/>
  <c r="AG25" i="263"/>
  <c r="B29" i="213" s="1"/>
  <c r="AH25" i="263"/>
  <c r="B30" i="213" s="1"/>
  <c r="AI25" i="263"/>
  <c r="B31" i="213" s="1"/>
  <c r="AJ25" i="263"/>
  <c r="B32" i="213" s="1"/>
  <c r="AK25" i="263"/>
  <c r="B33" i="213" s="1"/>
  <c r="AL25" i="263"/>
  <c r="B34" i="213" s="1"/>
  <c r="AM25" i="263"/>
  <c r="B35" i="213" s="1"/>
  <c r="AN25" i="263"/>
  <c r="B36" i="213" s="1"/>
  <c r="AO25" i="263"/>
  <c r="B37" i="213" s="1"/>
  <c r="AP25" i="263"/>
  <c r="B38" i="213" s="1"/>
  <c r="AQ25" i="263"/>
  <c r="B39" i="213" s="1"/>
  <c r="AR25" i="263"/>
  <c r="AS25" i="263"/>
  <c r="AT25" i="263"/>
  <c r="B26" i="263"/>
  <c r="C26" i="263"/>
  <c r="B41" i="212" s="1"/>
  <c r="D26" i="263"/>
  <c r="B42" i="212" s="1"/>
  <c r="E26" i="263"/>
  <c r="F26" i="263"/>
  <c r="G26" i="263"/>
  <c r="B3" i="212" s="1"/>
  <c r="H26" i="263"/>
  <c r="B4" i="212" s="1"/>
  <c r="I26" i="263"/>
  <c r="B5" i="212" s="1"/>
  <c r="J26" i="263"/>
  <c r="B6" i="212" s="1"/>
  <c r="K26" i="263"/>
  <c r="B7" i="212" s="1"/>
  <c r="L26" i="263"/>
  <c r="B8" i="212" s="1"/>
  <c r="M26" i="263"/>
  <c r="B9" i="212" s="1"/>
  <c r="N26" i="263"/>
  <c r="B10" i="212" s="1"/>
  <c r="O26" i="263"/>
  <c r="B11" i="212" s="1"/>
  <c r="P26" i="263"/>
  <c r="B12" i="212" s="1"/>
  <c r="Q26" i="263"/>
  <c r="B13" i="212" s="1"/>
  <c r="R26" i="263"/>
  <c r="B14" i="212" s="1"/>
  <c r="S26" i="263"/>
  <c r="B15" i="212" s="1"/>
  <c r="T26" i="263"/>
  <c r="B16" i="212" s="1"/>
  <c r="U26" i="263"/>
  <c r="B17" i="212" s="1"/>
  <c r="V26" i="263"/>
  <c r="B18" i="212" s="1"/>
  <c r="W26" i="263"/>
  <c r="B19" i="212" s="1"/>
  <c r="X26" i="263"/>
  <c r="B20" i="212" s="1"/>
  <c r="Y26" i="263"/>
  <c r="B21" i="212" s="1"/>
  <c r="Z26" i="263"/>
  <c r="B22" i="212" s="1"/>
  <c r="AA26" i="263"/>
  <c r="B23" i="212" s="1"/>
  <c r="AB26" i="263"/>
  <c r="B24" i="212" s="1"/>
  <c r="AC26" i="263"/>
  <c r="B25" i="212" s="1"/>
  <c r="AD26" i="263"/>
  <c r="B26" i="212" s="1"/>
  <c r="AE26" i="263"/>
  <c r="B27" i="212" s="1"/>
  <c r="AF26" i="263"/>
  <c r="B28" i="212" s="1"/>
  <c r="AG26" i="263"/>
  <c r="B29" i="212" s="1"/>
  <c r="AH26" i="263"/>
  <c r="B30" i="212" s="1"/>
  <c r="AI26" i="263"/>
  <c r="B31" i="212" s="1"/>
  <c r="AJ26" i="263"/>
  <c r="B32" i="212" s="1"/>
  <c r="AK26" i="263"/>
  <c r="B33" i="212" s="1"/>
  <c r="AL26" i="263"/>
  <c r="B34" i="212" s="1"/>
  <c r="AM26" i="263"/>
  <c r="B35" i="212" s="1"/>
  <c r="AN26" i="263"/>
  <c r="B36" i="212" s="1"/>
  <c r="AO26" i="263"/>
  <c r="B37" i="212" s="1"/>
  <c r="AP26" i="263"/>
  <c r="B38" i="212" s="1"/>
  <c r="AQ26" i="263"/>
  <c r="B39" i="212" s="1"/>
  <c r="AR26" i="263"/>
  <c r="AS26" i="263"/>
  <c r="AT26" i="263"/>
  <c r="B27" i="263"/>
  <c r="C27" i="263"/>
  <c r="B41" i="211" s="1"/>
  <c r="D27" i="263"/>
  <c r="B42" i="211" s="1"/>
  <c r="E27" i="263"/>
  <c r="F27" i="263"/>
  <c r="G27" i="263"/>
  <c r="B3" i="211" s="1"/>
  <c r="H27" i="263"/>
  <c r="B4" i="211" s="1"/>
  <c r="I27" i="263"/>
  <c r="B5" i="211" s="1"/>
  <c r="J27" i="263"/>
  <c r="B6" i="211" s="1"/>
  <c r="K27" i="263"/>
  <c r="B7" i="211" s="1"/>
  <c r="L27" i="263"/>
  <c r="B8" i="211" s="1"/>
  <c r="M27" i="263"/>
  <c r="B9" i="211" s="1"/>
  <c r="N27" i="263"/>
  <c r="B10" i="211" s="1"/>
  <c r="O27" i="263"/>
  <c r="B11" i="211" s="1"/>
  <c r="P27" i="263"/>
  <c r="B12" i="211" s="1"/>
  <c r="Q27" i="263"/>
  <c r="B13" i="211" s="1"/>
  <c r="R27" i="263"/>
  <c r="B14" i="211" s="1"/>
  <c r="S27" i="263"/>
  <c r="B15" i="211" s="1"/>
  <c r="T27" i="263"/>
  <c r="B16" i="211" s="1"/>
  <c r="U27" i="263"/>
  <c r="B17" i="211" s="1"/>
  <c r="V27" i="263"/>
  <c r="B18" i="211" s="1"/>
  <c r="W27" i="263"/>
  <c r="B19" i="211" s="1"/>
  <c r="X27" i="263"/>
  <c r="B20" i="211" s="1"/>
  <c r="Y27" i="263"/>
  <c r="B21" i="211" s="1"/>
  <c r="Z27" i="263"/>
  <c r="B22" i="211" s="1"/>
  <c r="AA27" i="263"/>
  <c r="B23" i="211" s="1"/>
  <c r="AB27" i="263"/>
  <c r="B24" i="211" s="1"/>
  <c r="AC27" i="263"/>
  <c r="B25" i="211" s="1"/>
  <c r="AD27" i="263"/>
  <c r="B26" i="211" s="1"/>
  <c r="AE27" i="263"/>
  <c r="B27" i="211" s="1"/>
  <c r="AF27" i="263"/>
  <c r="B28" i="211" s="1"/>
  <c r="AG27" i="263"/>
  <c r="B29" i="211" s="1"/>
  <c r="AH27" i="263"/>
  <c r="B30" i="211" s="1"/>
  <c r="AI27" i="263"/>
  <c r="B31" i="211" s="1"/>
  <c r="AJ27" i="263"/>
  <c r="B32" i="211" s="1"/>
  <c r="AK27" i="263"/>
  <c r="B33" i="211" s="1"/>
  <c r="AL27" i="263"/>
  <c r="B34" i="211" s="1"/>
  <c r="AM27" i="263"/>
  <c r="B35" i="211" s="1"/>
  <c r="AN27" i="263"/>
  <c r="B36" i="211" s="1"/>
  <c r="AO27" i="263"/>
  <c r="B37" i="211" s="1"/>
  <c r="AP27" i="263"/>
  <c r="B38" i="211" s="1"/>
  <c r="AQ27" i="263"/>
  <c r="B39" i="211" s="1"/>
  <c r="AR27" i="263"/>
  <c r="AS27" i="263"/>
  <c r="AT27" i="263"/>
  <c r="B28" i="263"/>
  <c r="C28" i="263"/>
  <c r="B41" i="210" s="1"/>
  <c r="D28" i="263"/>
  <c r="B42" i="210" s="1"/>
  <c r="E28" i="263"/>
  <c r="F28" i="263"/>
  <c r="G28" i="263"/>
  <c r="B3" i="210" s="1"/>
  <c r="H28" i="263"/>
  <c r="B4" i="210" s="1"/>
  <c r="I28" i="263"/>
  <c r="B5" i="210" s="1"/>
  <c r="J28" i="263"/>
  <c r="B6" i="210" s="1"/>
  <c r="K28" i="263"/>
  <c r="B7" i="210" s="1"/>
  <c r="L28" i="263"/>
  <c r="B8" i="210" s="1"/>
  <c r="M28" i="263"/>
  <c r="B9" i="210" s="1"/>
  <c r="N28" i="263"/>
  <c r="B10" i="210" s="1"/>
  <c r="O28" i="263"/>
  <c r="B11" i="210" s="1"/>
  <c r="P28" i="263"/>
  <c r="B12" i="210" s="1"/>
  <c r="Q28" i="263"/>
  <c r="B13" i="210" s="1"/>
  <c r="R28" i="263"/>
  <c r="B14" i="210" s="1"/>
  <c r="S28" i="263"/>
  <c r="B15" i="210" s="1"/>
  <c r="T28" i="263"/>
  <c r="B16" i="210" s="1"/>
  <c r="U28" i="263"/>
  <c r="B17" i="210" s="1"/>
  <c r="V28" i="263"/>
  <c r="B18" i="210" s="1"/>
  <c r="W28" i="263"/>
  <c r="B19" i="210" s="1"/>
  <c r="X28" i="263"/>
  <c r="B20" i="210" s="1"/>
  <c r="Y28" i="263"/>
  <c r="B21" i="210" s="1"/>
  <c r="Z28" i="263"/>
  <c r="B22" i="210" s="1"/>
  <c r="AA28" i="263"/>
  <c r="B23" i="210" s="1"/>
  <c r="AB28" i="263"/>
  <c r="B24" i="210" s="1"/>
  <c r="AC28" i="263"/>
  <c r="B25" i="210" s="1"/>
  <c r="AD28" i="263"/>
  <c r="B26" i="210" s="1"/>
  <c r="AE28" i="263"/>
  <c r="B27" i="210" s="1"/>
  <c r="AF28" i="263"/>
  <c r="B28" i="210" s="1"/>
  <c r="AG28" i="263"/>
  <c r="B29" i="210" s="1"/>
  <c r="AH28" i="263"/>
  <c r="B30" i="210" s="1"/>
  <c r="AI28" i="263"/>
  <c r="B31" i="210" s="1"/>
  <c r="AJ28" i="263"/>
  <c r="B32" i="210" s="1"/>
  <c r="AK28" i="263"/>
  <c r="B33" i="210" s="1"/>
  <c r="AL28" i="263"/>
  <c r="B34" i="210" s="1"/>
  <c r="AM28" i="263"/>
  <c r="B35" i="210" s="1"/>
  <c r="AN28" i="263"/>
  <c r="B36" i="210" s="1"/>
  <c r="AO28" i="263"/>
  <c r="B37" i="210" s="1"/>
  <c r="AP28" i="263"/>
  <c r="B38" i="210" s="1"/>
  <c r="AQ28" i="263"/>
  <c r="B39" i="210" s="1"/>
  <c r="AR28" i="263"/>
  <c r="AS28" i="263"/>
  <c r="AT28" i="263"/>
  <c r="B29" i="263"/>
  <c r="C29" i="263"/>
  <c r="B41" i="209" s="1"/>
  <c r="D29" i="263"/>
  <c r="B42" i="209" s="1"/>
  <c r="E29" i="263"/>
  <c r="F29" i="263"/>
  <c r="G29" i="263"/>
  <c r="B3" i="209" s="1"/>
  <c r="H29" i="263"/>
  <c r="B4" i="209" s="1"/>
  <c r="I29" i="263"/>
  <c r="B5" i="209" s="1"/>
  <c r="J29" i="263"/>
  <c r="B6" i="209" s="1"/>
  <c r="K29" i="263"/>
  <c r="B7" i="209" s="1"/>
  <c r="L29" i="263"/>
  <c r="B8" i="209" s="1"/>
  <c r="M29" i="263"/>
  <c r="B9" i="209" s="1"/>
  <c r="N29" i="263"/>
  <c r="B10" i="209" s="1"/>
  <c r="O29" i="263"/>
  <c r="B11" i="209" s="1"/>
  <c r="P29" i="263"/>
  <c r="B12" i="209" s="1"/>
  <c r="Q29" i="263"/>
  <c r="B13" i="209" s="1"/>
  <c r="R29" i="263"/>
  <c r="B14" i="209" s="1"/>
  <c r="S29" i="263"/>
  <c r="B15" i="209" s="1"/>
  <c r="T29" i="263"/>
  <c r="B16" i="209" s="1"/>
  <c r="U29" i="263"/>
  <c r="B17" i="209" s="1"/>
  <c r="V29" i="263"/>
  <c r="B18" i="209" s="1"/>
  <c r="W29" i="263"/>
  <c r="B19" i="209" s="1"/>
  <c r="X29" i="263"/>
  <c r="B20" i="209" s="1"/>
  <c r="Y29" i="263"/>
  <c r="B21" i="209" s="1"/>
  <c r="Z29" i="263"/>
  <c r="B22" i="209" s="1"/>
  <c r="AA29" i="263"/>
  <c r="B23" i="209" s="1"/>
  <c r="AB29" i="263"/>
  <c r="B24" i="209" s="1"/>
  <c r="AC29" i="263"/>
  <c r="B25" i="209" s="1"/>
  <c r="AD29" i="263"/>
  <c r="B26" i="209" s="1"/>
  <c r="AE29" i="263"/>
  <c r="B27" i="209" s="1"/>
  <c r="AF29" i="263"/>
  <c r="B28" i="209" s="1"/>
  <c r="AG29" i="263"/>
  <c r="B29" i="209" s="1"/>
  <c r="AH29" i="263"/>
  <c r="B30" i="209" s="1"/>
  <c r="AI29" i="263"/>
  <c r="B31" i="209" s="1"/>
  <c r="AJ29" i="263"/>
  <c r="B32" i="209" s="1"/>
  <c r="AK29" i="263"/>
  <c r="B33" i="209" s="1"/>
  <c r="AL29" i="263"/>
  <c r="B34" i="209" s="1"/>
  <c r="AM29" i="263"/>
  <c r="B35" i="209" s="1"/>
  <c r="AN29" i="263"/>
  <c r="B36" i="209" s="1"/>
  <c r="AO29" i="263"/>
  <c r="B37" i="209" s="1"/>
  <c r="AP29" i="263"/>
  <c r="B38" i="209" s="1"/>
  <c r="AQ29" i="263"/>
  <c r="B39" i="209" s="1"/>
  <c r="AR29" i="263"/>
  <c r="AS29" i="263"/>
  <c r="AT29" i="263"/>
  <c r="B30" i="263"/>
  <c r="C30" i="263"/>
  <c r="B41" i="208" s="1"/>
  <c r="D30" i="263"/>
  <c r="B42" i="208" s="1"/>
  <c r="E30" i="263"/>
  <c r="F30" i="263"/>
  <c r="G30" i="263"/>
  <c r="B3" i="208" s="1"/>
  <c r="H30" i="263"/>
  <c r="B4" i="208" s="1"/>
  <c r="I30" i="263"/>
  <c r="B5" i="208" s="1"/>
  <c r="J30" i="263"/>
  <c r="B6" i="208" s="1"/>
  <c r="K30" i="263"/>
  <c r="B7" i="208" s="1"/>
  <c r="L30" i="263"/>
  <c r="B8" i="208" s="1"/>
  <c r="M30" i="263"/>
  <c r="B9" i="208" s="1"/>
  <c r="N30" i="263"/>
  <c r="B10" i="208" s="1"/>
  <c r="O30" i="263"/>
  <c r="B11" i="208" s="1"/>
  <c r="P30" i="263"/>
  <c r="B12" i="208" s="1"/>
  <c r="Q30" i="263"/>
  <c r="B13" i="208" s="1"/>
  <c r="R30" i="263"/>
  <c r="B14" i="208" s="1"/>
  <c r="S30" i="263"/>
  <c r="B15" i="208" s="1"/>
  <c r="T30" i="263"/>
  <c r="B16" i="208" s="1"/>
  <c r="U30" i="263"/>
  <c r="B17" i="208" s="1"/>
  <c r="V30" i="263"/>
  <c r="B18" i="208" s="1"/>
  <c r="W30" i="263"/>
  <c r="B19" i="208" s="1"/>
  <c r="X30" i="263"/>
  <c r="B20" i="208" s="1"/>
  <c r="Y30" i="263"/>
  <c r="B21" i="208" s="1"/>
  <c r="Z30" i="263"/>
  <c r="B22" i="208" s="1"/>
  <c r="AA30" i="263"/>
  <c r="B23" i="208" s="1"/>
  <c r="AB30" i="263"/>
  <c r="B24" i="208" s="1"/>
  <c r="AC30" i="263"/>
  <c r="B25" i="208" s="1"/>
  <c r="AD30" i="263"/>
  <c r="B26" i="208" s="1"/>
  <c r="AE30" i="263"/>
  <c r="B27" i="208" s="1"/>
  <c r="AF30" i="263"/>
  <c r="B28" i="208" s="1"/>
  <c r="AG30" i="263"/>
  <c r="B29" i="208" s="1"/>
  <c r="AH30" i="263"/>
  <c r="B30" i="208" s="1"/>
  <c r="AI30" i="263"/>
  <c r="B31" i="208" s="1"/>
  <c r="AJ30" i="263"/>
  <c r="B32" i="208" s="1"/>
  <c r="AK30" i="263"/>
  <c r="B33" i="208" s="1"/>
  <c r="AL30" i="263"/>
  <c r="B34" i="208" s="1"/>
  <c r="AM30" i="263"/>
  <c r="B35" i="208" s="1"/>
  <c r="AN30" i="263"/>
  <c r="B36" i="208" s="1"/>
  <c r="AO30" i="263"/>
  <c r="B37" i="208" s="1"/>
  <c r="AP30" i="263"/>
  <c r="B38" i="208" s="1"/>
  <c r="AQ30" i="263"/>
  <c r="B39" i="208" s="1"/>
  <c r="AR30" i="263"/>
  <c r="AS30" i="263"/>
  <c r="AT30" i="263"/>
  <c r="B31" i="263"/>
  <c r="C31" i="263"/>
  <c r="B41" i="207" s="1"/>
  <c r="D31" i="263"/>
  <c r="B42" i="207" s="1"/>
  <c r="E31" i="263"/>
  <c r="F31" i="263"/>
  <c r="G31" i="263"/>
  <c r="B3" i="207" s="1"/>
  <c r="H31" i="263"/>
  <c r="B4" i="207" s="1"/>
  <c r="I31" i="263"/>
  <c r="B5" i="207" s="1"/>
  <c r="J31" i="263"/>
  <c r="B6" i="207" s="1"/>
  <c r="K31" i="263"/>
  <c r="B7" i="207" s="1"/>
  <c r="L31" i="263"/>
  <c r="B8" i="207" s="1"/>
  <c r="M31" i="263"/>
  <c r="B9" i="207" s="1"/>
  <c r="N31" i="263"/>
  <c r="B10" i="207" s="1"/>
  <c r="O31" i="263"/>
  <c r="B11" i="207" s="1"/>
  <c r="P31" i="263"/>
  <c r="B12" i="207" s="1"/>
  <c r="Q31" i="263"/>
  <c r="B13" i="207" s="1"/>
  <c r="R31" i="263"/>
  <c r="B14" i="207" s="1"/>
  <c r="S31" i="263"/>
  <c r="B15" i="207" s="1"/>
  <c r="T31" i="263"/>
  <c r="B16" i="207" s="1"/>
  <c r="U31" i="263"/>
  <c r="B17" i="207" s="1"/>
  <c r="V31" i="263"/>
  <c r="B18" i="207" s="1"/>
  <c r="W31" i="263"/>
  <c r="B19" i="207" s="1"/>
  <c r="X31" i="263"/>
  <c r="B20" i="207" s="1"/>
  <c r="Y31" i="263"/>
  <c r="B21" i="207" s="1"/>
  <c r="Z31" i="263"/>
  <c r="B22" i="207" s="1"/>
  <c r="AA31" i="263"/>
  <c r="B23" i="207" s="1"/>
  <c r="AB31" i="263"/>
  <c r="B24" i="207" s="1"/>
  <c r="AC31" i="263"/>
  <c r="B25" i="207" s="1"/>
  <c r="AD31" i="263"/>
  <c r="B26" i="207" s="1"/>
  <c r="AE31" i="263"/>
  <c r="B27" i="207" s="1"/>
  <c r="AF31" i="263"/>
  <c r="B28" i="207" s="1"/>
  <c r="AG31" i="263"/>
  <c r="B29" i="207" s="1"/>
  <c r="AH31" i="263"/>
  <c r="B30" i="207" s="1"/>
  <c r="AI31" i="263"/>
  <c r="B31" i="207" s="1"/>
  <c r="AJ31" i="263"/>
  <c r="B32" i="207" s="1"/>
  <c r="AK31" i="263"/>
  <c r="B33" i="207" s="1"/>
  <c r="AL31" i="263"/>
  <c r="B34" i="207" s="1"/>
  <c r="AM31" i="263"/>
  <c r="B35" i="207" s="1"/>
  <c r="AN31" i="263"/>
  <c r="B36" i="207" s="1"/>
  <c r="AO31" i="263"/>
  <c r="B37" i="207" s="1"/>
  <c r="AP31" i="263"/>
  <c r="B38" i="207" s="1"/>
  <c r="AQ31" i="263"/>
  <c r="B39" i="207" s="1"/>
  <c r="AR31" i="263"/>
  <c r="AS31" i="263"/>
  <c r="AT31" i="263"/>
  <c r="B32" i="263"/>
  <c r="C32" i="263"/>
  <c r="B41" i="206" s="1"/>
  <c r="D32" i="263"/>
  <c r="B42" i="206" s="1"/>
  <c r="E32" i="263"/>
  <c r="F32" i="263"/>
  <c r="G32" i="263"/>
  <c r="B3" i="206" s="1"/>
  <c r="H32" i="263"/>
  <c r="B4" i="206" s="1"/>
  <c r="I32" i="263"/>
  <c r="B5" i="206" s="1"/>
  <c r="J32" i="263"/>
  <c r="B6" i="206" s="1"/>
  <c r="K32" i="263"/>
  <c r="B7" i="206" s="1"/>
  <c r="L32" i="263"/>
  <c r="B8" i="206" s="1"/>
  <c r="M32" i="263"/>
  <c r="B9" i="206" s="1"/>
  <c r="N32" i="263"/>
  <c r="B10" i="206" s="1"/>
  <c r="O32" i="263"/>
  <c r="B11" i="206" s="1"/>
  <c r="P32" i="263"/>
  <c r="B12" i="206" s="1"/>
  <c r="Q32" i="263"/>
  <c r="B13" i="206" s="1"/>
  <c r="R32" i="263"/>
  <c r="B14" i="206" s="1"/>
  <c r="S32" i="263"/>
  <c r="B15" i="206" s="1"/>
  <c r="T32" i="263"/>
  <c r="B16" i="206" s="1"/>
  <c r="U32" i="263"/>
  <c r="B17" i="206" s="1"/>
  <c r="V32" i="263"/>
  <c r="B18" i="206" s="1"/>
  <c r="W32" i="263"/>
  <c r="B19" i="206" s="1"/>
  <c r="X32" i="263"/>
  <c r="B20" i="206" s="1"/>
  <c r="Y32" i="263"/>
  <c r="B21" i="206" s="1"/>
  <c r="Z32" i="263"/>
  <c r="B22" i="206" s="1"/>
  <c r="AA32" i="263"/>
  <c r="B23" i="206" s="1"/>
  <c r="AB32" i="263"/>
  <c r="B24" i="206" s="1"/>
  <c r="AC32" i="263"/>
  <c r="B25" i="206" s="1"/>
  <c r="AD32" i="263"/>
  <c r="B26" i="206" s="1"/>
  <c r="AE32" i="263"/>
  <c r="B27" i="206" s="1"/>
  <c r="AF32" i="263"/>
  <c r="B28" i="206" s="1"/>
  <c r="AG32" i="263"/>
  <c r="B29" i="206" s="1"/>
  <c r="AH32" i="263"/>
  <c r="B30" i="206" s="1"/>
  <c r="AI32" i="263"/>
  <c r="B31" i="206" s="1"/>
  <c r="AJ32" i="263"/>
  <c r="B32" i="206" s="1"/>
  <c r="AK32" i="263"/>
  <c r="B33" i="206" s="1"/>
  <c r="AL32" i="263"/>
  <c r="B34" i="206" s="1"/>
  <c r="AM32" i="263"/>
  <c r="B35" i="206" s="1"/>
  <c r="AN32" i="263"/>
  <c r="B36" i="206" s="1"/>
  <c r="AO32" i="263"/>
  <c r="B37" i="206" s="1"/>
  <c r="AP32" i="263"/>
  <c r="B38" i="206" s="1"/>
  <c r="AQ32" i="263"/>
  <c r="B39" i="206" s="1"/>
  <c r="AR32" i="263"/>
  <c r="AS32" i="263"/>
  <c r="AT32" i="263"/>
  <c r="B33" i="263"/>
  <c r="C33" i="263"/>
  <c r="B41" i="216" s="1"/>
  <c r="D33" i="263"/>
  <c r="B42" i="216" s="1"/>
  <c r="E33" i="263"/>
  <c r="F33" i="263"/>
  <c r="G33" i="263"/>
  <c r="B3" i="216" s="1"/>
  <c r="H33" i="263"/>
  <c r="B4" i="216" s="1"/>
  <c r="I33" i="263"/>
  <c r="B5" i="216" s="1"/>
  <c r="J33" i="263"/>
  <c r="B6" i="216" s="1"/>
  <c r="K33" i="263"/>
  <c r="B7" i="216" s="1"/>
  <c r="L33" i="263"/>
  <c r="B8" i="216" s="1"/>
  <c r="M33" i="263"/>
  <c r="B9" i="216" s="1"/>
  <c r="N33" i="263"/>
  <c r="B10" i="216" s="1"/>
  <c r="O33" i="263"/>
  <c r="B11" i="216" s="1"/>
  <c r="P33" i="263"/>
  <c r="B12" i="216" s="1"/>
  <c r="Q33" i="263"/>
  <c r="B13" i="216" s="1"/>
  <c r="R33" i="263"/>
  <c r="B14" i="216" s="1"/>
  <c r="S33" i="263"/>
  <c r="B15" i="216" s="1"/>
  <c r="T33" i="263"/>
  <c r="B16" i="216" s="1"/>
  <c r="U33" i="263"/>
  <c r="B17" i="216" s="1"/>
  <c r="V33" i="263"/>
  <c r="B18" i="216" s="1"/>
  <c r="W33" i="263"/>
  <c r="B19" i="216" s="1"/>
  <c r="X33" i="263"/>
  <c r="B20" i="216" s="1"/>
  <c r="Y33" i="263"/>
  <c r="B21" i="216" s="1"/>
  <c r="Z33" i="263"/>
  <c r="B22" i="216" s="1"/>
  <c r="AA33" i="263"/>
  <c r="B23" i="216" s="1"/>
  <c r="AB33" i="263"/>
  <c r="B24" i="216" s="1"/>
  <c r="AC33" i="263"/>
  <c r="B25" i="216" s="1"/>
  <c r="AD33" i="263"/>
  <c r="B26" i="216" s="1"/>
  <c r="AE33" i="263"/>
  <c r="B27" i="216" s="1"/>
  <c r="AF33" i="263"/>
  <c r="B28" i="216" s="1"/>
  <c r="AG33" i="263"/>
  <c r="B29" i="216" s="1"/>
  <c r="AH33" i="263"/>
  <c r="B30" i="216" s="1"/>
  <c r="AI33" i="263"/>
  <c r="B31" i="216" s="1"/>
  <c r="AJ33" i="263"/>
  <c r="B32" i="216" s="1"/>
  <c r="AK33" i="263"/>
  <c r="B33" i="216" s="1"/>
  <c r="AL33" i="263"/>
  <c r="B34" i="216" s="1"/>
  <c r="AM33" i="263"/>
  <c r="B35" i="216" s="1"/>
  <c r="AN33" i="263"/>
  <c r="B36" i="216" s="1"/>
  <c r="AO33" i="263"/>
  <c r="B37" i="216" s="1"/>
  <c r="AP33" i="263"/>
  <c r="B38" i="216" s="1"/>
  <c r="AQ33" i="263"/>
  <c r="B39" i="216" s="1"/>
  <c r="AR33" i="263"/>
  <c r="AS33" i="263"/>
  <c r="AT33" i="263"/>
  <c r="B34" i="263"/>
  <c r="C34" i="263"/>
  <c r="B41" i="217" s="1"/>
  <c r="D34" i="263"/>
  <c r="B42" i="217" s="1"/>
  <c r="E34" i="263"/>
  <c r="F34" i="263"/>
  <c r="G34" i="263"/>
  <c r="B3" i="217" s="1"/>
  <c r="H34" i="263"/>
  <c r="B4" i="217" s="1"/>
  <c r="I34" i="263"/>
  <c r="B5" i="217" s="1"/>
  <c r="J34" i="263"/>
  <c r="B6" i="217" s="1"/>
  <c r="K34" i="263"/>
  <c r="B7" i="217" s="1"/>
  <c r="L34" i="263"/>
  <c r="B8" i="217" s="1"/>
  <c r="M34" i="263"/>
  <c r="B9" i="217" s="1"/>
  <c r="N34" i="263"/>
  <c r="B10" i="217" s="1"/>
  <c r="O34" i="263"/>
  <c r="B11" i="217" s="1"/>
  <c r="P34" i="263"/>
  <c r="B12" i="217" s="1"/>
  <c r="Q34" i="263"/>
  <c r="B13" i="217" s="1"/>
  <c r="R34" i="263"/>
  <c r="B14" i="217" s="1"/>
  <c r="S34" i="263"/>
  <c r="B15" i="217" s="1"/>
  <c r="T34" i="263"/>
  <c r="B16" i="217" s="1"/>
  <c r="U34" i="263"/>
  <c r="B17" i="217" s="1"/>
  <c r="V34" i="263"/>
  <c r="B18" i="217" s="1"/>
  <c r="W34" i="263"/>
  <c r="B19" i="217" s="1"/>
  <c r="X34" i="263"/>
  <c r="B20" i="217" s="1"/>
  <c r="Y34" i="263"/>
  <c r="B21" i="217" s="1"/>
  <c r="Z34" i="263"/>
  <c r="B22" i="217" s="1"/>
  <c r="AA34" i="263"/>
  <c r="B23" i="217" s="1"/>
  <c r="AB34" i="263"/>
  <c r="B24" i="217" s="1"/>
  <c r="AC34" i="263"/>
  <c r="B25" i="217" s="1"/>
  <c r="AD34" i="263"/>
  <c r="B26" i="217" s="1"/>
  <c r="AE34" i="263"/>
  <c r="B27" i="217" s="1"/>
  <c r="AF34" i="263"/>
  <c r="B28" i="217" s="1"/>
  <c r="AG34" i="263"/>
  <c r="B29" i="217" s="1"/>
  <c r="AH34" i="263"/>
  <c r="B30" i="217" s="1"/>
  <c r="AI34" i="263"/>
  <c r="B31" i="217" s="1"/>
  <c r="AJ34" i="263"/>
  <c r="B32" i="217" s="1"/>
  <c r="AK34" i="263"/>
  <c r="B33" i="217" s="1"/>
  <c r="AL34" i="263"/>
  <c r="B34" i="217" s="1"/>
  <c r="AM34" i="263"/>
  <c r="B35" i="217" s="1"/>
  <c r="AN34" i="263"/>
  <c r="B36" i="217" s="1"/>
  <c r="AO34" i="263"/>
  <c r="B37" i="217" s="1"/>
  <c r="AP34" i="263"/>
  <c r="B38" i="217" s="1"/>
  <c r="AQ34" i="263"/>
  <c r="B39" i="217" s="1"/>
  <c r="AR34" i="263"/>
  <c r="AS34" i="263"/>
  <c r="AT34" i="263"/>
  <c r="B35" i="263"/>
  <c r="C35" i="263"/>
  <c r="B41" i="218" s="1"/>
  <c r="D35" i="263"/>
  <c r="B42" i="218" s="1"/>
  <c r="E35" i="263"/>
  <c r="F35" i="263"/>
  <c r="G35" i="263"/>
  <c r="B3" i="218" s="1"/>
  <c r="H35" i="263"/>
  <c r="B4" i="218" s="1"/>
  <c r="I35" i="263"/>
  <c r="B5" i="218" s="1"/>
  <c r="J35" i="263"/>
  <c r="B6" i="218" s="1"/>
  <c r="K35" i="263"/>
  <c r="B7" i="218" s="1"/>
  <c r="L35" i="263"/>
  <c r="B8" i="218" s="1"/>
  <c r="M35" i="263"/>
  <c r="B9" i="218" s="1"/>
  <c r="N35" i="263"/>
  <c r="B10" i="218" s="1"/>
  <c r="O35" i="263"/>
  <c r="B11" i="218" s="1"/>
  <c r="P35" i="263"/>
  <c r="B12" i="218" s="1"/>
  <c r="Q35" i="263"/>
  <c r="B13" i="218" s="1"/>
  <c r="R35" i="263"/>
  <c r="B14" i="218" s="1"/>
  <c r="S35" i="263"/>
  <c r="B15" i="218" s="1"/>
  <c r="T35" i="263"/>
  <c r="B16" i="218" s="1"/>
  <c r="U35" i="263"/>
  <c r="B17" i="218" s="1"/>
  <c r="V35" i="263"/>
  <c r="B18" i="218" s="1"/>
  <c r="W35" i="263"/>
  <c r="B19" i="218" s="1"/>
  <c r="X35" i="263"/>
  <c r="B20" i="218" s="1"/>
  <c r="Y35" i="263"/>
  <c r="B21" i="218" s="1"/>
  <c r="Z35" i="263"/>
  <c r="B22" i="218" s="1"/>
  <c r="AA35" i="263"/>
  <c r="B23" i="218" s="1"/>
  <c r="AB35" i="263"/>
  <c r="B24" i="218" s="1"/>
  <c r="AC35" i="263"/>
  <c r="B25" i="218" s="1"/>
  <c r="AD35" i="263"/>
  <c r="B26" i="218" s="1"/>
  <c r="AE35" i="263"/>
  <c r="B27" i="218" s="1"/>
  <c r="AF35" i="263"/>
  <c r="B28" i="218" s="1"/>
  <c r="AG35" i="263"/>
  <c r="B29" i="218" s="1"/>
  <c r="AH35" i="263"/>
  <c r="B30" i="218" s="1"/>
  <c r="AI35" i="263"/>
  <c r="B31" i="218" s="1"/>
  <c r="AJ35" i="263"/>
  <c r="B32" i="218" s="1"/>
  <c r="AK35" i="263"/>
  <c r="B33" i="218" s="1"/>
  <c r="AL35" i="263"/>
  <c r="B34" i="218" s="1"/>
  <c r="AM35" i="263"/>
  <c r="B35" i="218" s="1"/>
  <c r="AN35" i="263"/>
  <c r="B36" i="218" s="1"/>
  <c r="AO35" i="263"/>
  <c r="B37" i="218" s="1"/>
  <c r="AP35" i="263"/>
  <c r="B38" i="218" s="1"/>
  <c r="AQ35" i="263"/>
  <c r="B39" i="218" s="1"/>
  <c r="AR35" i="263"/>
  <c r="AS35" i="263"/>
  <c r="AT35" i="263"/>
  <c r="B36" i="263"/>
  <c r="C36" i="263"/>
  <c r="B41" i="219" s="1"/>
  <c r="D36" i="263"/>
  <c r="B42" i="219" s="1"/>
  <c r="E36" i="263"/>
  <c r="F36" i="263"/>
  <c r="G36" i="263"/>
  <c r="B3" i="219" s="1"/>
  <c r="H36" i="263"/>
  <c r="B4" i="219" s="1"/>
  <c r="I36" i="263"/>
  <c r="B5" i="219" s="1"/>
  <c r="J36" i="263"/>
  <c r="B6" i="219" s="1"/>
  <c r="K36" i="263"/>
  <c r="B7" i="219" s="1"/>
  <c r="L36" i="263"/>
  <c r="B8" i="219" s="1"/>
  <c r="M36" i="263"/>
  <c r="B9" i="219" s="1"/>
  <c r="N36" i="263"/>
  <c r="B10" i="219" s="1"/>
  <c r="O36" i="263"/>
  <c r="B11" i="219" s="1"/>
  <c r="P36" i="263"/>
  <c r="B12" i="219" s="1"/>
  <c r="Q36" i="263"/>
  <c r="B13" i="219" s="1"/>
  <c r="R36" i="263"/>
  <c r="B14" i="219" s="1"/>
  <c r="S36" i="263"/>
  <c r="B15" i="219" s="1"/>
  <c r="T36" i="263"/>
  <c r="B16" i="219" s="1"/>
  <c r="U36" i="263"/>
  <c r="B17" i="219" s="1"/>
  <c r="V36" i="263"/>
  <c r="B18" i="219" s="1"/>
  <c r="W36" i="263"/>
  <c r="B19" i="219" s="1"/>
  <c r="X36" i="263"/>
  <c r="B20" i="219" s="1"/>
  <c r="Y36" i="263"/>
  <c r="B21" i="219" s="1"/>
  <c r="Z36" i="263"/>
  <c r="B22" i="219" s="1"/>
  <c r="AA36" i="263"/>
  <c r="B23" i="219" s="1"/>
  <c r="AB36" i="263"/>
  <c r="B24" i="219" s="1"/>
  <c r="AC36" i="263"/>
  <c r="B25" i="219" s="1"/>
  <c r="AD36" i="263"/>
  <c r="B26" i="219" s="1"/>
  <c r="AE36" i="263"/>
  <c r="B27" i="219" s="1"/>
  <c r="AF36" i="263"/>
  <c r="B28" i="219" s="1"/>
  <c r="AG36" i="263"/>
  <c r="B29" i="219" s="1"/>
  <c r="AH36" i="263"/>
  <c r="B30" i="219" s="1"/>
  <c r="AI36" i="263"/>
  <c r="B31" i="219" s="1"/>
  <c r="AJ36" i="263"/>
  <c r="B32" i="219" s="1"/>
  <c r="AK36" i="263"/>
  <c r="B33" i="219" s="1"/>
  <c r="AL36" i="263"/>
  <c r="B34" i="219" s="1"/>
  <c r="AM36" i="263"/>
  <c r="B35" i="219" s="1"/>
  <c r="AN36" i="263"/>
  <c r="B36" i="219" s="1"/>
  <c r="AO36" i="263"/>
  <c r="B37" i="219" s="1"/>
  <c r="AP36" i="263"/>
  <c r="B38" i="219" s="1"/>
  <c r="AQ36" i="263"/>
  <c r="B39" i="219" s="1"/>
  <c r="AR36" i="263"/>
  <c r="AS36" i="263"/>
  <c r="AT36" i="263"/>
  <c r="B37" i="263"/>
  <c r="C37" i="263"/>
  <c r="B41" i="238" s="1"/>
  <c r="D37" i="263"/>
  <c r="B42" i="238" s="1"/>
  <c r="E37" i="263"/>
  <c r="F37" i="263"/>
  <c r="G37" i="263"/>
  <c r="B3" i="238" s="1"/>
  <c r="H37" i="263"/>
  <c r="B4" i="238" s="1"/>
  <c r="I37" i="263"/>
  <c r="B5" i="238" s="1"/>
  <c r="J37" i="263"/>
  <c r="B6" i="238" s="1"/>
  <c r="K37" i="263"/>
  <c r="B7" i="238" s="1"/>
  <c r="L37" i="263"/>
  <c r="B8" i="238" s="1"/>
  <c r="M37" i="263"/>
  <c r="B9" i="238" s="1"/>
  <c r="N37" i="263"/>
  <c r="B10" i="238" s="1"/>
  <c r="O37" i="263"/>
  <c r="B11" i="238" s="1"/>
  <c r="P37" i="263"/>
  <c r="B12" i="238" s="1"/>
  <c r="Q37" i="263"/>
  <c r="B13" i="238" s="1"/>
  <c r="R37" i="263"/>
  <c r="B14" i="238" s="1"/>
  <c r="S37" i="263"/>
  <c r="B15" i="238" s="1"/>
  <c r="T37" i="263"/>
  <c r="B16" i="238" s="1"/>
  <c r="U37" i="263"/>
  <c r="B17" i="238" s="1"/>
  <c r="V37" i="263"/>
  <c r="B18" i="238" s="1"/>
  <c r="W37" i="263"/>
  <c r="B19" i="238" s="1"/>
  <c r="X37" i="263"/>
  <c r="B20" i="238" s="1"/>
  <c r="Y37" i="263"/>
  <c r="B21" i="238" s="1"/>
  <c r="Z37" i="263"/>
  <c r="B22" i="238" s="1"/>
  <c r="AA37" i="263"/>
  <c r="B23" i="238" s="1"/>
  <c r="AB37" i="263"/>
  <c r="B24" i="238" s="1"/>
  <c r="AC37" i="263"/>
  <c r="B25" i="238" s="1"/>
  <c r="AD37" i="263"/>
  <c r="B26" i="238" s="1"/>
  <c r="AE37" i="263"/>
  <c r="B27" i="238" s="1"/>
  <c r="AF37" i="263"/>
  <c r="B28" i="238" s="1"/>
  <c r="AG37" i="263"/>
  <c r="B29" i="238" s="1"/>
  <c r="AH37" i="263"/>
  <c r="B30" i="238" s="1"/>
  <c r="AI37" i="263"/>
  <c r="B31" i="238" s="1"/>
  <c r="AJ37" i="263"/>
  <c r="B32" i="238" s="1"/>
  <c r="AK37" i="263"/>
  <c r="B33" i="238" s="1"/>
  <c r="AL37" i="263"/>
  <c r="B34" i="238" s="1"/>
  <c r="AM37" i="263"/>
  <c r="B35" i="238" s="1"/>
  <c r="AN37" i="263"/>
  <c r="B36" i="238" s="1"/>
  <c r="AO37" i="263"/>
  <c r="B37" i="238" s="1"/>
  <c r="AP37" i="263"/>
  <c r="B38" i="238" s="1"/>
  <c r="AQ37" i="263"/>
  <c r="B39" i="238" s="1"/>
  <c r="AR37" i="263"/>
  <c r="AS37" i="263"/>
  <c r="AT37" i="263"/>
  <c r="B38" i="263"/>
  <c r="C38" i="263"/>
  <c r="B41" i="220" s="1"/>
  <c r="D38" i="263"/>
  <c r="B42" i="220" s="1"/>
  <c r="E38" i="263"/>
  <c r="F38" i="263"/>
  <c r="G38" i="263"/>
  <c r="B3" i="220" s="1"/>
  <c r="H38" i="263"/>
  <c r="B4" i="220" s="1"/>
  <c r="I38" i="263"/>
  <c r="B5" i="220" s="1"/>
  <c r="J38" i="263"/>
  <c r="B6" i="220" s="1"/>
  <c r="K38" i="263"/>
  <c r="B7" i="220" s="1"/>
  <c r="L38" i="263"/>
  <c r="B8" i="220" s="1"/>
  <c r="M38" i="263"/>
  <c r="B9" i="220" s="1"/>
  <c r="N38" i="263"/>
  <c r="B10" i="220" s="1"/>
  <c r="O38" i="263"/>
  <c r="B11" i="220" s="1"/>
  <c r="P38" i="263"/>
  <c r="B12" i="220" s="1"/>
  <c r="Q38" i="263"/>
  <c r="B13" i="220" s="1"/>
  <c r="R38" i="263"/>
  <c r="B14" i="220" s="1"/>
  <c r="S38" i="263"/>
  <c r="B15" i="220" s="1"/>
  <c r="T38" i="263"/>
  <c r="B16" i="220" s="1"/>
  <c r="U38" i="263"/>
  <c r="B17" i="220" s="1"/>
  <c r="V38" i="263"/>
  <c r="B18" i="220" s="1"/>
  <c r="W38" i="263"/>
  <c r="B19" i="220" s="1"/>
  <c r="X38" i="263"/>
  <c r="B20" i="220" s="1"/>
  <c r="Y38" i="263"/>
  <c r="B21" i="220" s="1"/>
  <c r="Z38" i="263"/>
  <c r="B22" i="220" s="1"/>
  <c r="AA38" i="263"/>
  <c r="B23" i="220" s="1"/>
  <c r="AB38" i="263"/>
  <c r="B24" i="220" s="1"/>
  <c r="AC38" i="263"/>
  <c r="B25" i="220" s="1"/>
  <c r="AD38" i="263"/>
  <c r="B26" i="220" s="1"/>
  <c r="AE38" i="263"/>
  <c r="B27" i="220" s="1"/>
  <c r="AF38" i="263"/>
  <c r="B28" i="220" s="1"/>
  <c r="AG38" i="263"/>
  <c r="B29" i="220" s="1"/>
  <c r="AH38" i="263"/>
  <c r="B30" i="220" s="1"/>
  <c r="AI38" i="263"/>
  <c r="B31" i="220" s="1"/>
  <c r="AJ38" i="263"/>
  <c r="B32" i="220" s="1"/>
  <c r="AK38" i="263"/>
  <c r="B33" i="220" s="1"/>
  <c r="AL38" i="263"/>
  <c r="B34" i="220" s="1"/>
  <c r="AM38" i="263"/>
  <c r="B35" i="220" s="1"/>
  <c r="AN38" i="263"/>
  <c r="B36" i="220" s="1"/>
  <c r="AO38" i="263"/>
  <c r="B37" i="220" s="1"/>
  <c r="AP38" i="263"/>
  <c r="B38" i="220" s="1"/>
  <c r="AQ38" i="263"/>
  <c r="B39" i="220" s="1"/>
  <c r="AR38" i="263"/>
  <c r="AS38" i="263"/>
  <c r="AT38" i="263"/>
  <c r="B39" i="263"/>
  <c r="C39" i="263"/>
  <c r="B41" i="221" s="1"/>
  <c r="D39" i="263"/>
  <c r="B42" i="221" s="1"/>
  <c r="E39" i="263"/>
  <c r="F39" i="263"/>
  <c r="G39" i="263"/>
  <c r="B3" i="221" s="1"/>
  <c r="H39" i="263"/>
  <c r="B4" i="221" s="1"/>
  <c r="I39" i="263"/>
  <c r="B5" i="221" s="1"/>
  <c r="J39" i="263"/>
  <c r="B6" i="221" s="1"/>
  <c r="K39" i="263"/>
  <c r="B7" i="221" s="1"/>
  <c r="L39" i="263"/>
  <c r="B8" i="221" s="1"/>
  <c r="M39" i="263"/>
  <c r="B9" i="221" s="1"/>
  <c r="N39" i="263"/>
  <c r="B10" i="221" s="1"/>
  <c r="O39" i="263"/>
  <c r="B11" i="221" s="1"/>
  <c r="P39" i="263"/>
  <c r="B12" i="221" s="1"/>
  <c r="Q39" i="263"/>
  <c r="B13" i="221" s="1"/>
  <c r="R39" i="263"/>
  <c r="B14" i="221" s="1"/>
  <c r="S39" i="263"/>
  <c r="B15" i="221" s="1"/>
  <c r="T39" i="263"/>
  <c r="B16" i="221" s="1"/>
  <c r="U39" i="263"/>
  <c r="B17" i="221" s="1"/>
  <c r="V39" i="263"/>
  <c r="B18" i="221" s="1"/>
  <c r="W39" i="263"/>
  <c r="B19" i="221" s="1"/>
  <c r="X39" i="263"/>
  <c r="B20" i="221" s="1"/>
  <c r="Y39" i="263"/>
  <c r="B21" i="221" s="1"/>
  <c r="Z39" i="263"/>
  <c r="B22" i="221" s="1"/>
  <c r="AA39" i="263"/>
  <c r="B23" i="221" s="1"/>
  <c r="AB39" i="263"/>
  <c r="B24" i="221" s="1"/>
  <c r="AC39" i="263"/>
  <c r="B25" i="221" s="1"/>
  <c r="AD39" i="263"/>
  <c r="B26" i="221" s="1"/>
  <c r="AE39" i="263"/>
  <c r="B27" i="221" s="1"/>
  <c r="AF39" i="263"/>
  <c r="B28" i="221" s="1"/>
  <c r="AG39" i="263"/>
  <c r="B29" i="221" s="1"/>
  <c r="AH39" i="263"/>
  <c r="B30" i="221" s="1"/>
  <c r="AI39" i="263"/>
  <c r="B31" i="221" s="1"/>
  <c r="AJ39" i="263"/>
  <c r="B32" i="221" s="1"/>
  <c r="AK39" i="263"/>
  <c r="B33" i="221" s="1"/>
  <c r="AL39" i="263"/>
  <c r="B34" i="221" s="1"/>
  <c r="AM39" i="263"/>
  <c r="B35" i="221" s="1"/>
  <c r="AN39" i="263"/>
  <c r="B36" i="221" s="1"/>
  <c r="AO39" i="263"/>
  <c r="B37" i="221" s="1"/>
  <c r="AP39" i="263"/>
  <c r="B38" i="221" s="1"/>
  <c r="AQ39" i="263"/>
  <c r="B39" i="221" s="1"/>
  <c r="AR39" i="263"/>
  <c r="AS39" i="263"/>
  <c r="AT39" i="263"/>
  <c r="B40" i="263"/>
  <c r="C40" i="263"/>
  <c r="B41" i="231" s="1"/>
  <c r="D40" i="263"/>
  <c r="B42" i="231" s="1"/>
  <c r="E40" i="263"/>
  <c r="F40" i="263"/>
  <c r="G40" i="263"/>
  <c r="B3" i="231" s="1"/>
  <c r="H40" i="263"/>
  <c r="B4" i="231" s="1"/>
  <c r="I40" i="263"/>
  <c r="B5" i="231" s="1"/>
  <c r="J40" i="263"/>
  <c r="B6" i="231" s="1"/>
  <c r="K40" i="263"/>
  <c r="B7" i="231" s="1"/>
  <c r="L40" i="263"/>
  <c r="B8" i="231" s="1"/>
  <c r="M40" i="263"/>
  <c r="B9" i="231" s="1"/>
  <c r="N40" i="263"/>
  <c r="B10" i="231" s="1"/>
  <c r="O40" i="263"/>
  <c r="B11" i="231" s="1"/>
  <c r="P40" i="263"/>
  <c r="B12" i="231" s="1"/>
  <c r="Q40" i="263"/>
  <c r="B13" i="231" s="1"/>
  <c r="R40" i="263"/>
  <c r="B14" i="231" s="1"/>
  <c r="S40" i="263"/>
  <c r="B15" i="231" s="1"/>
  <c r="T40" i="263"/>
  <c r="B16" i="231" s="1"/>
  <c r="U40" i="263"/>
  <c r="B17" i="231" s="1"/>
  <c r="V40" i="263"/>
  <c r="B18" i="231" s="1"/>
  <c r="W40" i="263"/>
  <c r="B19" i="231" s="1"/>
  <c r="X40" i="263"/>
  <c r="B20" i="231" s="1"/>
  <c r="Y40" i="263"/>
  <c r="B21" i="231" s="1"/>
  <c r="Z40" i="263"/>
  <c r="B22" i="231" s="1"/>
  <c r="AA40" i="263"/>
  <c r="B23" i="231" s="1"/>
  <c r="AB40" i="263"/>
  <c r="B24" i="231" s="1"/>
  <c r="AC40" i="263"/>
  <c r="B25" i="231" s="1"/>
  <c r="AD40" i="263"/>
  <c r="B26" i="231" s="1"/>
  <c r="AE40" i="263"/>
  <c r="B27" i="231" s="1"/>
  <c r="AF40" i="263"/>
  <c r="B28" i="231" s="1"/>
  <c r="AG40" i="263"/>
  <c r="B29" i="231" s="1"/>
  <c r="AH40" i="263"/>
  <c r="B30" i="231" s="1"/>
  <c r="AI40" i="263"/>
  <c r="B31" i="231" s="1"/>
  <c r="AJ40" i="263"/>
  <c r="B32" i="231" s="1"/>
  <c r="AK40" i="263"/>
  <c r="B33" i="231" s="1"/>
  <c r="AL40" i="263"/>
  <c r="B34" i="231" s="1"/>
  <c r="AM40" i="263"/>
  <c r="B35" i="231" s="1"/>
  <c r="AN40" i="263"/>
  <c r="B36" i="231" s="1"/>
  <c r="AO40" i="263"/>
  <c r="B37" i="231" s="1"/>
  <c r="AP40" i="263"/>
  <c r="B38" i="231" s="1"/>
  <c r="AQ40" i="263"/>
  <c r="B39" i="231" s="1"/>
  <c r="AR40" i="263"/>
  <c r="AS40" i="263"/>
  <c r="AT40" i="263"/>
  <c r="B41" i="263"/>
  <c r="C41" i="263"/>
  <c r="B41" i="222" s="1"/>
  <c r="D41" i="263"/>
  <c r="B42" i="222" s="1"/>
  <c r="E41" i="263"/>
  <c r="F41" i="263"/>
  <c r="G41" i="263"/>
  <c r="B3" i="222" s="1"/>
  <c r="H41" i="263"/>
  <c r="B4" i="222" s="1"/>
  <c r="I41" i="263"/>
  <c r="B5" i="222" s="1"/>
  <c r="J41" i="263"/>
  <c r="B6" i="222" s="1"/>
  <c r="K41" i="263"/>
  <c r="B7" i="222" s="1"/>
  <c r="L41" i="263"/>
  <c r="B8" i="222" s="1"/>
  <c r="M41" i="263"/>
  <c r="B9" i="222" s="1"/>
  <c r="N41" i="263"/>
  <c r="B10" i="222" s="1"/>
  <c r="O41" i="263"/>
  <c r="B11" i="222" s="1"/>
  <c r="P41" i="263"/>
  <c r="B12" i="222" s="1"/>
  <c r="Q41" i="263"/>
  <c r="B13" i="222" s="1"/>
  <c r="R41" i="263"/>
  <c r="B14" i="222" s="1"/>
  <c r="S41" i="263"/>
  <c r="B15" i="222" s="1"/>
  <c r="T41" i="263"/>
  <c r="B16" i="222" s="1"/>
  <c r="U41" i="263"/>
  <c r="B17" i="222" s="1"/>
  <c r="V41" i="263"/>
  <c r="B18" i="222" s="1"/>
  <c r="W41" i="263"/>
  <c r="B19" i="222" s="1"/>
  <c r="X41" i="263"/>
  <c r="B20" i="222" s="1"/>
  <c r="Y41" i="263"/>
  <c r="B21" i="222" s="1"/>
  <c r="Z41" i="263"/>
  <c r="B22" i="222" s="1"/>
  <c r="AA41" i="263"/>
  <c r="B23" i="222" s="1"/>
  <c r="AB41" i="263"/>
  <c r="B24" i="222" s="1"/>
  <c r="AC41" i="263"/>
  <c r="B25" i="222" s="1"/>
  <c r="AD41" i="263"/>
  <c r="B26" i="222" s="1"/>
  <c r="AE41" i="263"/>
  <c r="B27" i="222" s="1"/>
  <c r="AF41" i="263"/>
  <c r="B28" i="222" s="1"/>
  <c r="AG41" i="263"/>
  <c r="B29" i="222" s="1"/>
  <c r="AH41" i="263"/>
  <c r="B30" i="222" s="1"/>
  <c r="AI41" i="263"/>
  <c r="B31" i="222" s="1"/>
  <c r="AJ41" i="263"/>
  <c r="B32" i="222" s="1"/>
  <c r="AK41" i="263"/>
  <c r="B33" i="222" s="1"/>
  <c r="AL41" i="263"/>
  <c r="B34" i="222" s="1"/>
  <c r="AM41" i="263"/>
  <c r="B35" i="222" s="1"/>
  <c r="AN41" i="263"/>
  <c r="B36" i="222" s="1"/>
  <c r="AO41" i="263"/>
  <c r="B37" i="222" s="1"/>
  <c r="AP41" i="263"/>
  <c r="B38" i="222" s="1"/>
  <c r="AQ41" i="263"/>
  <c r="B39" i="222" s="1"/>
  <c r="AR41" i="263"/>
  <c r="AS41" i="263"/>
  <c r="AT41" i="263"/>
  <c r="B42" i="263"/>
  <c r="C42" i="263"/>
  <c r="B41" i="230" s="1"/>
  <c r="D42" i="263"/>
  <c r="B42" i="230" s="1"/>
  <c r="E42" i="263"/>
  <c r="F42" i="263"/>
  <c r="G42" i="263"/>
  <c r="B3" i="230" s="1"/>
  <c r="H42" i="263"/>
  <c r="B4" i="230" s="1"/>
  <c r="I42" i="263"/>
  <c r="B5" i="230" s="1"/>
  <c r="J42" i="263"/>
  <c r="B6" i="230" s="1"/>
  <c r="K42" i="263"/>
  <c r="B7" i="230" s="1"/>
  <c r="L42" i="263"/>
  <c r="B8" i="230" s="1"/>
  <c r="M42" i="263"/>
  <c r="B9" i="230" s="1"/>
  <c r="N42" i="263"/>
  <c r="B10" i="230" s="1"/>
  <c r="O42" i="263"/>
  <c r="B11" i="230" s="1"/>
  <c r="P42" i="263"/>
  <c r="B12" i="230" s="1"/>
  <c r="Q42" i="263"/>
  <c r="B13" i="230" s="1"/>
  <c r="R42" i="263"/>
  <c r="B14" i="230" s="1"/>
  <c r="S42" i="263"/>
  <c r="B15" i="230" s="1"/>
  <c r="T42" i="263"/>
  <c r="B16" i="230" s="1"/>
  <c r="U42" i="263"/>
  <c r="B17" i="230" s="1"/>
  <c r="V42" i="263"/>
  <c r="B18" i="230" s="1"/>
  <c r="W42" i="263"/>
  <c r="B19" i="230" s="1"/>
  <c r="X42" i="263"/>
  <c r="B20" i="230" s="1"/>
  <c r="Y42" i="263"/>
  <c r="B21" i="230" s="1"/>
  <c r="Z42" i="263"/>
  <c r="B22" i="230" s="1"/>
  <c r="AA42" i="263"/>
  <c r="B23" i="230" s="1"/>
  <c r="AB42" i="263"/>
  <c r="B24" i="230" s="1"/>
  <c r="AC42" i="263"/>
  <c r="B25" i="230" s="1"/>
  <c r="AD42" i="263"/>
  <c r="B26" i="230" s="1"/>
  <c r="AE42" i="263"/>
  <c r="B27" i="230" s="1"/>
  <c r="AF42" i="263"/>
  <c r="B28" i="230" s="1"/>
  <c r="AG42" i="263"/>
  <c r="B29" i="230" s="1"/>
  <c r="AH42" i="263"/>
  <c r="B30" i="230" s="1"/>
  <c r="AI42" i="263"/>
  <c r="B31" i="230" s="1"/>
  <c r="AJ42" i="263"/>
  <c r="B32" i="230" s="1"/>
  <c r="AK42" i="263"/>
  <c r="B33" i="230" s="1"/>
  <c r="AL42" i="263"/>
  <c r="B34" i="230" s="1"/>
  <c r="AM42" i="263"/>
  <c r="B35" i="230" s="1"/>
  <c r="AN42" i="263"/>
  <c r="B36" i="230" s="1"/>
  <c r="AO42" i="263"/>
  <c r="B37" i="230" s="1"/>
  <c r="AP42" i="263"/>
  <c r="B38" i="230" s="1"/>
  <c r="AQ42" i="263"/>
  <c r="B39" i="230" s="1"/>
  <c r="AR42" i="263"/>
  <c r="AS42" i="263"/>
  <c r="AT42" i="263"/>
  <c r="B43" i="263"/>
  <c r="C43" i="263"/>
  <c r="B41" i="229" s="1"/>
  <c r="D43" i="263"/>
  <c r="B42" i="229" s="1"/>
  <c r="E43" i="263"/>
  <c r="F43" i="263"/>
  <c r="G43" i="263"/>
  <c r="B3" i="229" s="1"/>
  <c r="H43" i="263"/>
  <c r="B4" i="229" s="1"/>
  <c r="I43" i="263"/>
  <c r="B5" i="229" s="1"/>
  <c r="J43" i="263"/>
  <c r="B6" i="229" s="1"/>
  <c r="K43" i="263"/>
  <c r="B7" i="229" s="1"/>
  <c r="L43" i="263"/>
  <c r="B8" i="229" s="1"/>
  <c r="M43" i="263"/>
  <c r="B9" i="229" s="1"/>
  <c r="N43" i="263"/>
  <c r="B10" i="229" s="1"/>
  <c r="O43" i="263"/>
  <c r="B11" i="229" s="1"/>
  <c r="P43" i="263"/>
  <c r="B12" i="229" s="1"/>
  <c r="Q43" i="263"/>
  <c r="B13" i="229" s="1"/>
  <c r="R43" i="263"/>
  <c r="B14" i="229" s="1"/>
  <c r="S43" i="263"/>
  <c r="B15" i="229" s="1"/>
  <c r="T43" i="263"/>
  <c r="B16" i="229" s="1"/>
  <c r="U43" i="263"/>
  <c r="B17" i="229" s="1"/>
  <c r="V43" i="263"/>
  <c r="B18" i="229" s="1"/>
  <c r="W43" i="263"/>
  <c r="B19" i="229" s="1"/>
  <c r="X43" i="263"/>
  <c r="B20" i="229" s="1"/>
  <c r="Y43" i="263"/>
  <c r="B21" i="229" s="1"/>
  <c r="Z43" i="263"/>
  <c r="B22" i="229" s="1"/>
  <c r="AA43" i="263"/>
  <c r="B23" i="229" s="1"/>
  <c r="AB43" i="263"/>
  <c r="B24" i="229" s="1"/>
  <c r="AC43" i="263"/>
  <c r="B25" i="229" s="1"/>
  <c r="AD43" i="263"/>
  <c r="B26" i="229" s="1"/>
  <c r="AE43" i="263"/>
  <c r="B27" i="229" s="1"/>
  <c r="AF43" i="263"/>
  <c r="B28" i="229" s="1"/>
  <c r="AG43" i="263"/>
  <c r="B29" i="229" s="1"/>
  <c r="AH43" i="263"/>
  <c r="B30" i="229" s="1"/>
  <c r="AI43" i="263"/>
  <c r="B31" i="229" s="1"/>
  <c r="AJ43" i="263"/>
  <c r="B32" i="229" s="1"/>
  <c r="AK43" i="263"/>
  <c r="B33" i="229" s="1"/>
  <c r="AL43" i="263"/>
  <c r="B34" i="229" s="1"/>
  <c r="AM43" i="263"/>
  <c r="B35" i="229" s="1"/>
  <c r="AN43" i="263"/>
  <c r="B36" i="229" s="1"/>
  <c r="AO43" i="263"/>
  <c r="B37" i="229" s="1"/>
  <c r="AP43" i="263"/>
  <c r="B38" i="229" s="1"/>
  <c r="AQ43" i="263"/>
  <c r="B39" i="229" s="1"/>
  <c r="AR43" i="263"/>
  <c r="AS43" i="263"/>
  <c r="AT43" i="263"/>
  <c r="B44" i="263"/>
  <c r="C44" i="263"/>
  <c r="B41" i="228" s="1"/>
  <c r="D44" i="263"/>
  <c r="B42" i="228" s="1"/>
  <c r="E44" i="263"/>
  <c r="F44" i="263"/>
  <c r="G44" i="263"/>
  <c r="B3" i="228" s="1"/>
  <c r="H44" i="263"/>
  <c r="B4" i="228" s="1"/>
  <c r="I44" i="263"/>
  <c r="B5" i="228" s="1"/>
  <c r="J44" i="263"/>
  <c r="B6" i="228" s="1"/>
  <c r="K44" i="263"/>
  <c r="B7" i="228" s="1"/>
  <c r="L44" i="263"/>
  <c r="B8" i="228" s="1"/>
  <c r="M44" i="263"/>
  <c r="B9" i="228" s="1"/>
  <c r="N44" i="263"/>
  <c r="B10" i="228" s="1"/>
  <c r="O44" i="263"/>
  <c r="B11" i="228" s="1"/>
  <c r="P44" i="263"/>
  <c r="B12" i="228" s="1"/>
  <c r="Q44" i="263"/>
  <c r="B13" i="228" s="1"/>
  <c r="R44" i="263"/>
  <c r="B14" i="228" s="1"/>
  <c r="S44" i="263"/>
  <c r="B15" i="228" s="1"/>
  <c r="T44" i="263"/>
  <c r="B16" i="228" s="1"/>
  <c r="U44" i="263"/>
  <c r="B17" i="228" s="1"/>
  <c r="V44" i="263"/>
  <c r="B18" i="228" s="1"/>
  <c r="W44" i="263"/>
  <c r="B19" i="228" s="1"/>
  <c r="X44" i="263"/>
  <c r="B20" i="228" s="1"/>
  <c r="Y44" i="263"/>
  <c r="B21" i="228" s="1"/>
  <c r="Z44" i="263"/>
  <c r="B22" i="228" s="1"/>
  <c r="AA44" i="263"/>
  <c r="B23" i="228" s="1"/>
  <c r="AB44" i="263"/>
  <c r="B24" i="228" s="1"/>
  <c r="AC44" i="263"/>
  <c r="B25" i="228" s="1"/>
  <c r="AD44" i="263"/>
  <c r="B26" i="228" s="1"/>
  <c r="AE44" i="263"/>
  <c r="B27" i="228" s="1"/>
  <c r="AF44" i="263"/>
  <c r="B28" i="228" s="1"/>
  <c r="AG44" i="263"/>
  <c r="B29" i="228" s="1"/>
  <c r="AH44" i="263"/>
  <c r="B30" i="228" s="1"/>
  <c r="AI44" i="263"/>
  <c r="B31" i="228" s="1"/>
  <c r="AJ44" i="263"/>
  <c r="B32" i="228" s="1"/>
  <c r="AK44" i="263"/>
  <c r="B33" i="228" s="1"/>
  <c r="AL44" i="263"/>
  <c r="B34" i="228" s="1"/>
  <c r="AM44" i="263"/>
  <c r="B35" i="228" s="1"/>
  <c r="AN44" i="263"/>
  <c r="B36" i="228" s="1"/>
  <c r="AO44" i="263"/>
  <c r="B37" i="228" s="1"/>
  <c r="AP44" i="263"/>
  <c r="B38" i="228" s="1"/>
  <c r="AQ44" i="263"/>
  <c r="B39" i="228" s="1"/>
  <c r="AR44" i="263"/>
  <c r="AS44" i="263"/>
  <c r="AT44" i="263"/>
  <c r="B45" i="263"/>
  <c r="C45" i="263"/>
  <c r="B41" i="227" s="1"/>
  <c r="D45" i="263"/>
  <c r="B42" i="227" s="1"/>
  <c r="E45" i="263"/>
  <c r="F45" i="263"/>
  <c r="G45" i="263"/>
  <c r="B3" i="227" s="1"/>
  <c r="H45" i="263"/>
  <c r="B4" i="227" s="1"/>
  <c r="I45" i="263"/>
  <c r="B5" i="227" s="1"/>
  <c r="J45" i="263"/>
  <c r="B6" i="227" s="1"/>
  <c r="K45" i="263"/>
  <c r="B7" i="227" s="1"/>
  <c r="L45" i="263"/>
  <c r="B8" i="227" s="1"/>
  <c r="M45" i="263"/>
  <c r="B9" i="227" s="1"/>
  <c r="N45" i="263"/>
  <c r="B10" i="227" s="1"/>
  <c r="O45" i="263"/>
  <c r="B11" i="227" s="1"/>
  <c r="P45" i="263"/>
  <c r="B12" i="227" s="1"/>
  <c r="Q45" i="263"/>
  <c r="B13" i="227" s="1"/>
  <c r="R45" i="263"/>
  <c r="B14" i="227" s="1"/>
  <c r="S45" i="263"/>
  <c r="B15" i="227" s="1"/>
  <c r="T45" i="263"/>
  <c r="B16" i="227" s="1"/>
  <c r="U45" i="263"/>
  <c r="B17" i="227" s="1"/>
  <c r="V45" i="263"/>
  <c r="B18" i="227" s="1"/>
  <c r="W45" i="263"/>
  <c r="B19" i="227" s="1"/>
  <c r="X45" i="263"/>
  <c r="B20" i="227" s="1"/>
  <c r="Y45" i="263"/>
  <c r="B21" i="227" s="1"/>
  <c r="Z45" i="263"/>
  <c r="B22" i="227" s="1"/>
  <c r="AA45" i="263"/>
  <c r="B23" i="227" s="1"/>
  <c r="AB45" i="263"/>
  <c r="B24" i="227" s="1"/>
  <c r="AC45" i="263"/>
  <c r="B25" i="227" s="1"/>
  <c r="AD45" i="263"/>
  <c r="B26" i="227" s="1"/>
  <c r="AE45" i="263"/>
  <c r="B27" i="227" s="1"/>
  <c r="AF45" i="263"/>
  <c r="B28" i="227" s="1"/>
  <c r="AG45" i="263"/>
  <c r="B29" i="227" s="1"/>
  <c r="AH45" i="263"/>
  <c r="B30" i="227" s="1"/>
  <c r="AI45" i="263"/>
  <c r="B31" i="227" s="1"/>
  <c r="AJ45" i="263"/>
  <c r="B32" i="227" s="1"/>
  <c r="AK45" i="263"/>
  <c r="B33" i="227" s="1"/>
  <c r="AL45" i="263"/>
  <c r="B34" i="227" s="1"/>
  <c r="AM45" i="263"/>
  <c r="B35" i="227" s="1"/>
  <c r="AN45" i="263"/>
  <c r="B36" i="227" s="1"/>
  <c r="AO45" i="263"/>
  <c r="B37" i="227" s="1"/>
  <c r="AP45" i="263"/>
  <c r="B38" i="227" s="1"/>
  <c r="AQ45" i="263"/>
  <c r="B39" i="227" s="1"/>
  <c r="AR45" i="263"/>
  <c r="AS45" i="263"/>
  <c r="AT45" i="263"/>
  <c r="B46" i="263"/>
  <c r="C46" i="263"/>
  <c r="B41" i="226" s="1"/>
  <c r="D46" i="263"/>
  <c r="B42" i="226" s="1"/>
  <c r="E46" i="263"/>
  <c r="F46" i="263"/>
  <c r="G46" i="263"/>
  <c r="B3" i="226" s="1"/>
  <c r="H46" i="263"/>
  <c r="B4" i="226" s="1"/>
  <c r="I46" i="263"/>
  <c r="B5" i="226" s="1"/>
  <c r="J46" i="263"/>
  <c r="B6" i="226" s="1"/>
  <c r="K46" i="263"/>
  <c r="B7" i="226" s="1"/>
  <c r="L46" i="263"/>
  <c r="B8" i="226" s="1"/>
  <c r="M46" i="263"/>
  <c r="B9" i="226" s="1"/>
  <c r="N46" i="263"/>
  <c r="B10" i="226" s="1"/>
  <c r="O46" i="263"/>
  <c r="B11" i="226" s="1"/>
  <c r="P46" i="263"/>
  <c r="B12" i="226" s="1"/>
  <c r="Q46" i="263"/>
  <c r="B13" i="226" s="1"/>
  <c r="R46" i="263"/>
  <c r="B14" i="226" s="1"/>
  <c r="S46" i="263"/>
  <c r="B15" i="226" s="1"/>
  <c r="T46" i="263"/>
  <c r="B16" i="226" s="1"/>
  <c r="U46" i="263"/>
  <c r="B17" i="226" s="1"/>
  <c r="V46" i="263"/>
  <c r="B18" i="226" s="1"/>
  <c r="W46" i="263"/>
  <c r="B19" i="226" s="1"/>
  <c r="X46" i="263"/>
  <c r="B20" i="226" s="1"/>
  <c r="Y46" i="263"/>
  <c r="B21" i="226" s="1"/>
  <c r="Z46" i="263"/>
  <c r="B22" i="226" s="1"/>
  <c r="AA46" i="263"/>
  <c r="B23" i="226" s="1"/>
  <c r="AB46" i="263"/>
  <c r="B24" i="226" s="1"/>
  <c r="AC46" i="263"/>
  <c r="B25" i="226" s="1"/>
  <c r="AD46" i="263"/>
  <c r="B26" i="226" s="1"/>
  <c r="AE46" i="263"/>
  <c r="B27" i="226" s="1"/>
  <c r="AF46" i="263"/>
  <c r="B28" i="226" s="1"/>
  <c r="AG46" i="263"/>
  <c r="B29" i="226" s="1"/>
  <c r="AH46" i="263"/>
  <c r="B30" i="226" s="1"/>
  <c r="AI46" i="263"/>
  <c r="B31" i="226" s="1"/>
  <c r="AJ46" i="263"/>
  <c r="B32" i="226" s="1"/>
  <c r="AK46" i="263"/>
  <c r="B33" i="226" s="1"/>
  <c r="AL46" i="263"/>
  <c r="B34" i="226" s="1"/>
  <c r="AM46" i="263"/>
  <c r="B35" i="226" s="1"/>
  <c r="AN46" i="263"/>
  <c r="B36" i="226" s="1"/>
  <c r="AO46" i="263"/>
  <c r="B37" i="226" s="1"/>
  <c r="AP46" i="263"/>
  <c r="B38" i="226" s="1"/>
  <c r="AQ46" i="263"/>
  <c r="B39" i="226" s="1"/>
  <c r="AR46" i="263"/>
  <c r="AS46" i="263"/>
  <c r="AT46" i="263"/>
  <c r="B47" i="263"/>
  <c r="C47" i="263"/>
  <c r="B41" i="225" s="1"/>
  <c r="D47" i="263"/>
  <c r="B42" i="225" s="1"/>
  <c r="E47" i="263"/>
  <c r="F47" i="263"/>
  <c r="G47" i="263"/>
  <c r="B3" i="225" s="1"/>
  <c r="H47" i="263"/>
  <c r="B4" i="225" s="1"/>
  <c r="I47" i="263"/>
  <c r="B5" i="225" s="1"/>
  <c r="J47" i="263"/>
  <c r="B6" i="225" s="1"/>
  <c r="K47" i="263"/>
  <c r="B7" i="225" s="1"/>
  <c r="L47" i="263"/>
  <c r="B8" i="225" s="1"/>
  <c r="M47" i="263"/>
  <c r="B9" i="225" s="1"/>
  <c r="N47" i="263"/>
  <c r="B10" i="225" s="1"/>
  <c r="O47" i="263"/>
  <c r="B11" i="225" s="1"/>
  <c r="P47" i="263"/>
  <c r="B12" i="225" s="1"/>
  <c r="Q47" i="263"/>
  <c r="B13" i="225" s="1"/>
  <c r="R47" i="263"/>
  <c r="B14" i="225" s="1"/>
  <c r="S47" i="263"/>
  <c r="B15" i="225" s="1"/>
  <c r="T47" i="263"/>
  <c r="B16" i="225" s="1"/>
  <c r="U47" i="263"/>
  <c r="B17" i="225" s="1"/>
  <c r="V47" i="263"/>
  <c r="B18" i="225" s="1"/>
  <c r="W47" i="263"/>
  <c r="B19" i="225" s="1"/>
  <c r="X47" i="263"/>
  <c r="B20" i="225" s="1"/>
  <c r="Y47" i="263"/>
  <c r="B21" i="225" s="1"/>
  <c r="Z47" i="263"/>
  <c r="B22" i="225" s="1"/>
  <c r="AA47" i="263"/>
  <c r="B23" i="225" s="1"/>
  <c r="AB47" i="263"/>
  <c r="B24" i="225" s="1"/>
  <c r="AC47" i="263"/>
  <c r="B25" i="225" s="1"/>
  <c r="AD47" i="263"/>
  <c r="B26" i="225" s="1"/>
  <c r="AE47" i="263"/>
  <c r="B27" i="225" s="1"/>
  <c r="AF47" i="263"/>
  <c r="B28" i="225" s="1"/>
  <c r="AG47" i="263"/>
  <c r="B29" i="225" s="1"/>
  <c r="AH47" i="263"/>
  <c r="B30" i="225" s="1"/>
  <c r="AI47" i="263"/>
  <c r="B31" i="225" s="1"/>
  <c r="AJ47" i="263"/>
  <c r="B32" i="225" s="1"/>
  <c r="AK47" i="263"/>
  <c r="B33" i="225" s="1"/>
  <c r="AL47" i="263"/>
  <c r="B34" i="225" s="1"/>
  <c r="AM47" i="263"/>
  <c r="B35" i="225" s="1"/>
  <c r="AN47" i="263"/>
  <c r="B36" i="225" s="1"/>
  <c r="AO47" i="263"/>
  <c r="B37" i="225" s="1"/>
  <c r="AP47" i="263"/>
  <c r="B38" i="225" s="1"/>
  <c r="AQ47" i="263"/>
  <c r="B39" i="225" s="1"/>
  <c r="AR47" i="263"/>
  <c r="AS47" i="263"/>
  <c r="AT47" i="263"/>
  <c r="B48" i="263"/>
  <c r="C48" i="263"/>
  <c r="B41" i="224" s="1"/>
  <c r="D48" i="263"/>
  <c r="B42" i="224" s="1"/>
  <c r="E48" i="263"/>
  <c r="F48" i="263"/>
  <c r="G48" i="263"/>
  <c r="B3" i="224" s="1"/>
  <c r="H48" i="263"/>
  <c r="B4" i="224" s="1"/>
  <c r="I48" i="263"/>
  <c r="B5" i="224" s="1"/>
  <c r="J48" i="263"/>
  <c r="B6" i="224" s="1"/>
  <c r="K48" i="263"/>
  <c r="B7" i="224" s="1"/>
  <c r="L48" i="263"/>
  <c r="B8" i="224" s="1"/>
  <c r="M48" i="263"/>
  <c r="B9" i="224" s="1"/>
  <c r="N48" i="263"/>
  <c r="B10" i="224" s="1"/>
  <c r="O48" i="263"/>
  <c r="B11" i="224" s="1"/>
  <c r="P48" i="263"/>
  <c r="B12" i="224" s="1"/>
  <c r="Q48" i="263"/>
  <c r="B13" i="224" s="1"/>
  <c r="R48" i="263"/>
  <c r="B14" i="224" s="1"/>
  <c r="S48" i="263"/>
  <c r="B15" i="224" s="1"/>
  <c r="T48" i="263"/>
  <c r="B16" i="224" s="1"/>
  <c r="U48" i="263"/>
  <c r="B17" i="224" s="1"/>
  <c r="V48" i="263"/>
  <c r="B18" i="224" s="1"/>
  <c r="W48" i="263"/>
  <c r="B19" i="224" s="1"/>
  <c r="X48" i="263"/>
  <c r="B20" i="224" s="1"/>
  <c r="Y48" i="263"/>
  <c r="B21" i="224" s="1"/>
  <c r="Z48" i="263"/>
  <c r="B22" i="224" s="1"/>
  <c r="AA48" i="263"/>
  <c r="B23" i="224" s="1"/>
  <c r="AB48" i="263"/>
  <c r="B24" i="224" s="1"/>
  <c r="AC48" i="263"/>
  <c r="B25" i="224" s="1"/>
  <c r="AD48" i="263"/>
  <c r="B26" i="224" s="1"/>
  <c r="AE48" i="263"/>
  <c r="B27" i="224" s="1"/>
  <c r="AF48" i="263"/>
  <c r="B28" i="224" s="1"/>
  <c r="AG48" i="263"/>
  <c r="B29" i="224" s="1"/>
  <c r="AH48" i="263"/>
  <c r="B30" i="224" s="1"/>
  <c r="AI48" i="263"/>
  <c r="B31" i="224" s="1"/>
  <c r="AJ48" i="263"/>
  <c r="B32" i="224" s="1"/>
  <c r="AK48" i="263"/>
  <c r="B33" i="224" s="1"/>
  <c r="AL48" i="263"/>
  <c r="B34" i="224" s="1"/>
  <c r="AM48" i="263"/>
  <c r="B35" i="224" s="1"/>
  <c r="AN48" i="263"/>
  <c r="B36" i="224" s="1"/>
  <c r="AO48" i="263"/>
  <c r="B37" i="224" s="1"/>
  <c r="AP48" i="263"/>
  <c r="B38" i="224" s="1"/>
  <c r="AQ48" i="263"/>
  <c r="B39" i="224" s="1"/>
  <c r="AR48" i="263"/>
  <c r="AS48" i="263"/>
  <c r="AT48" i="263"/>
  <c r="B49" i="263"/>
  <c r="C49" i="263"/>
  <c r="B41" i="223" s="1"/>
  <c r="D49" i="263"/>
  <c r="B42" i="223" s="1"/>
  <c r="E49" i="263"/>
  <c r="F49" i="263"/>
  <c r="G49" i="263"/>
  <c r="B3" i="223" s="1"/>
  <c r="H49" i="263"/>
  <c r="B4" i="223" s="1"/>
  <c r="I49" i="263"/>
  <c r="B5" i="223" s="1"/>
  <c r="J49" i="263"/>
  <c r="B6" i="223" s="1"/>
  <c r="K49" i="263"/>
  <c r="B7" i="223" s="1"/>
  <c r="L49" i="263"/>
  <c r="B8" i="223" s="1"/>
  <c r="M49" i="263"/>
  <c r="B9" i="223" s="1"/>
  <c r="N49" i="263"/>
  <c r="B10" i="223" s="1"/>
  <c r="O49" i="263"/>
  <c r="B11" i="223" s="1"/>
  <c r="P49" i="263"/>
  <c r="B12" i="223" s="1"/>
  <c r="Q49" i="263"/>
  <c r="B13" i="223" s="1"/>
  <c r="R49" i="263"/>
  <c r="B14" i="223" s="1"/>
  <c r="S49" i="263"/>
  <c r="B15" i="223" s="1"/>
  <c r="T49" i="263"/>
  <c r="B16" i="223" s="1"/>
  <c r="U49" i="263"/>
  <c r="B17" i="223" s="1"/>
  <c r="V49" i="263"/>
  <c r="B18" i="223" s="1"/>
  <c r="W49" i="263"/>
  <c r="B19" i="223" s="1"/>
  <c r="X49" i="263"/>
  <c r="B20" i="223" s="1"/>
  <c r="Y49" i="263"/>
  <c r="B21" i="223" s="1"/>
  <c r="Z49" i="263"/>
  <c r="B22" i="223" s="1"/>
  <c r="AA49" i="263"/>
  <c r="B23" i="223" s="1"/>
  <c r="AB49" i="263"/>
  <c r="B24" i="223" s="1"/>
  <c r="AC49" i="263"/>
  <c r="B25" i="223" s="1"/>
  <c r="AD49" i="263"/>
  <c r="B26" i="223" s="1"/>
  <c r="AE49" i="263"/>
  <c r="B27" i="223" s="1"/>
  <c r="AF49" i="263"/>
  <c r="B28" i="223" s="1"/>
  <c r="AG49" i="263"/>
  <c r="B29" i="223" s="1"/>
  <c r="AH49" i="263"/>
  <c r="B30" i="223" s="1"/>
  <c r="AI49" i="263"/>
  <c r="B31" i="223" s="1"/>
  <c r="AJ49" i="263"/>
  <c r="B32" i="223" s="1"/>
  <c r="AK49" i="263"/>
  <c r="B33" i="223" s="1"/>
  <c r="AL49" i="263"/>
  <c r="B34" i="223" s="1"/>
  <c r="AM49" i="263"/>
  <c r="B35" i="223" s="1"/>
  <c r="AN49" i="263"/>
  <c r="B36" i="223" s="1"/>
  <c r="AO49" i="263"/>
  <c r="B37" i="223" s="1"/>
  <c r="AP49" i="263"/>
  <c r="B38" i="223" s="1"/>
  <c r="AQ49" i="263"/>
  <c r="B39" i="223" s="1"/>
  <c r="AR49" i="263"/>
  <c r="AS49" i="263"/>
  <c r="AT49" i="263"/>
  <c r="B50" i="263"/>
  <c r="C50" i="263"/>
  <c r="B41" i="232" s="1"/>
  <c r="D50" i="263"/>
  <c r="B42" i="232" s="1"/>
  <c r="E50" i="263"/>
  <c r="F50" i="263"/>
  <c r="G50" i="263"/>
  <c r="B3" i="232" s="1"/>
  <c r="H50" i="263"/>
  <c r="B4" i="232" s="1"/>
  <c r="I50" i="263"/>
  <c r="B5" i="232" s="1"/>
  <c r="J50" i="263"/>
  <c r="B6" i="232" s="1"/>
  <c r="K50" i="263"/>
  <c r="B7" i="232" s="1"/>
  <c r="L50" i="263"/>
  <c r="B8" i="232" s="1"/>
  <c r="M50" i="263"/>
  <c r="B9" i="232" s="1"/>
  <c r="N50" i="263"/>
  <c r="B10" i="232" s="1"/>
  <c r="O50" i="263"/>
  <c r="B11" i="232" s="1"/>
  <c r="P50" i="263"/>
  <c r="B12" i="232" s="1"/>
  <c r="Q50" i="263"/>
  <c r="B13" i="232" s="1"/>
  <c r="R50" i="263"/>
  <c r="B14" i="232" s="1"/>
  <c r="S50" i="263"/>
  <c r="B15" i="232" s="1"/>
  <c r="T50" i="263"/>
  <c r="B16" i="232" s="1"/>
  <c r="U50" i="263"/>
  <c r="B17" i="232" s="1"/>
  <c r="V50" i="263"/>
  <c r="B18" i="232" s="1"/>
  <c r="W50" i="263"/>
  <c r="B19" i="232" s="1"/>
  <c r="X50" i="263"/>
  <c r="B20" i="232" s="1"/>
  <c r="Y50" i="263"/>
  <c r="B21" i="232" s="1"/>
  <c r="Z50" i="263"/>
  <c r="B22" i="232" s="1"/>
  <c r="AA50" i="263"/>
  <c r="B23" i="232" s="1"/>
  <c r="AB50" i="263"/>
  <c r="B24" i="232" s="1"/>
  <c r="AC50" i="263"/>
  <c r="B25" i="232" s="1"/>
  <c r="AD50" i="263"/>
  <c r="B26" i="232" s="1"/>
  <c r="AE50" i="263"/>
  <c r="B27" i="232" s="1"/>
  <c r="AF50" i="263"/>
  <c r="B28" i="232" s="1"/>
  <c r="AG50" i="263"/>
  <c r="B29" i="232" s="1"/>
  <c r="AH50" i="263"/>
  <c r="B30" i="232" s="1"/>
  <c r="AI50" i="263"/>
  <c r="B31" i="232" s="1"/>
  <c r="AJ50" i="263"/>
  <c r="B32" i="232" s="1"/>
  <c r="AK50" i="263"/>
  <c r="B33" i="232" s="1"/>
  <c r="AL50" i="263"/>
  <c r="B34" i="232" s="1"/>
  <c r="AM50" i="263"/>
  <c r="B35" i="232" s="1"/>
  <c r="AN50" i="263"/>
  <c r="B36" i="232" s="1"/>
  <c r="AO50" i="263"/>
  <c r="B37" i="232" s="1"/>
  <c r="AP50" i="263"/>
  <c r="B38" i="232" s="1"/>
  <c r="AQ50" i="263"/>
  <c r="B39" i="232" s="1"/>
  <c r="AR50" i="263"/>
  <c r="AS50" i="263"/>
  <c r="AT50" i="263"/>
  <c r="B51" i="263"/>
  <c r="C51" i="263"/>
  <c r="B41" i="237" s="1"/>
  <c r="D51" i="263"/>
  <c r="B42" i="237" s="1"/>
  <c r="E51" i="263"/>
  <c r="F51" i="263"/>
  <c r="G51" i="263"/>
  <c r="B3" i="237" s="1"/>
  <c r="H51" i="263"/>
  <c r="B4" i="237" s="1"/>
  <c r="I51" i="263"/>
  <c r="B5" i="237" s="1"/>
  <c r="J51" i="263"/>
  <c r="B6" i="237" s="1"/>
  <c r="K51" i="263"/>
  <c r="B7" i="237" s="1"/>
  <c r="L51" i="263"/>
  <c r="B8" i="237" s="1"/>
  <c r="M51" i="263"/>
  <c r="B9" i="237" s="1"/>
  <c r="N51" i="263"/>
  <c r="B10" i="237" s="1"/>
  <c r="O51" i="263"/>
  <c r="B11" i="237" s="1"/>
  <c r="P51" i="263"/>
  <c r="B12" i="237" s="1"/>
  <c r="Q51" i="263"/>
  <c r="B13" i="237" s="1"/>
  <c r="R51" i="263"/>
  <c r="B14" i="237" s="1"/>
  <c r="S51" i="263"/>
  <c r="B15" i="237" s="1"/>
  <c r="T51" i="263"/>
  <c r="B16" i="237" s="1"/>
  <c r="U51" i="263"/>
  <c r="B17" i="237" s="1"/>
  <c r="V51" i="263"/>
  <c r="B18" i="237" s="1"/>
  <c r="W51" i="263"/>
  <c r="B19" i="237" s="1"/>
  <c r="X51" i="263"/>
  <c r="B20" i="237" s="1"/>
  <c r="Y51" i="263"/>
  <c r="B21" i="237" s="1"/>
  <c r="Z51" i="263"/>
  <c r="B22" i="237" s="1"/>
  <c r="AA51" i="263"/>
  <c r="B23" i="237" s="1"/>
  <c r="AB51" i="263"/>
  <c r="B24" i="237" s="1"/>
  <c r="AC51" i="263"/>
  <c r="B25" i="237" s="1"/>
  <c r="AD51" i="263"/>
  <c r="B26" i="237" s="1"/>
  <c r="AE51" i="263"/>
  <c r="B27" i="237" s="1"/>
  <c r="AF51" i="263"/>
  <c r="B28" i="237" s="1"/>
  <c r="AG51" i="263"/>
  <c r="B29" i="237" s="1"/>
  <c r="AH51" i="263"/>
  <c r="B30" i="237" s="1"/>
  <c r="AI51" i="263"/>
  <c r="B31" i="237" s="1"/>
  <c r="AJ51" i="263"/>
  <c r="B32" i="237" s="1"/>
  <c r="AK51" i="263"/>
  <c r="B33" i="237" s="1"/>
  <c r="AL51" i="263"/>
  <c r="B34" i="237" s="1"/>
  <c r="AM51" i="263"/>
  <c r="B35" i="237" s="1"/>
  <c r="AN51" i="263"/>
  <c r="B36" i="237" s="1"/>
  <c r="AO51" i="263"/>
  <c r="B37" i="237" s="1"/>
  <c r="AP51" i="263"/>
  <c r="B38" i="237" s="1"/>
  <c r="AQ51" i="263"/>
  <c r="B39" i="237" s="1"/>
  <c r="AR51" i="263"/>
  <c r="AS51" i="263"/>
  <c r="AT51" i="263"/>
  <c r="B52" i="263"/>
  <c r="C52" i="263"/>
  <c r="B41" i="236" s="1"/>
  <c r="D52" i="263"/>
  <c r="B42" i="236" s="1"/>
  <c r="E52" i="263"/>
  <c r="F52" i="263"/>
  <c r="G52" i="263"/>
  <c r="B3" i="236" s="1"/>
  <c r="H52" i="263"/>
  <c r="B4" i="236" s="1"/>
  <c r="I52" i="263"/>
  <c r="B5" i="236" s="1"/>
  <c r="J52" i="263"/>
  <c r="B6" i="236" s="1"/>
  <c r="K52" i="263"/>
  <c r="B7" i="236" s="1"/>
  <c r="L52" i="263"/>
  <c r="B8" i="236" s="1"/>
  <c r="M52" i="263"/>
  <c r="B9" i="236" s="1"/>
  <c r="N52" i="263"/>
  <c r="B10" i="236" s="1"/>
  <c r="O52" i="263"/>
  <c r="B11" i="236" s="1"/>
  <c r="P52" i="263"/>
  <c r="B12" i="236" s="1"/>
  <c r="Q52" i="263"/>
  <c r="B13" i="236" s="1"/>
  <c r="R52" i="263"/>
  <c r="B14" i="236" s="1"/>
  <c r="S52" i="263"/>
  <c r="B15" i="236" s="1"/>
  <c r="T52" i="263"/>
  <c r="B16" i="236" s="1"/>
  <c r="U52" i="263"/>
  <c r="B17" i="236" s="1"/>
  <c r="V52" i="263"/>
  <c r="B18" i="236" s="1"/>
  <c r="W52" i="263"/>
  <c r="B19" i="236" s="1"/>
  <c r="X52" i="263"/>
  <c r="B20" i="236" s="1"/>
  <c r="Y52" i="263"/>
  <c r="B21" i="236" s="1"/>
  <c r="Z52" i="263"/>
  <c r="B22" i="236" s="1"/>
  <c r="AA52" i="263"/>
  <c r="B23" i="236" s="1"/>
  <c r="AB52" i="263"/>
  <c r="B24" i="236" s="1"/>
  <c r="AC52" i="263"/>
  <c r="B25" i="236" s="1"/>
  <c r="AD52" i="263"/>
  <c r="B26" i="236" s="1"/>
  <c r="AE52" i="263"/>
  <c r="B27" i="236" s="1"/>
  <c r="AF52" i="263"/>
  <c r="B28" i="236" s="1"/>
  <c r="AG52" i="263"/>
  <c r="B29" i="236" s="1"/>
  <c r="AH52" i="263"/>
  <c r="B30" i="236" s="1"/>
  <c r="AI52" i="263"/>
  <c r="B31" i="236" s="1"/>
  <c r="AJ52" i="263"/>
  <c r="B32" i="236" s="1"/>
  <c r="AK52" i="263"/>
  <c r="B33" i="236" s="1"/>
  <c r="AL52" i="263"/>
  <c r="B34" i="236" s="1"/>
  <c r="AM52" i="263"/>
  <c r="B35" i="236" s="1"/>
  <c r="AN52" i="263"/>
  <c r="B36" i="236" s="1"/>
  <c r="AO52" i="263"/>
  <c r="B37" i="236" s="1"/>
  <c r="AP52" i="263"/>
  <c r="B38" i="236" s="1"/>
  <c r="AQ52" i="263"/>
  <c r="B39" i="236" s="1"/>
  <c r="AR52" i="263"/>
  <c r="AS52" i="263"/>
  <c r="AT52" i="263"/>
  <c r="B53" i="263"/>
  <c r="C53" i="263"/>
  <c r="B41" i="235" s="1"/>
  <c r="D53" i="263"/>
  <c r="B42" i="235" s="1"/>
  <c r="E53" i="263"/>
  <c r="F53" i="263"/>
  <c r="G53" i="263"/>
  <c r="B3" i="235" s="1"/>
  <c r="H53" i="263"/>
  <c r="B4" i="235" s="1"/>
  <c r="I53" i="263"/>
  <c r="B5" i="235" s="1"/>
  <c r="J53" i="263"/>
  <c r="B6" i="235" s="1"/>
  <c r="K53" i="263"/>
  <c r="B7" i="235" s="1"/>
  <c r="L53" i="263"/>
  <c r="B8" i="235" s="1"/>
  <c r="M53" i="263"/>
  <c r="B9" i="235" s="1"/>
  <c r="N53" i="263"/>
  <c r="B10" i="235" s="1"/>
  <c r="O53" i="263"/>
  <c r="B11" i="235" s="1"/>
  <c r="P53" i="263"/>
  <c r="B12" i="235" s="1"/>
  <c r="Q53" i="263"/>
  <c r="B13" i="235" s="1"/>
  <c r="R53" i="263"/>
  <c r="B14" i="235" s="1"/>
  <c r="S53" i="263"/>
  <c r="B15" i="235" s="1"/>
  <c r="T53" i="263"/>
  <c r="B16" i="235" s="1"/>
  <c r="U53" i="263"/>
  <c r="B17" i="235" s="1"/>
  <c r="V53" i="263"/>
  <c r="B18" i="235" s="1"/>
  <c r="W53" i="263"/>
  <c r="B19" i="235" s="1"/>
  <c r="X53" i="263"/>
  <c r="B20" i="235" s="1"/>
  <c r="Y53" i="263"/>
  <c r="B21" i="235" s="1"/>
  <c r="Z53" i="263"/>
  <c r="B22" i="235" s="1"/>
  <c r="AA53" i="263"/>
  <c r="B23" i="235" s="1"/>
  <c r="AB53" i="263"/>
  <c r="B24" i="235" s="1"/>
  <c r="AC53" i="263"/>
  <c r="B25" i="235" s="1"/>
  <c r="AD53" i="263"/>
  <c r="B26" i="235" s="1"/>
  <c r="AE53" i="263"/>
  <c r="B27" i="235" s="1"/>
  <c r="AF53" i="263"/>
  <c r="B28" i="235" s="1"/>
  <c r="AG53" i="263"/>
  <c r="B29" i="235" s="1"/>
  <c r="AH53" i="263"/>
  <c r="B30" i="235" s="1"/>
  <c r="AI53" i="263"/>
  <c r="B31" i="235" s="1"/>
  <c r="AJ53" i="263"/>
  <c r="B32" i="235" s="1"/>
  <c r="AK53" i="263"/>
  <c r="B33" i="235" s="1"/>
  <c r="AL53" i="263"/>
  <c r="B34" i="235" s="1"/>
  <c r="AM53" i="263"/>
  <c r="B35" i="235" s="1"/>
  <c r="AN53" i="263"/>
  <c r="B36" i="235" s="1"/>
  <c r="AO53" i="263"/>
  <c r="B37" i="235" s="1"/>
  <c r="AP53" i="263"/>
  <c r="B38" i="235" s="1"/>
  <c r="AQ53" i="263"/>
  <c r="B39" i="235" s="1"/>
  <c r="AR53" i="263"/>
  <c r="AS53" i="263"/>
  <c r="AT53" i="263"/>
  <c r="B54" i="263"/>
  <c r="C54" i="263"/>
  <c r="B41" i="234" s="1"/>
  <c r="D54" i="263"/>
  <c r="B42" i="234" s="1"/>
  <c r="E54" i="263"/>
  <c r="F54" i="263"/>
  <c r="G54" i="263"/>
  <c r="B3" i="234" s="1"/>
  <c r="H54" i="263"/>
  <c r="B4" i="234" s="1"/>
  <c r="I54" i="263"/>
  <c r="B5" i="234" s="1"/>
  <c r="J54" i="263"/>
  <c r="B6" i="234" s="1"/>
  <c r="K54" i="263"/>
  <c r="B7" i="234" s="1"/>
  <c r="L54" i="263"/>
  <c r="B8" i="234" s="1"/>
  <c r="M54" i="263"/>
  <c r="B9" i="234" s="1"/>
  <c r="N54" i="263"/>
  <c r="B10" i="234" s="1"/>
  <c r="O54" i="263"/>
  <c r="B11" i="234" s="1"/>
  <c r="P54" i="263"/>
  <c r="B12" i="234" s="1"/>
  <c r="Q54" i="263"/>
  <c r="B13" i="234" s="1"/>
  <c r="R54" i="263"/>
  <c r="B14" i="234" s="1"/>
  <c r="S54" i="263"/>
  <c r="B15" i="234" s="1"/>
  <c r="T54" i="263"/>
  <c r="B16" i="234" s="1"/>
  <c r="U54" i="263"/>
  <c r="B17" i="234" s="1"/>
  <c r="V54" i="263"/>
  <c r="B18" i="234" s="1"/>
  <c r="W54" i="263"/>
  <c r="B19" i="234" s="1"/>
  <c r="X54" i="263"/>
  <c r="B20" i="234" s="1"/>
  <c r="Y54" i="263"/>
  <c r="B21" i="234" s="1"/>
  <c r="Z54" i="263"/>
  <c r="B22" i="234" s="1"/>
  <c r="AA54" i="263"/>
  <c r="B23" i="234" s="1"/>
  <c r="AB54" i="263"/>
  <c r="B24" i="234" s="1"/>
  <c r="AC54" i="263"/>
  <c r="B25" i="234" s="1"/>
  <c r="AD54" i="263"/>
  <c r="B26" i="234" s="1"/>
  <c r="AE54" i="263"/>
  <c r="B27" i="234" s="1"/>
  <c r="AF54" i="263"/>
  <c r="B28" i="234" s="1"/>
  <c r="AG54" i="263"/>
  <c r="B29" i="234" s="1"/>
  <c r="AH54" i="263"/>
  <c r="B30" i="234" s="1"/>
  <c r="AI54" i="263"/>
  <c r="B31" i="234" s="1"/>
  <c r="AJ54" i="263"/>
  <c r="B32" i="234" s="1"/>
  <c r="AK54" i="263"/>
  <c r="B33" i="234" s="1"/>
  <c r="AL54" i="263"/>
  <c r="B34" i="234" s="1"/>
  <c r="AM54" i="263"/>
  <c r="B35" i="234" s="1"/>
  <c r="AN54" i="263"/>
  <c r="B36" i="234" s="1"/>
  <c r="AO54" i="263"/>
  <c r="B37" i="234" s="1"/>
  <c r="AP54" i="263"/>
  <c r="B38" i="234" s="1"/>
  <c r="AQ54" i="263"/>
  <c r="B39" i="234" s="1"/>
  <c r="AR54" i="263"/>
  <c r="AS54" i="263"/>
  <c r="AT54" i="263"/>
  <c r="B55" i="263"/>
  <c r="C55" i="263"/>
  <c r="B41" i="233" s="1"/>
  <c r="D55" i="263"/>
  <c r="B42" i="233" s="1"/>
  <c r="E55" i="263"/>
  <c r="F55" i="263"/>
  <c r="G55" i="263"/>
  <c r="B3" i="233" s="1"/>
  <c r="H55" i="263"/>
  <c r="B4" i="233" s="1"/>
  <c r="I55" i="263"/>
  <c r="B5" i="233" s="1"/>
  <c r="J55" i="263"/>
  <c r="B6" i="233" s="1"/>
  <c r="K55" i="263"/>
  <c r="B7" i="233" s="1"/>
  <c r="L55" i="263"/>
  <c r="B8" i="233" s="1"/>
  <c r="M55" i="263"/>
  <c r="B9" i="233" s="1"/>
  <c r="N55" i="263"/>
  <c r="B10" i="233" s="1"/>
  <c r="O55" i="263"/>
  <c r="B11" i="233" s="1"/>
  <c r="P55" i="263"/>
  <c r="B12" i="233" s="1"/>
  <c r="Q55" i="263"/>
  <c r="B13" i="233" s="1"/>
  <c r="R55" i="263"/>
  <c r="B14" i="233" s="1"/>
  <c r="S55" i="263"/>
  <c r="B15" i="233" s="1"/>
  <c r="T55" i="263"/>
  <c r="B16" i="233" s="1"/>
  <c r="U55" i="263"/>
  <c r="B17" i="233" s="1"/>
  <c r="V55" i="263"/>
  <c r="B18" i="233" s="1"/>
  <c r="W55" i="263"/>
  <c r="B19" i="233" s="1"/>
  <c r="X55" i="263"/>
  <c r="B20" i="233" s="1"/>
  <c r="Y55" i="263"/>
  <c r="B21" i="233" s="1"/>
  <c r="Z55" i="263"/>
  <c r="B22" i="233" s="1"/>
  <c r="AA55" i="263"/>
  <c r="B23" i="233" s="1"/>
  <c r="AB55" i="263"/>
  <c r="B24" i="233" s="1"/>
  <c r="AC55" i="263"/>
  <c r="B25" i="233" s="1"/>
  <c r="AD55" i="263"/>
  <c r="B26" i="233" s="1"/>
  <c r="AE55" i="263"/>
  <c r="B27" i="233" s="1"/>
  <c r="AF55" i="263"/>
  <c r="B28" i="233" s="1"/>
  <c r="AG55" i="263"/>
  <c r="B29" i="233" s="1"/>
  <c r="AH55" i="263"/>
  <c r="B30" i="233" s="1"/>
  <c r="AI55" i="263"/>
  <c r="B31" i="233" s="1"/>
  <c r="AJ55" i="263"/>
  <c r="B32" i="233" s="1"/>
  <c r="AK55" i="263"/>
  <c r="B33" i="233" s="1"/>
  <c r="AL55" i="263"/>
  <c r="B34" i="233" s="1"/>
  <c r="AM55" i="263"/>
  <c r="B35" i="233" s="1"/>
  <c r="AN55" i="263"/>
  <c r="B36" i="233" s="1"/>
  <c r="AO55" i="263"/>
  <c r="B37" i="233" s="1"/>
  <c r="AP55" i="263"/>
  <c r="B38" i="233" s="1"/>
  <c r="AQ55" i="263"/>
  <c r="B39" i="233" s="1"/>
  <c r="AR55" i="263"/>
  <c r="AS55" i="263"/>
  <c r="B45" i="233" s="1"/>
  <c r="AT55" i="263"/>
  <c r="C4" i="263"/>
  <c r="D4" i="263"/>
  <c r="E4" i="263"/>
  <c r="F4" i="263"/>
  <c r="G4" i="263"/>
  <c r="H4" i="263"/>
  <c r="I4" i="263"/>
  <c r="J4" i="263"/>
  <c r="K4" i="263"/>
  <c r="L4" i="263"/>
  <c r="M4" i="263"/>
  <c r="N4" i="263"/>
  <c r="O4" i="263"/>
  <c r="P4" i="263"/>
  <c r="Q4" i="263"/>
  <c r="R4" i="263"/>
  <c r="S4" i="263"/>
  <c r="T4" i="263"/>
  <c r="U4" i="263"/>
  <c r="V4" i="263"/>
  <c r="W4" i="263"/>
  <c r="X4" i="263"/>
  <c r="Y4" i="263"/>
  <c r="Z4" i="263"/>
  <c r="AA4" i="263"/>
  <c r="AB4" i="263"/>
  <c r="AC4" i="263"/>
  <c r="AD4" i="263"/>
  <c r="AE4" i="263"/>
  <c r="AF4" i="263"/>
  <c r="AG4" i="263"/>
  <c r="AH4" i="263"/>
  <c r="AI4" i="263"/>
  <c r="AJ4" i="263"/>
  <c r="AK4" i="263"/>
  <c r="AL4" i="263"/>
  <c r="AM4" i="263"/>
  <c r="AN4" i="263"/>
  <c r="AO4" i="263"/>
  <c r="AP4" i="263"/>
  <c r="AQ4" i="263"/>
  <c r="AR4" i="263"/>
  <c r="AS4" i="263"/>
  <c r="AT4" i="263"/>
  <c r="AT4" i="182" s="1"/>
  <c r="B5" i="179"/>
  <c r="B6" i="179"/>
  <c r="B7" i="179"/>
  <c r="B8" i="179"/>
  <c r="B9" i="179"/>
  <c r="B10" i="179"/>
  <c r="B11" i="179"/>
  <c r="B12" i="179"/>
  <c r="B13" i="179"/>
  <c r="B14" i="179"/>
  <c r="B15" i="179"/>
  <c r="B16" i="179"/>
  <c r="B17" i="179"/>
  <c r="B18" i="179"/>
  <c r="B19" i="179"/>
  <c r="B20" i="179"/>
  <c r="B21" i="179"/>
  <c r="B22" i="179"/>
  <c r="B23" i="179"/>
  <c r="B24" i="179"/>
  <c r="B25" i="179"/>
  <c r="B26" i="179"/>
  <c r="B27" i="179"/>
  <c r="B28" i="179"/>
  <c r="B29" i="179"/>
  <c r="B30" i="179"/>
  <c r="B31" i="179"/>
  <c r="B32" i="179"/>
  <c r="B33" i="179"/>
  <c r="B34" i="179"/>
  <c r="B35" i="179"/>
  <c r="B36" i="179"/>
  <c r="B37" i="179"/>
  <c r="B38" i="179"/>
  <c r="B39" i="179"/>
  <c r="B40" i="179"/>
  <c r="B41" i="179"/>
  <c r="B42" i="179"/>
  <c r="B43" i="179"/>
  <c r="B44" i="179"/>
  <c r="B45" i="179"/>
  <c r="B46" i="179"/>
  <c r="B47" i="179"/>
  <c r="B48" i="179"/>
  <c r="B49" i="179"/>
  <c r="B50" i="179"/>
  <c r="B51" i="179"/>
  <c r="B52" i="179"/>
  <c r="B53" i="179"/>
  <c r="B54" i="179"/>
  <c r="B55" i="179"/>
  <c r="B4" i="179"/>
  <c r="B8" i="178"/>
  <c r="B7" i="178"/>
  <c r="B3" i="178"/>
  <c r="H55" i="179" l="1"/>
  <c r="B40" i="233"/>
  <c r="AT55" i="182"/>
  <c r="D46" i="233" s="1"/>
  <c r="B46" i="233"/>
  <c r="AS4" i="182"/>
  <c r="AS55" i="182"/>
  <c r="D45" i="233" s="1"/>
  <c r="B45" i="235"/>
  <c r="AS53" i="182"/>
  <c r="B46" i="236"/>
  <c r="AT52" i="182"/>
  <c r="B45" i="223"/>
  <c r="AS49" i="182"/>
  <c r="B46" i="224"/>
  <c r="AT48" i="182"/>
  <c r="B45" i="227"/>
  <c r="AS45" i="182"/>
  <c r="B46" i="228"/>
  <c r="AT44" i="182"/>
  <c r="B45" i="222"/>
  <c r="AS41" i="182"/>
  <c r="B46" i="231"/>
  <c r="AT40" i="182"/>
  <c r="B45" i="238"/>
  <c r="AS37" i="182"/>
  <c r="B46" i="219"/>
  <c r="AT36" i="182"/>
  <c r="B45" i="216"/>
  <c r="AS33" i="182"/>
  <c r="B46" i="206"/>
  <c r="AT32" i="182"/>
  <c r="B45" i="209"/>
  <c r="AS29" i="182"/>
  <c r="B46" i="210"/>
  <c r="AT28" i="182"/>
  <c r="B45" i="213"/>
  <c r="AS25" i="182"/>
  <c r="B46" i="214"/>
  <c r="AT24" i="182"/>
  <c r="B45" i="204"/>
  <c r="AS21" i="182"/>
  <c r="B46" i="203"/>
  <c r="AT20" i="182"/>
  <c r="B45" i="200"/>
  <c r="AS17" i="182"/>
  <c r="B46" i="199"/>
  <c r="AT16" i="182"/>
  <c r="B45" i="196"/>
  <c r="AS13" i="182"/>
  <c r="B46" i="195"/>
  <c r="AT12" i="182"/>
  <c r="B45" i="192"/>
  <c r="AS9" i="182"/>
  <c r="B46" i="191"/>
  <c r="AT8" i="182"/>
  <c r="B45" i="188"/>
  <c r="AS5" i="182"/>
  <c r="B45" i="236"/>
  <c r="AS52" i="182"/>
  <c r="B46" i="237"/>
  <c r="AT51" i="182"/>
  <c r="B45" i="224"/>
  <c r="AS48" i="182"/>
  <c r="B46" i="225"/>
  <c r="AT47" i="182"/>
  <c r="B45" i="228"/>
  <c r="AS44" i="182"/>
  <c r="B46" i="229"/>
  <c r="AT43" i="182"/>
  <c r="B45" i="231"/>
  <c r="AS40" i="182"/>
  <c r="B46" i="221"/>
  <c r="AT39" i="182"/>
  <c r="B45" i="219"/>
  <c r="AS36" i="182"/>
  <c r="B46" i="218"/>
  <c r="AT35" i="182"/>
  <c r="B45" i="206"/>
  <c r="AS32" i="182"/>
  <c r="B46" i="207"/>
  <c r="AT31" i="182"/>
  <c r="B45" i="210"/>
  <c r="AS28" i="182"/>
  <c r="B46" i="211"/>
  <c r="AT27" i="182"/>
  <c r="B45" i="214"/>
  <c r="AS24" i="182"/>
  <c r="B46" i="215"/>
  <c r="AT23" i="182"/>
  <c r="B45" i="203"/>
  <c r="AS20" i="182"/>
  <c r="B46" i="202"/>
  <c r="AT19" i="182"/>
  <c r="B45" i="199"/>
  <c r="AS16" i="182"/>
  <c r="B46" i="198"/>
  <c r="AT15" i="182"/>
  <c r="B45" i="195"/>
  <c r="AS12" i="182"/>
  <c r="B46" i="194"/>
  <c r="AT11" i="182"/>
  <c r="B45" i="191"/>
  <c r="AS8" i="182"/>
  <c r="B46" i="190"/>
  <c r="AT7" i="182"/>
  <c r="B46" i="234"/>
  <c r="AT54" i="182"/>
  <c r="B45" i="237"/>
  <c r="AS51" i="182"/>
  <c r="B46" i="232"/>
  <c r="AT50" i="182"/>
  <c r="B45" i="225"/>
  <c r="AS47" i="182"/>
  <c r="B46" i="226"/>
  <c r="AT46" i="182"/>
  <c r="B45" i="229"/>
  <c r="AS43" i="182"/>
  <c r="B46" i="230"/>
  <c r="AT42" i="182"/>
  <c r="B45" i="221"/>
  <c r="AS39" i="182"/>
  <c r="B46" i="220"/>
  <c r="AT38" i="182"/>
  <c r="B45" i="218"/>
  <c r="AS35" i="182"/>
  <c r="B46" i="217"/>
  <c r="AT34" i="182"/>
  <c r="B45" i="207"/>
  <c r="AS31" i="182"/>
  <c r="B46" i="208"/>
  <c r="AT30" i="182"/>
  <c r="B45" i="211"/>
  <c r="AS27" i="182"/>
  <c r="B46" i="212"/>
  <c r="AT26" i="182"/>
  <c r="B45" i="215"/>
  <c r="AS23" i="182"/>
  <c r="B46" i="205"/>
  <c r="AT22" i="182"/>
  <c r="B45" i="202"/>
  <c r="AS19" i="182"/>
  <c r="B46" i="201"/>
  <c r="AT18" i="182"/>
  <c r="B45" i="198"/>
  <c r="AS15" i="182"/>
  <c r="B46" i="197"/>
  <c r="AT14" i="182"/>
  <c r="B45" i="194"/>
  <c r="AS11" i="182"/>
  <c r="B46" i="193"/>
  <c r="AT10" i="182"/>
  <c r="B45" i="190"/>
  <c r="AS7" i="182"/>
  <c r="B46" i="189"/>
  <c r="AT6" i="182"/>
  <c r="B45" i="234"/>
  <c r="AS54" i="182"/>
  <c r="B46" i="235"/>
  <c r="AT53" i="182"/>
  <c r="B45" i="232"/>
  <c r="AS50" i="182"/>
  <c r="B46" i="223"/>
  <c r="AT49" i="182"/>
  <c r="B45" i="226"/>
  <c r="AS46" i="182"/>
  <c r="B46" i="227"/>
  <c r="AT45" i="182"/>
  <c r="B45" i="230"/>
  <c r="AS42" i="182"/>
  <c r="B46" i="222"/>
  <c r="AT41" i="182"/>
  <c r="B45" i="220"/>
  <c r="AS38" i="182"/>
  <c r="B46" i="238"/>
  <c r="AT37" i="182"/>
  <c r="B45" i="217"/>
  <c r="AS34" i="182"/>
  <c r="B46" i="216"/>
  <c r="AT33" i="182"/>
  <c r="B45" i="208"/>
  <c r="AS30" i="182"/>
  <c r="B46" i="209"/>
  <c r="AT29" i="182"/>
  <c r="B45" i="212"/>
  <c r="AS26" i="182"/>
  <c r="B46" i="213"/>
  <c r="AT25" i="182"/>
  <c r="B45" i="205"/>
  <c r="AS22" i="182"/>
  <c r="B46" i="204"/>
  <c r="AT21" i="182"/>
  <c r="B45" i="201"/>
  <c r="AS18" i="182"/>
  <c r="B46" i="200"/>
  <c r="AT17" i="182"/>
  <c r="B45" i="197"/>
  <c r="AS14" i="182"/>
  <c r="B46" i="196"/>
  <c r="AT13" i="182"/>
  <c r="B45" i="193"/>
  <c r="AS10" i="182"/>
  <c r="B46" i="192"/>
  <c r="AT9" i="182"/>
  <c r="B45" i="189"/>
  <c r="AS6" i="182"/>
  <c r="B46" i="188"/>
  <c r="AT5" i="182"/>
  <c r="B43" i="210"/>
  <c r="B43" i="195"/>
  <c r="B35" i="268"/>
  <c r="B19" i="268"/>
  <c r="B7" i="268"/>
  <c r="B43" i="237"/>
  <c r="B44" i="237"/>
  <c r="H38" i="179"/>
  <c r="B40" i="220"/>
  <c r="H34" i="179"/>
  <c r="B40" i="217"/>
  <c r="H22" i="179"/>
  <c r="B40" i="205"/>
  <c r="H18" i="179"/>
  <c r="B40" i="201"/>
  <c r="B44" i="194"/>
  <c r="B43" i="194"/>
  <c r="B43" i="190"/>
  <c r="B44" i="190"/>
  <c r="B46" i="268"/>
  <c r="D31" i="177" s="1"/>
  <c r="E31" i="177" s="1"/>
  <c r="F31" i="177" s="1"/>
  <c r="B34" i="268"/>
  <c r="B22" i="268"/>
  <c r="B10" i="268"/>
  <c r="D5" i="177" s="1"/>
  <c r="E5" i="177" s="1"/>
  <c r="F5" i="177" s="1"/>
  <c r="H53" i="179"/>
  <c r="B40" i="235"/>
  <c r="H49" i="179"/>
  <c r="B40" i="223"/>
  <c r="B43" i="226"/>
  <c r="B44" i="226"/>
  <c r="B43" i="220"/>
  <c r="B44" i="220"/>
  <c r="H37" i="179"/>
  <c r="B40" i="238"/>
  <c r="B44" i="217"/>
  <c r="B43" i="217"/>
  <c r="H33" i="179"/>
  <c r="B40" i="216"/>
  <c r="B43" i="208"/>
  <c r="B44" i="208"/>
  <c r="H29" i="179"/>
  <c r="B40" i="209"/>
  <c r="B44" i="209"/>
  <c r="B43" i="212"/>
  <c r="B44" i="212"/>
  <c r="H25" i="179"/>
  <c r="B40" i="213"/>
  <c r="B43" i="205"/>
  <c r="B44" i="205"/>
  <c r="H21" i="179"/>
  <c r="B40" i="204"/>
  <c r="B43" i="201"/>
  <c r="B44" i="201"/>
  <c r="H17" i="179"/>
  <c r="B40" i="200"/>
  <c r="B43" i="197"/>
  <c r="B44" i="197"/>
  <c r="H13" i="179"/>
  <c r="B40" i="196"/>
  <c r="B43" i="193"/>
  <c r="B44" i="193"/>
  <c r="H9" i="179"/>
  <c r="B40" i="192"/>
  <c r="B44" i="189"/>
  <c r="B43" i="189"/>
  <c r="H5" i="179"/>
  <c r="B40" i="188"/>
  <c r="B44" i="188"/>
  <c r="B39" i="268"/>
  <c r="B27" i="268"/>
  <c r="B23" i="268"/>
  <c r="B11" i="268"/>
  <c r="B3" i="268"/>
  <c r="H54" i="179"/>
  <c r="B40" i="234"/>
  <c r="B43" i="225"/>
  <c r="B44" i="225"/>
  <c r="H46" i="179"/>
  <c r="B40" i="226"/>
  <c r="B44" i="229"/>
  <c r="H42" i="179"/>
  <c r="B40" i="230"/>
  <c r="B43" i="218"/>
  <c r="B44" i="218"/>
  <c r="H30" i="179"/>
  <c r="B40" i="208"/>
  <c r="B44" i="211"/>
  <c r="B43" i="211"/>
  <c r="H26" i="179"/>
  <c r="B40" i="212"/>
  <c r="B44" i="215"/>
  <c r="B43" i="215"/>
  <c r="B43" i="202"/>
  <c r="B44" i="202"/>
  <c r="B44" i="198"/>
  <c r="B43" i="198"/>
  <c r="H14" i="179"/>
  <c r="B40" i="197"/>
  <c r="H10" i="179"/>
  <c r="B40" i="193"/>
  <c r="H6" i="179"/>
  <c r="B40" i="189"/>
  <c r="B38" i="268"/>
  <c r="B30" i="268"/>
  <c r="B26" i="268"/>
  <c r="B18" i="268"/>
  <c r="B14" i="268"/>
  <c r="B6" i="268"/>
  <c r="D4" i="177" s="1"/>
  <c r="E4" i="177" s="1"/>
  <c r="F4" i="177" s="1"/>
  <c r="B43" i="234"/>
  <c r="B44" i="234"/>
  <c r="B43" i="232"/>
  <c r="B44" i="232"/>
  <c r="H45" i="179"/>
  <c r="B40" i="227"/>
  <c r="B44" i="230"/>
  <c r="B43" i="230"/>
  <c r="H41" i="179"/>
  <c r="B40" i="222"/>
  <c r="B45" i="268"/>
  <c r="D30" i="177" s="1"/>
  <c r="E30" i="177" s="1"/>
  <c r="F30" i="177" s="1"/>
  <c r="B37" i="268"/>
  <c r="B33" i="268"/>
  <c r="B29" i="268"/>
  <c r="B25" i="268"/>
  <c r="B21" i="268"/>
  <c r="B17" i="268"/>
  <c r="B13" i="268"/>
  <c r="B9" i="268"/>
  <c r="B5" i="268"/>
  <c r="B44" i="235"/>
  <c r="B43" i="235"/>
  <c r="H52" i="179"/>
  <c r="B40" i="236"/>
  <c r="B44" i="223"/>
  <c r="B43" i="223"/>
  <c r="H48" i="179"/>
  <c r="B40" i="224"/>
  <c r="B43" i="227"/>
  <c r="B44" i="227"/>
  <c r="H44" i="179"/>
  <c r="B40" i="228"/>
  <c r="B43" i="228"/>
  <c r="B44" i="222"/>
  <c r="B43" i="222"/>
  <c r="H40" i="179"/>
  <c r="B40" i="231"/>
  <c r="B43" i="238"/>
  <c r="H36" i="179"/>
  <c r="B40" i="219"/>
  <c r="B44" i="216"/>
  <c r="B43" i="216"/>
  <c r="H32" i="179"/>
  <c r="B40" i="206"/>
  <c r="B43" i="209"/>
  <c r="B43" i="213"/>
  <c r="B44" i="213"/>
  <c r="H24" i="179"/>
  <c r="B40" i="214"/>
  <c r="B43" i="204"/>
  <c r="B44" i="204"/>
  <c r="H20" i="179"/>
  <c r="B40" i="203"/>
  <c r="B44" i="200"/>
  <c r="B43" i="200"/>
  <c r="H16" i="179"/>
  <c r="B40" i="199"/>
  <c r="B43" i="196"/>
  <c r="B44" i="196"/>
  <c r="H12" i="179"/>
  <c r="B40" i="195"/>
  <c r="B44" i="192"/>
  <c r="B43" i="192"/>
  <c r="H8" i="179"/>
  <c r="B40" i="191"/>
  <c r="B43" i="188"/>
  <c r="B31" i="268"/>
  <c r="B15" i="268"/>
  <c r="B43" i="233"/>
  <c r="H50" i="179"/>
  <c r="B40" i="232"/>
  <c r="B44" i="221"/>
  <c r="B43" i="221"/>
  <c r="B43" i="207"/>
  <c r="B44" i="207"/>
  <c r="B36" i="268"/>
  <c r="B32" i="268"/>
  <c r="B28" i="268"/>
  <c r="B24" i="268"/>
  <c r="B20" i="268"/>
  <c r="B16" i="268"/>
  <c r="B12" i="268"/>
  <c r="B8" i="268"/>
  <c r="B4" i="268"/>
  <c r="B44" i="236"/>
  <c r="B43" i="236"/>
  <c r="H51" i="179"/>
  <c r="B40" i="237"/>
  <c r="B44" i="224"/>
  <c r="B43" i="224"/>
  <c r="H47" i="179"/>
  <c r="B40" i="225"/>
  <c r="B44" i="228"/>
  <c r="H43" i="179"/>
  <c r="B40" i="229"/>
  <c r="B43" i="229"/>
  <c r="B43" i="231"/>
  <c r="B44" i="231"/>
  <c r="H39" i="179"/>
  <c r="B40" i="221"/>
  <c r="B44" i="238"/>
  <c r="B43" i="219"/>
  <c r="B44" i="219"/>
  <c r="H35" i="179"/>
  <c r="B40" i="218"/>
  <c r="B43" i="206"/>
  <c r="B44" i="206"/>
  <c r="H31" i="179"/>
  <c r="B40" i="207"/>
  <c r="H27" i="179"/>
  <c r="B40" i="211"/>
  <c r="B44" i="214"/>
  <c r="B43" i="214"/>
  <c r="H23" i="179"/>
  <c r="B40" i="215"/>
  <c r="B43" i="203"/>
  <c r="B44" i="203"/>
  <c r="H19" i="179"/>
  <c r="B40" i="202"/>
  <c r="B43" i="199"/>
  <c r="B44" i="199"/>
  <c r="H15" i="179"/>
  <c r="B40" i="198"/>
  <c r="B44" i="195"/>
  <c r="H11" i="179"/>
  <c r="B40" i="194"/>
  <c r="B44" i="191"/>
  <c r="B43" i="191"/>
  <c r="H7" i="179"/>
  <c r="B40" i="190"/>
  <c r="H28" i="179"/>
  <c r="B40" i="210"/>
  <c r="B44" i="210"/>
  <c r="B41" i="268"/>
  <c r="D26" i="177" s="1"/>
  <c r="E26" i="177" s="1"/>
  <c r="F26" i="177" s="1"/>
  <c r="B40" i="268"/>
  <c r="H4" i="179"/>
  <c r="B42" i="268"/>
  <c r="D27" i="177" s="1"/>
  <c r="E27" i="177" s="1"/>
  <c r="F27" i="177" s="1"/>
  <c r="B44" i="233" l="1"/>
  <c r="B43" i="268"/>
  <c r="B44" i="268"/>
  <c r="B4" i="263" l="1"/>
  <c r="AR5" i="27"/>
  <c r="AR6" i="27"/>
  <c r="AR7" i="27"/>
  <c r="C40" i="190" s="1"/>
  <c r="AR8" i="27"/>
  <c r="C40" i="191" s="1"/>
  <c r="AR9" i="27"/>
  <c r="AR10" i="27"/>
  <c r="AR11" i="27"/>
  <c r="C40" i="194" s="1"/>
  <c r="AR12" i="27"/>
  <c r="C40" i="195" s="1"/>
  <c r="AR13" i="27"/>
  <c r="AR14" i="27"/>
  <c r="C40" i="197" s="1"/>
  <c r="AR15" i="27"/>
  <c r="AR16" i="27"/>
  <c r="C40" i="199" s="1"/>
  <c r="AR17" i="27"/>
  <c r="AR18" i="27"/>
  <c r="AR19" i="27"/>
  <c r="C40" i="202" s="1"/>
  <c r="AR20" i="27"/>
  <c r="C40" i="203" s="1"/>
  <c r="AR21" i="27"/>
  <c r="C40" i="204" s="1"/>
  <c r="AR22" i="27"/>
  <c r="C40" i="205" s="1"/>
  <c r="AR23" i="27"/>
  <c r="C40" i="215" s="1"/>
  <c r="AR24" i="27"/>
  <c r="C40" i="214" s="1"/>
  <c r="AR25" i="27"/>
  <c r="C40" i="213" s="1"/>
  <c r="AR26" i="27"/>
  <c r="C40" i="212" s="1"/>
  <c r="AR27" i="27"/>
  <c r="AR28" i="27"/>
  <c r="C40" i="210" s="1"/>
  <c r="AR29" i="27"/>
  <c r="AR30" i="27"/>
  <c r="C40" i="208" s="1"/>
  <c r="AR31" i="27"/>
  <c r="AR32" i="27"/>
  <c r="C40" i="206" s="1"/>
  <c r="AR33" i="27"/>
  <c r="AR34" i="27"/>
  <c r="AR35" i="27"/>
  <c r="C40" i="218" s="1"/>
  <c r="AR36" i="27"/>
  <c r="C40" i="219" s="1"/>
  <c r="AR37" i="27"/>
  <c r="AR38" i="27"/>
  <c r="AR39" i="27"/>
  <c r="AR40" i="27"/>
  <c r="C40" i="231" s="1"/>
  <c r="AR41" i="27"/>
  <c r="AR42" i="27"/>
  <c r="AR43" i="27"/>
  <c r="AR44" i="27"/>
  <c r="AR45" i="27"/>
  <c r="AR46" i="27"/>
  <c r="C40" i="226" s="1"/>
  <c r="AR47" i="27"/>
  <c r="C40" i="225" s="1"/>
  <c r="AR48" i="27"/>
  <c r="C40" i="224" s="1"/>
  <c r="AR49" i="27"/>
  <c r="AR50" i="27"/>
  <c r="C40" i="232" s="1"/>
  <c r="AR51" i="27"/>
  <c r="C40" i="237" s="1"/>
  <c r="AR52" i="27"/>
  <c r="C40" i="236" s="1"/>
  <c r="AR53" i="27"/>
  <c r="AR54" i="27"/>
  <c r="AR55" i="27"/>
  <c r="C40" i="233" s="1"/>
  <c r="AQ5" i="27"/>
  <c r="C39" i="188" s="1"/>
  <c r="AQ6" i="27"/>
  <c r="C39" i="189" s="1"/>
  <c r="AQ7" i="27"/>
  <c r="C39" i="190" s="1"/>
  <c r="AQ8" i="27"/>
  <c r="C39" i="191" s="1"/>
  <c r="AQ9" i="27"/>
  <c r="C39" i="192" s="1"/>
  <c r="AQ10" i="27"/>
  <c r="C39" i="193" s="1"/>
  <c r="AQ11" i="27"/>
  <c r="C39" i="194" s="1"/>
  <c r="AQ12" i="27"/>
  <c r="C39" i="195" s="1"/>
  <c r="AQ13" i="27"/>
  <c r="C39" i="196" s="1"/>
  <c r="AQ14" i="27"/>
  <c r="C39" i="197" s="1"/>
  <c r="AQ15" i="27"/>
  <c r="C39" i="198" s="1"/>
  <c r="AQ16" i="27"/>
  <c r="C39" i="199" s="1"/>
  <c r="AQ17" i="27"/>
  <c r="C39" i="200" s="1"/>
  <c r="AQ18" i="27"/>
  <c r="C39" i="201" s="1"/>
  <c r="AQ19" i="27"/>
  <c r="C39" i="202" s="1"/>
  <c r="AQ20" i="27"/>
  <c r="C39" i="203" s="1"/>
  <c r="AQ21" i="27"/>
  <c r="C39" i="204" s="1"/>
  <c r="AQ22" i="27"/>
  <c r="C39" i="205" s="1"/>
  <c r="AQ23" i="27"/>
  <c r="C39" i="215" s="1"/>
  <c r="AQ24" i="27"/>
  <c r="C39" i="214" s="1"/>
  <c r="AQ25" i="27"/>
  <c r="C39" i="213" s="1"/>
  <c r="AQ26" i="27"/>
  <c r="C39" i="212" s="1"/>
  <c r="AQ27" i="27"/>
  <c r="C39" i="211" s="1"/>
  <c r="AQ28" i="27"/>
  <c r="C39" i="210" s="1"/>
  <c r="AQ29" i="27"/>
  <c r="C39" i="209" s="1"/>
  <c r="AQ30" i="27"/>
  <c r="C39" i="208" s="1"/>
  <c r="AQ31" i="27"/>
  <c r="C39" i="207" s="1"/>
  <c r="AQ32" i="27"/>
  <c r="C39" i="206" s="1"/>
  <c r="AQ33" i="27"/>
  <c r="C39" i="216" s="1"/>
  <c r="AQ34" i="27"/>
  <c r="C39" i="217" s="1"/>
  <c r="AQ35" i="27"/>
  <c r="C39" i="218" s="1"/>
  <c r="AQ36" i="27"/>
  <c r="C39" i="219" s="1"/>
  <c r="AQ37" i="27"/>
  <c r="C39" i="238" s="1"/>
  <c r="AQ38" i="27"/>
  <c r="C39" i="220" s="1"/>
  <c r="AQ39" i="27"/>
  <c r="C39" i="221" s="1"/>
  <c r="AQ40" i="27"/>
  <c r="C39" i="231" s="1"/>
  <c r="AQ41" i="27"/>
  <c r="C39" i="222" s="1"/>
  <c r="AQ42" i="27"/>
  <c r="C39" i="230" s="1"/>
  <c r="AQ43" i="27"/>
  <c r="C39" i="229" s="1"/>
  <c r="AQ44" i="27"/>
  <c r="C39" i="228" s="1"/>
  <c r="AQ45" i="27"/>
  <c r="C39" i="227" s="1"/>
  <c r="AQ46" i="27"/>
  <c r="C39" i="226" s="1"/>
  <c r="AQ47" i="27"/>
  <c r="C39" i="225" s="1"/>
  <c r="AQ48" i="27"/>
  <c r="C39" i="224" s="1"/>
  <c r="AQ49" i="27"/>
  <c r="C39" i="223" s="1"/>
  <c r="AQ50" i="27"/>
  <c r="C39" i="232" s="1"/>
  <c r="AQ51" i="27"/>
  <c r="C39" i="237" s="1"/>
  <c r="AQ52" i="27"/>
  <c r="C39" i="236" s="1"/>
  <c r="AQ53" i="27"/>
  <c r="C39" i="235" s="1"/>
  <c r="AQ54" i="27"/>
  <c r="C39" i="234" s="1"/>
  <c r="AQ55" i="27"/>
  <c r="C39" i="233" s="1"/>
  <c r="AP5" i="27"/>
  <c r="AP6" i="27"/>
  <c r="AP7" i="27"/>
  <c r="AP8" i="27"/>
  <c r="AP9" i="27"/>
  <c r="AP10" i="27"/>
  <c r="AP11" i="27"/>
  <c r="AP12" i="27"/>
  <c r="AP13" i="27"/>
  <c r="AP14" i="27"/>
  <c r="AP15" i="27"/>
  <c r="AP16" i="27"/>
  <c r="AP17" i="27"/>
  <c r="AP18" i="27"/>
  <c r="AP19" i="27"/>
  <c r="AP20" i="27"/>
  <c r="AP21" i="27"/>
  <c r="AP22" i="27"/>
  <c r="AP23" i="27"/>
  <c r="AP24" i="27"/>
  <c r="AP25" i="27"/>
  <c r="AP26" i="27"/>
  <c r="AP27" i="27"/>
  <c r="AP28" i="27"/>
  <c r="AP29" i="27"/>
  <c r="AP30" i="27"/>
  <c r="AP31" i="27"/>
  <c r="AP32" i="27"/>
  <c r="AP33" i="27"/>
  <c r="AP34" i="27"/>
  <c r="AP35" i="27"/>
  <c r="AP36" i="27"/>
  <c r="AP37" i="27"/>
  <c r="AP38" i="27"/>
  <c r="AP39" i="27"/>
  <c r="AP40" i="27"/>
  <c r="AP41" i="27"/>
  <c r="AP42" i="27"/>
  <c r="AP43" i="27"/>
  <c r="AP44" i="27"/>
  <c r="AP45" i="27"/>
  <c r="AP46" i="27"/>
  <c r="AP47" i="27"/>
  <c r="AP48" i="27"/>
  <c r="AP49" i="27"/>
  <c r="AP50" i="27"/>
  <c r="AP51" i="27"/>
  <c r="AP52" i="27"/>
  <c r="AP53" i="27"/>
  <c r="AP54" i="27"/>
  <c r="AP55" i="27"/>
  <c r="AO5" i="27"/>
  <c r="AO6" i="27"/>
  <c r="AO7" i="27"/>
  <c r="AO8" i="27"/>
  <c r="AO9" i="27"/>
  <c r="AO10" i="27"/>
  <c r="AO11" i="27"/>
  <c r="AO12" i="27"/>
  <c r="AO13" i="27"/>
  <c r="AO14" i="27"/>
  <c r="AO15" i="27"/>
  <c r="AO16" i="27"/>
  <c r="AO17" i="27"/>
  <c r="AO18" i="27"/>
  <c r="AO19" i="27"/>
  <c r="AO20" i="27"/>
  <c r="AO21" i="27"/>
  <c r="AO22" i="27"/>
  <c r="AO23" i="27"/>
  <c r="AO24" i="27"/>
  <c r="AO25" i="27"/>
  <c r="AO26" i="27"/>
  <c r="AO27" i="27"/>
  <c r="AO28" i="27"/>
  <c r="AO29" i="27"/>
  <c r="AO30" i="27"/>
  <c r="AO31" i="27"/>
  <c r="AO32" i="27"/>
  <c r="AO33" i="27"/>
  <c r="AO34" i="27"/>
  <c r="AO35" i="27"/>
  <c r="AO36" i="27"/>
  <c r="AO37" i="27"/>
  <c r="AO38" i="27"/>
  <c r="AO39" i="27"/>
  <c r="AO40" i="27"/>
  <c r="AO41" i="27"/>
  <c r="AO42" i="27"/>
  <c r="AO43" i="27"/>
  <c r="AO44" i="27"/>
  <c r="AO45" i="27"/>
  <c r="AO46" i="27"/>
  <c r="AO47" i="27"/>
  <c r="AO48" i="27"/>
  <c r="AO49" i="27"/>
  <c r="AO50" i="27"/>
  <c r="AO51" i="27"/>
  <c r="AO52" i="27"/>
  <c r="AO53" i="27"/>
  <c r="AO54" i="27"/>
  <c r="AO55" i="27"/>
  <c r="AN5" i="27"/>
  <c r="AN6" i="27"/>
  <c r="AN7" i="27"/>
  <c r="AN8" i="27"/>
  <c r="AN9" i="27"/>
  <c r="AN10" i="27"/>
  <c r="AN11" i="27"/>
  <c r="AN12" i="27"/>
  <c r="AN13" i="27"/>
  <c r="AN14" i="27"/>
  <c r="AN15" i="27"/>
  <c r="AN16" i="27"/>
  <c r="AN17" i="27"/>
  <c r="AN18" i="27"/>
  <c r="AN19" i="27"/>
  <c r="AN20" i="27"/>
  <c r="AN21" i="27"/>
  <c r="AN22" i="27"/>
  <c r="AN23" i="27"/>
  <c r="AN24" i="27"/>
  <c r="AN25" i="27"/>
  <c r="AN26" i="27"/>
  <c r="AN27" i="27"/>
  <c r="AN28" i="27"/>
  <c r="AN29" i="27"/>
  <c r="AN30" i="27"/>
  <c r="AN31" i="27"/>
  <c r="AN32" i="27"/>
  <c r="AN33" i="27"/>
  <c r="AN34" i="27"/>
  <c r="AN35" i="27"/>
  <c r="AN36" i="27"/>
  <c r="AN37" i="27"/>
  <c r="AN38" i="27"/>
  <c r="AN39" i="27"/>
  <c r="AN40" i="27"/>
  <c r="AN41" i="27"/>
  <c r="AN42" i="27"/>
  <c r="AN43" i="27"/>
  <c r="AN44" i="27"/>
  <c r="AN45" i="27"/>
  <c r="AN46" i="27"/>
  <c r="AN47" i="27"/>
  <c r="AN48" i="27"/>
  <c r="AN49" i="27"/>
  <c r="AN50" i="27"/>
  <c r="AN51" i="27"/>
  <c r="AN52" i="27"/>
  <c r="AN53" i="27"/>
  <c r="AN54" i="27"/>
  <c r="AN55" i="27"/>
  <c r="AM5" i="27"/>
  <c r="C35" i="188" s="1"/>
  <c r="AM6" i="27"/>
  <c r="C35" i="189" s="1"/>
  <c r="AM7" i="27"/>
  <c r="C35" i="190" s="1"/>
  <c r="AM8" i="27"/>
  <c r="C35" i="191" s="1"/>
  <c r="AM9" i="27"/>
  <c r="C35" i="192" s="1"/>
  <c r="AM10" i="27"/>
  <c r="C35" i="193" s="1"/>
  <c r="AM11" i="27"/>
  <c r="C35" i="194" s="1"/>
  <c r="AM12" i="27"/>
  <c r="C35" i="195" s="1"/>
  <c r="AM13" i="27"/>
  <c r="C35" i="196" s="1"/>
  <c r="AM14" i="27"/>
  <c r="C35" i="197" s="1"/>
  <c r="AM15" i="27"/>
  <c r="C35" i="198" s="1"/>
  <c r="AM16" i="27"/>
  <c r="C35" i="199" s="1"/>
  <c r="AM17" i="27"/>
  <c r="C35" i="200" s="1"/>
  <c r="AM18" i="27"/>
  <c r="C35" i="201" s="1"/>
  <c r="AM19" i="27"/>
  <c r="C35" i="202" s="1"/>
  <c r="AM20" i="27"/>
  <c r="C35" i="203" s="1"/>
  <c r="AM21" i="27"/>
  <c r="C35" i="204" s="1"/>
  <c r="AM22" i="27"/>
  <c r="C35" i="205" s="1"/>
  <c r="AM23" i="27"/>
  <c r="C35" i="215" s="1"/>
  <c r="AM24" i="27"/>
  <c r="C35" i="214" s="1"/>
  <c r="AM25" i="27"/>
  <c r="C35" i="213" s="1"/>
  <c r="AM26" i="27"/>
  <c r="C35" i="212" s="1"/>
  <c r="AM27" i="27"/>
  <c r="C35" i="211" s="1"/>
  <c r="AM28" i="27"/>
  <c r="AM29" i="27"/>
  <c r="C35" i="209" s="1"/>
  <c r="AM30" i="27"/>
  <c r="C35" i="208" s="1"/>
  <c r="AM31" i="27"/>
  <c r="C35" i="207" s="1"/>
  <c r="AM32" i="27"/>
  <c r="C35" i="206" s="1"/>
  <c r="AM33" i="27"/>
  <c r="C35" i="216" s="1"/>
  <c r="AM34" i="27"/>
  <c r="C35" i="217" s="1"/>
  <c r="AM35" i="27"/>
  <c r="C35" i="218" s="1"/>
  <c r="AM36" i="27"/>
  <c r="C35" i="219" s="1"/>
  <c r="AM37" i="27"/>
  <c r="C35" i="238" s="1"/>
  <c r="AM38" i="27"/>
  <c r="C35" i="220" s="1"/>
  <c r="AM39" i="27"/>
  <c r="C35" i="221" s="1"/>
  <c r="AM40" i="27"/>
  <c r="C35" i="231" s="1"/>
  <c r="AM41" i="27"/>
  <c r="C35" i="222" s="1"/>
  <c r="AM42" i="27"/>
  <c r="C35" i="230" s="1"/>
  <c r="AM43" i="27"/>
  <c r="C35" i="229" s="1"/>
  <c r="AM44" i="27"/>
  <c r="C35" i="228" s="1"/>
  <c r="AM45" i="27"/>
  <c r="C35" i="227" s="1"/>
  <c r="AM46" i="27"/>
  <c r="C35" i="226" s="1"/>
  <c r="AM47" i="27"/>
  <c r="C35" i="225" s="1"/>
  <c r="AM48" i="27"/>
  <c r="C35" i="224" s="1"/>
  <c r="AM49" i="27"/>
  <c r="C35" i="223" s="1"/>
  <c r="AM50" i="27"/>
  <c r="C35" i="232" s="1"/>
  <c r="AM51" i="27"/>
  <c r="C35" i="237" s="1"/>
  <c r="AM52" i="27"/>
  <c r="C35" i="236" s="1"/>
  <c r="AM53" i="27"/>
  <c r="C35" i="235" s="1"/>
  <c r="AM54" i="27"/>
  <c r="C35" i="234" s="1"/>
  <c r="AM55" i="27"/>
  <c r="C35" i="233" s="1"/>
  <c r="AL5" i="27"/>
  <c r="C34" i="188" s="1"/>
  <c r="AL6" i="27"/>
  <c r="C34" i="189" s="1"/>
  <c r="AL7" i="27"/>
  <c r="C34" i="190" s="1"/>
  <c r="AL8" i="27"/>
  <c r="C34" i="191" s="1"/>
  <c r="AL9" i="27"/>
  <c r="C34" i="192" s="1"/>
  <c r="AL10" i="27"/>
  <c r="C34" i="193" s="1"/>
  <c r="AL11" i="27"/>
  <c r="C34" i="194" s="1"/>
  <c r="AL12" i="27"/>
  <c r="C34" i="195" s="1"/>
  <c r="AL13" i="27"/>
  <c r="C34" i="196" s="1"/>
  <c r="AL14" i="27"/>
  <c r="C34" i="197" s="1"/>
  <c r="AL15" i="27"/>
  <c r="C34" i="198" s="1"/>
  <c r="AL16" i="27"/>
  <c r="C34" i="199" s="1"/>
  <c r="AL17" i="27"/>
  <c r="C34" i="200" s="1"/>
  <c r="AL18" i="27"/>
  <c r="C34" i="201" s="1"/>
  <c r="AL19" i="27"/>
  <c r="C34" i="202" s="1"/>
  <c r="AL20" i="27"/>
  <c r="C34" i="203" s="1"/>
  <c r="AL21" i="27"/>
  <c r="C34" i="204" s="1"/>
  <c r="AL22" i="27"/>
  <c r="C34" i="205" s="1"/>
  <c r="AL23" i="27"/>
  <c r="C34" i="215" s="1"/>
  <c r="AL24" i="27"/>
  <c r="C34" i="214" s="1"/>
  <c r="AL25" i="27"/>
  <c r="C34" i="213" s="1"/>
  <c r="AL26" i="27"/>
  <c r="C34" i="212" s="1"/>
  <c r="AL27" i="27"/>
  <c r="C34" i="211" s="1"/>
  <c r="AL28" i="27"/>
  <c r="C34" i="210" s="1"/>
  <c r="AL29" i="27"/>
  <c r="C34" i="209" s="1"/>
  <c r="AL30" i="27"/>
  <c r="C34" i="208" s="1"/>
  <c r="AL31" i="27"/>
  <c r="C34" i="207" s="1"/>
  <c r="AL32" i="27"/>
  <c r="C34" i="206" s="1"/>
  <c r="AL33" i="27"/>
  <c r="C34" i="216" s="1"/>
  <c r="AL34" i="27"/>
  <c r="C34" i="217" s="1"/>
  <c r="AL35" i="27"/>
  <c r="C34" i="218" s="1"/>
  <c r="AL36" i="27"/>
  <c r="C34" i="219" s="1"/>
  <c r="AL37" i="27"/>
  <c r="C34" i="238" s="1"/>
  <c r="AL38" i="27"/>
  <c r="C34" i="220" s="1"/>
  <c r="AL39" i="27"/>
  <c r="C34" i="221" s="1"/>
  <c r="AL40" i="27"/>
  <c r="C34" i="231" s="1"/>
  <c r="AL41" i="27"/>
  <c r="C34" i="222" s="1"/>
  <c r="AL42" i="27"/>
  <c r="C34" i="230" s="1"/>
  <c r="AL43" i="27"/>
  <c r="C34" i="229" s="1"/>
  <c r="AL44" i="27"/>
  <c r="C34" i="228" s="1"/>
  <c r="AL45" i="27"/>
  <c r="C34" i="227" s="1"/>
  <c r="AL46" i="27"/>
  <c r="C34" i="226" s="1"/>
  <c r="AL47" i="27"/>
  <c r="C34" i="225" s="1"/>
  <c r="AL48" i="27"/>
  <c r="C34" i="224" s="1"/>
  <c r="AL49" i="27"/>
  <c r="C34" i="223" s="1"/>
  <c r="AL50" i="27"/>
  <c r="C34" i="232" s="1"/>
  <c r="AL51" i="27"/>
  <c r="C34" i="237" s="1"/>
  <c r="AL52" i="27"/>
  <c r="C34" i="236" s="1"/>
  <c r="AL53" i="27"/>
  <c r="C34" i="235" s="1"/>
  <c r="AL54" i="27"/>
  <c r="C34" i="234" s="1"/>
  <c r="AL55" i="27"/>
  <c r="C34" i="233" s="1"/>
  <c r="AK5" i="27"/>
  <c r="AK6" i="27"/>
  <c r="AK7" i="27"/>
  <c r="AK8" i="27"/>
  <c r="AK9" i="27"/>
  <c r="AK10" i="27"/>
  <c r="AK11" i="27"/>
  <c r="AK12" i="27"/>
  <c r="AK13" i="27"/>
  <c r="AK14" i="27"/>
  <c r="AK15" i="27"/>
  <c r="AK16" i="27"/>
  <c r="AK17" i="27"/>
  <c r="AK18" i="27"/>
  <c r="AK19" i="27"/>
  <c r="AK20" i="27"/>
  <c r="AK21" i="27"/>
  <c r="AK22" i="27"/>
  <c r="AK23" i="27"/>
  <c r="AK24" i="27"/>
  <c r="AK25" i="27"/>
  <c r="AK26" i="27"/>
  <c r="AK27" i="27"/>
  <c r="AK28" i="27"/>
  <c r="AK29" i="27"/>
  <c r="AK30" i="27"/>
  <c r="AK31" i="27"/>
  <c r="AK32" i="27"/>
  <c r="AK33" i="27"/>
  <c r="AK34" i="27"/>
  <c r="AK35" i="27"/>
  <c r="AK36" i="27"/>
  <c r="AK37" i="27"/>
  <c r="AK38" i="27"/>
  <c r="AK39" i="27"/>
  <c r="AK40" i="27"/>
  <c r="AK41" i="27"/>
  <c r="AK42" i="27"/>
  <c r="AK43" i="27"/>
  <c r="AK44" i="27"/>
  <c r="AK45" i="27"/>
  <c r="AK46" i="27"/>
  <c r="AK47" i="27"/>
  <c r="AK48" i="27"/>
  <c r="AK49" i="27"/>
  <c r="AK50" i="27"/>
  <c r="AK51" i="27"/>
  <c r="AK52" i="27"/>
  <c r="AK53" i="27"/>
  <c r="AK54" i="27"/>
  <c r="AK55" i="27"/>
  <c r="AJ5" i="27"/>
  <c r="AJ6" i="27"/>
  <c r="AJ7" i="27"/>
  <c r="AJ8" i="27"/>
  <c r="AJ9" i="27"/>
  <c r="AJ10" i="27"/>
  <c r="AJ11" i="27"/>
  <c r="AJ12" i="27"/>
  <c r="AJ13" i="27"/>
  <c r="AJ14" i="27"/>
  <c r="AJ15" i="27"/>
  <c r="AJ16" i="27"/>
  <c r="AJ17" i="27"/>
  <c r="AJ18" i="27"/>
  <c r="AJ19" i="27"/>
  <c r="AJ20" i="27"/>
  <c r="AJ21" i="27"/>
  <c r="AJ22" i="27"/>
  <c r="AJ23" i="27"/>
  <c r="AJ24" i="27"/>
  <c r="AJ25" i="27"/>
  <c r="AJ26" i="27"/>
  <c r="AJ27" i="27"/>
  <c r="AJ28" i="27"/>
  <c r="AJ29" i="27"/>
  <c r="AJ30" i="27"/>
  <c r="AJ31" i="27"/>
  <c r="AJ32" i="27"/>
  <c r="AJ33" i="27"/>
  <c r="AJ34" i="27"/>
  <c r="AJ35" i="27"/>
  <c r="AJ36" i="27"/>
  <c r="AJ37" i="27"/>
  <c r="AJ38" i="27"/>
  <c r="AJ39" i="27"/>
  <c r="AJ40" i="27"/>
  <c r="AJ41" i="27"/>
  <c r="AJ42" i="27"/>
  <c r="AJ43" i="27"/>
  <c r="AJ44" i="27"/>
  <c r="AJ45" i="27"/>
  <c r="AJ46" i="27"/>
  <c r="AJ47" i="27"/>
  <c r="AJ48" i="27"/>
  <c r="AJ49" i="27"/>
  <c r="AJ50" i="27"/>
  <c r="AJ51" i="27"/>
  <c r="AJ52" i="27"/>
  <c r="AJ53" i="27"/>
  <c r="AJ54" i="27"/>
  <c r="AJ55" i="27"/>
  <c r="AI5" i="27"/>
  <c r="AI6" i="27"/>
  <c r="AI7" i="27"/>
  <c r="AI8" i="27"/>
  <c r="AI9" i="27"/>
  <c r="AI10" i="27"/>
  <c r="AI11" i="27"/>
  <c r="AI12" i="27"/>
  <c r="AI13" i="27"/>
  <c r="AI14" i="27"/>
  <c r="AI15" i="27"/>
  <c r="AI16" i="27"/>
  <c r="AI17" i="27"/>
  <c r="AI18" i="27"/>
  <c r="AI19" i="27"/>
  <c r="AI20" i="27"/>
  <c r="AI21" i="27"/>
  <c r="AI22" i="27"/>
  <c r="AI23" i="27"/>
  <c r="AI24" i="27"/>
  <c r="AI25" i="27"/>
  <c r="AI26" i="27"/>
  <c r="AI27" i="27"/>
  <c r="AI28" i="27"/>
  <c r="AI29" i="27"/>
  <c r="AI30" i="27"/>
  <c r="AI31" i="27"/>
  <c r="AI32" i="27"/>
  <c r="AI33" i="27"/>
  <c r="AI34" i="27"/>
  <c r="AI35" i="27"/>
  <c r="AI36" i="27"/>
  <c r="AI37" i="27"/>
  <c r="AI38" i="27"/>
  <c r="AI39" i="27"/>
  <c r="AI40" i="27"/>
  <c r="AI41" i="27"/>
  <c r="AI42" i="27"/>
  <c r="AI43" i="27"/>
  <c r="AI44" i="27"/>
  <c r="AI45" i="27"/>
  <c r="AI46" i="27"/>
  <c r="AI47" i="27"/>
  <c r="AI48" i="27"/>
  <c r="AI49" i="27"/>
  <c r="AI50" i="27"/>
  <c r="AI51" i="27"/>
  <c r="AI52" i="27"/>
  <c r="AI53" i="27"/>
  <c r="AI54" i="27"/>
  <c r="AI55" i="27"/>
  <c r="AH5" i="27"/>
  <c r="C30" i="188" s="1"/>
  <c r="AH6" i="27"/>
  <c r="C30" i="189" s="1"/>
  <c r="AH7" i="27"/>
  <c r="C30" i="190" s="1"/>
  <c r="AH8" i="27"/>
  <c r="C30" i="191" s="1"/>
  <c r="AH9" i="27"/>
  <c r="C30" i="192" s="1"/>
  <c r="AH10" i="27"/>
  <c r="C30" i="193" s="1"/>
  <c r="AH11" i="27"/>
  <c r="C30" i="194" s="1"/>
  <c r="AH12" i="27"/>
  <c r="C30" i="195" s="1"/>
  <c r="AH13" i="27"/>
  <c r="C30" i="196" s="1"/>
  <c r="AH14" i="27"/>
  <c r="C30" i="197" s="1"/>
  <c r="AH15" i="27"/>
  <c r="C30" i="198" s="1"/>
  <c r="AH16" i="27"/>
  <c r="C30" i="199" s="1"/>
  <c r="AH17" i="27"/>
  <c r="C30" i="200" s="1"/>
  <c r="AH18" i="27"/>
  <c r="C30" i="201" s="1"/>
  <c r="AH19" i="27"/>
  <c r="C30" i="202" s="1"/>
  <c r="AH20" i="27"/>
  <c r="C30" i="203" s="1"/>
  <c r="AH21" i="27"/>
  <c r="C30" i="204" s="1"/>
  <c r="AH22" i="27"/>
  <c r="C30" i="205" s="1"/>
  <c r="AH23" i="27"/>
  <c r="C30" i="215" s="1"/>
  <c r="AH24" i="27"/>
  <c r="C30" i="214" s="1"/>
  <c r="AH25" i="27"/>
  <c r="C30" i="213" s="1"/>
  <c r="AH26" i="27"/>
  <c r="C30" i="212" s="1"/>
  <c r="AH27" i="27"/>
  <c r="C30" i="211" s="1"/>
  <c r="AH28" i="27"/>
  <c r="C30" i="210" s="1"/>
  <c r="AH29" i="27"/>
  <c r="C30" i="209" s="1"/>
  <c r="AH30" i="27"/>
  <c r="C30" i="208" s="1"/>
  <c r="AH31" i="27"/>
  <c r="C30" i="207" s="1"/>
  <c r="AH32" i="27"/>
  <c r="C30" i="206" s="1"/>
  <c r="AH33" i="27"/>
  <c r="C30" i="216" s="1"/>
  <c r="AH34" i="27"/>
  <c r="C30" i="217" s="1"/>
  <c r="AH35" i="27"/>
  <c r="C30" i="218" s="1"/>
  <c r="AH36" i="27"/>
  <c r="C30" i="219" s="1"/>
  <c r="AH37" i="27"/>
  <c r="C30" i="238" s="1"/>
  <c r="AH38" i="27"/>
  <c r="C30" i="220" s="1"/>
  <c r="AH39" i="27"/>
  <c r="C30" i="221" s="1"/>
  <c r="AH40" i="27"/>
  <c r="C30" i="231" s="1"/>
  <c r="AH41" i="27"/>
  <c r="C30" i="222" s="1"/>
  <c r="AH42" i="27"/>
  <c r="C30" i="230" s="1"/>
  <c r="AH43" i="27"/>
  <c r="C30" i="229" s="1"/>
  <c r="AH44" i="27"/>
  <c r="C30" i="228" s="1"/>
  <c r="AH45" i="27"/>
  <c r="C30" i="227" s="1"/>
  <c r="AH46" i="27"/>
  <c r="C30" i="226" s="1"/>
  <c r="AH47" i="27"/>
  <c r="C30" i="225" s="1"/>
  <c r="AH48" i="27"/>
  <c r="C30" i="224" s="1"/>
  <c r="AH49" i="27"/>
  <c r="C30" i="223" s="1"/>
  <c r="AH50" i="27"/>
  <c r="C30" i="232" s="1"/>
  <c r="AH51" i="27"/>
  <c r="C30" i="237" s="1"/>
  <c r="AH52" i="27"/>
  <c r="C30" i="236" s="1"/>
  <c r="AH53" i="27"/>
  <c r="C30" i="235" s="1"/>
  <c r="AH54" i="27"/>
  <c r="C30" i="234" s="1"/>
  <c r="AH55" i="27"/>
  <c r="C30" i="233" s="1"/>
  <c r="AG5" i="27"/>
  <c r="C29" i="188" s="1"/>
  <c r="AG6" i="27"/>
  <c r="C29" i="189" s="1"/>
  <c r="AG7" i="27"/>
  <c r="C29" i="190" s="1"/>
  <c r="AG8" i="27"/>
  <c r="C29" i="191" s="1"/>
  <c r="AG9" i="27"/>
  <c r="C29" i="192" s="1"/>
  <c r="AG10" i="27"/>
  <c r="C29" i="193" s="1"/>
  <c r="AG11" i="27"/>
  <c r="C29" i="194" s="1"/>
  <c r="AG12" i="27"/>
  <c r="C29" i="195" s="1"/>
  <c r="AG13" i="27"/>
  <c r="C29" i="196" s="1"/>
  <c r="AG14" i="27"/>
  <c r="C29" i="197" s="1"/>
  <c r="AG15" i="27"/>
  <c r="C29" i="198" s="1"/>
  <c r="AG16" i="27"/>
  <c r="C29" i="199" s="1"/>
  <c r="AG17" i="27"/>
  <c r="C29" i="200" s="1"/>
  <c r="AG18" i="27"/>
  <c r="C29" i="201" s="1"/>
  <c r="AG19" i="27"/>
  <c r="C29" i="202" s="1"/>
  <c r="AG20" i="27"/>
  <c r="C29" i="203" s="1"/>
  <c r="AG21" i="27"/>
  <c r="C29" i="204" s="1"/>
  <c r="AG22" i="27"/>
  <c r="C29" i="205" s="1"/>
  <c r="AG23" i="27"/>
  <c r="C29" i="215" s="1"/>
  <c r="AG24" i="27"/>
  <c r="C29" i="214" s="1"/>
  <c r="AG25" i="27"/>
  <c r="C29" i="213" s="1"/>
  <c r="AG26" i="27"/>
  <c r="C29" i="212" s="1"/>
  <c r="AG27" i="27"/>
  <c r="C29" i="211" s="1"/>
  <c r="AG28" i="27"/>
  <c r="C29" i="210" s="1"/>
  <c r="AG29" i="27"/>
  <c r="C29" i="209" s="1"/>
  <c r="AG30" i="27"/>
  <c r="C29" i="208" s="1"/>
  <c r="AG31" i="27"/>
  <c r="C29" i="207" s="1"/>
  <c r="AG32" i="27"/>
  <c r="C29" i="206" s="1"/>
  <c r="AG33" i="27"/>
  <c r="C29" i="216" s="1"/>
  <c r="AG34" i="27"/>
  <c r="C29" i="217" s="1"/>
  <c r="AG35" i="27"/>
  <c r="C29" i="218" s="1"/>
  <c r="AG36" i="27"/>
  <c r="C29" i="219" s="1"/>
  <c r="AG37" i="27"/>
  <c r="C29" i="238" s="1"/>
  <c r="AG38" i="27"/>
  <c r="C29" i="220" s="1"/>
  <c r="AG39" i="27"/>
  <c r="C29" i="221" s="1"/>
  <c r="AG40" i="27"/>
  <c r="C29" i="231" s="1"/>
  <c r="AG41" i="27"/>
  <c r="C29" i="222" s="1"/>
  <c r="AG42" i="27"/>
  <c r="C29" i="230" s="1"/>
  <c r="AG43" i="27"/>
  <c r="C29" i="229" s="1"/>
  <c r="AG44" i="27"/>
  <c r="C29" i="228" s="1"/>
  <c r="AG45" i="27"/>
  <c r="C29" i="227" s="1"/>
  <c r="AG46" i="27"/>
  <c r="C29" i="226" s="1"/>
  <c r="AG47" i="27"/>
  <c r="C29" i="225" s="1"/>
  <c r="AG48" i="27"/>
  <c r="C29" i="224" s="1"/>
  <c r="AG49" i="27"/>
  <c r="C29" i="223" s="1"/>
  <c r="AG50" i="27"/>
  <c r="C29" i="232" s="1"/>
  <c r="AG51" i="27"/>
  <c r="C29" i="237" s="1"/>
  <c r="AG52" i="27"/>
  <c r="C29" i="236" s="1"/>
  <c r="AG53" i="27"/>
  <c r="C29" i="235" s="1"/>
  <c r="AG54" i="27"/>
  <c r="C29" i="234" s="1"/>
  <c r="AG55" i="27"/>
  <c r="C29" i="233" s="1"/>
  <c r="AF5" i="27"/>
  <c r="C28" i="188" s="1"/>
  <c r="AF6" i="27"/>
  <c r="C28" i="189" s="1"/>
  <c r="AF7" i="27"/>
  <c r="C28" i="190" s="1"/>
  <c r="AF8" i="27"/>
  <c r="C28" i="191" s="1"/>
  <c r="AF9" i="27"/>
  <c r="C28" i="192" s="1"/>
  <c r="AF10" i="27"/>
  <c r="C28" i="193" s="1"/>
  <c r="AF11" i="27"/>
  <c r="C28" i="194" s="1"/>
  <c r="AF12" i="27"/>
  <c r="C28" i="195" s="1"/>
  <c r="AF13" i="27"/>
  <c r="C28" i="196" s="1"/>
  <c r="AF14" i="27"/>
  <c r="C28" i="197" s="1"/>
  <c r="AF15" i="27"/>
  <c r="C28" i="198" s="1"/>
  <c r="AF16" i="27"/>
  <c r="C28" i="199" s="1"/>
  <c r="AF17" i="27"/>
  <c r="C28" i="200" s="1"/>
  <c r="AF18" i="27"/>
  <c r="C28" i="201" s="1"/>
  <c r="AF19" i="27"/>
  <c r="C28" i="202" s="1"/>
  <c r="AF20" i="27"/>
  <c r="C28" i="203" s="1"/>
  <c r="AF21" i="27"/>
  <c r="C28" i="204" s="1"/>
  <c r="AF22" i="27"/>
  <c r="C28" i="205" s="1"/>
  <c r="AF23" i="27"/>
  <c r="C28" i="215" s="1"/>
  <c r="AF24" i="27"/>
  <c r="C28" i="214" s="1"/>
  <c r="AF25" i="27"/>
  <c r="C28" i="213" s="1"/>
  <c r="AF26" i="27"/>
  <c r="C28" i="212" s="1"/>
  <c r="AF27" i="27"/>
  <c r="C28" i="211" s="1"/>
  <c r="AF28" i="27"/>
  <c r="C28" i="210" s="1"/>
  <c r="AF29" i="27"/>
  <c r="C28" i="209" s="1"/>
  <c r="AF30" i="27"/>
  <c r="C28" i="208" s="1"/>
  <c r="AF31" i="27"/>
  <c r="C28" i="207" s="1"/>
  <c r="AF32" i="27"/>
  <c r="C28" i="206" s="1"/>
  <c r="AF33" i="27"/>
  <c r="C28" i="216" s="1"/>
  <c r="AF34" i="27"/>
  <c r="C28" i="217" s="1"/>
  <c r="AF35" i="27"/>
  <c r="C28" i="218" s="1"/>
  <c r="AF36" i="27"/>
  <c r="C28" i="219" s="1"/>
  <c r="AF37" i="27"/>
  <c r="C28" i="238" s="1"/>
  <c r="AF38" i="27"/>
  <c r="C28" i="220" s="1"/>
  <c r="AF39" i="27"/>
  <c r="C28" i="221" s="1"/>
  <c r="AF40" i="27"/>
  <c r="C28" i="231" s="1"/>
  <c r="AF41" i="27"/>
  <c r="C28" i="222" s="1"/>
  <c r="AF42" i="27"/>
  <c r="C28" i="230" s="1"/>
  <c r="AF43" i="27"/>
  <c r="C28" i="229" s="1"/>
  <c r="AF44" i="27"/>
  <c r="C28" i="228" s="1"/>
  <c r="AF45" i="27"/>
  <c r="C28" i="227" s="1"/>
  <c r="AF46" i="27"/>
  <c r="C28" i="226" s="1"/>
  <c r="AF47" i="27"/>
  <c r="C28" i="225" s="1"/>
  <c r="AF48" i="27"/>
  <c r="C28" i="224" s="1"/>
  <c r="AF49" i="27"/>
  <c r="C28" i="223" s="1"/>
  <c r="AF50" i="27"/>
  <c r="C28" i="232" s="1"/>
  <c r="AF51" i="27"/>
  <c r="C28" i="237" s="1"/>
  <c r="AF52" i="27"/>
  <c r="C28" i="236" s="1"/>
  <c r="AF53" i="27"/>
  <c r="C28" i="235" s="1"/>
  <c r="AF54" i="27"/>
  <c r="C28" i="234" s="1"/>
  <c r="AF55" i="27"/>
  <c r="C28" i="233" s="1"/>
  <c r="AE5" i="27"/>
  <c r="C27" i="188" s="1"/>
  <c r="AE6" i="27"/>
  <c r="C27" i="189" s="1"/>
  <c r="AE7" i="27"/>
  <c r="C27" i="190" s="1"/>
  <c r="AE8" i="27"/>
  <c r="C27" i="191" s="1"/>
  <c r="AE9" i="27"/>
  <c r="C27" i="192" s="1"/>
  <c r="AE10" i="27"/>
  <c r="C27" i="193" s="1"/>
  <c r="AE11" i="27"/>
  <c r="C27" i="194" s="1"/>
  <c r="AE12" i="27"/>
  <c r="C27" i="195" s="1"/>
  <c r="AE13" i="27"/>
  <c r="C27" i="196" s="1"/>
  <c r="AE14" i="27"/>
  <c r="C27" i="197" s="1"/>
  <c r="AE15" i="27"/>
  <c r="C27" i="198" s="1"/>
  <c r="AE16" i="27"/>
  <c r="C27" i="199" s="1"/>
  <c r="AE17" i="27"/>
  <c r="C27" i="200" s="1"/>
  <c r="AE18" i="27"/>
  <c r="C27" i="201" s="1"/>
  <c r="AE19" i="27"/>
  <c r="C27" i="202" s="1"/>
  <c r="AE20" i="27"/>
  <c r="C27" i="203" s="1"/>
  <c r="AE21" i="27"/>
  <c r="C27" i="204" s="1"/>
  <c r="AE22" i="27"/>
  <c r="C27" i="205" s="1"/>
  <c r="AE23" i="27"/>
  <c r="C27" i="215" s="1"/>
  <c r="AE24" i="27"/>
  <c r="C27" i="214" s="1"/>
  <c r="AE25" i="27"/>
  <c r="C27" i="213" s="1"/>
  <c r="AE26" i="27"/>
  <c r="C27" i="212" s="1"/>
  <c r="AE27" i="27"/>
  <c r="C27" i="211" s="1"/>
  <c r="AE28" i="27"/>
  <c r="C27" i="210" s="1"/>
  <c r="AE29" i="27"/>
  <c r="C27" i="209" s="1"/>
  <c r="AE30" i="27"/>
  <c r="C27" i="208" s="1"/>
  <c r="AE31" i="27"/>
  <c r="C27" i="207" s="1"/>
  <c r="AE32" i="27"/>
  <c r="C27" i="206" s="1"/>
  <c r="AE33" i="27"/>
  <c r="C27" i="216" s="1"/>
  <c r="AE34" i="27"/>
  <c r="C27" i="217" s="1"/>
  <c r="AE35" i="27"/>
  <c r="C27" i="218" s="1"/>
  <c r="AE36" i="27"/>
  <c r="C27" i="219" s="1"/>
  <c r="AE37" i="27"/>
  <c r="C27" i="238" s="1"/>
  <c r="AE38" i="27"/>
  <c r="C27" i="220" s="1"/>
  <c r="AE39" i="27"/>
  <c r="C27" i="221" s="1"/>
  <c r="AE40" i="27"/>
  <c r="C27" i="231" s="1"/>
  <c r="AE41" i="27"/>
  <c r="C27" i="222" s="1"/>
  <c r="AE42" i="27"/>
  <c r="C27" i="230" s="1"/>
  <c r="AE43" i="27"/>
  <c r="C27" i="229" s="1"/>
  <c r="AE44" i="27"/>
  <c r="C27" i="228" s="1"/>
  <c r="AE45" i="27"/>
  <c r="C27" i="227" s="1"/>
  <c r="AE46" i="27"/>
  <c r="C27" i="226" s="1"/>
  <c r="AE47" i="27"/>
  <c r="C27" i="225" s="1"/>
  <c r="AE48" i="27"/>
  <c r="C27" i="224" s="1"/>
  <c r="AE49" i="27"/>
  <c r="C27" i="223" s="1"/>
  <c r="AE50" i="27"/>
  <c r="C27" i="232" s="1"/>
  <c r="AE51" i="27"/>
  <c r="C27" i="237" s="1"/>
  <c r="AE52" i="27"/>
  <c r="C27" i="236" s="1"/>
  <c r="AE53" i="27"/>
  <c r="C27" i="235" s="1"/>
  <c r="AE54" i="27"/>
  <c r="C27" i="234" s="1"/>
  <c r="AE55" i="27"/>
  <c r="C27" i="233" s="1"/>
  <c r="AD5" i="27"/>
  <c r="C26" i="188" s="1"/>
  <c r="AD6" i="27"/>
  <c r="C26" i="189" s="1"/>
  <c r="AD7" i="27"/>
  <c r="C26" i="190" s="1"/>
  <c r="AD8" i="27"/>
  <c r="C26" i="191" s="1"/>
  <c r="AD9" i="27"/>
  <c r="C26" i="192" s="1"/>
  <c r="AD10" i="27"/>
  <c r="C26" i="193" s="1"/>
  <c r="AD11" i="27"/>
  <c r="C26" i="194" s="1"/>
  <c r="AD12" i="27"/>
  <c r="C26" i="195" s="1"/>
  <c r="AD13" i="27"/>
  <c r="C26" i="196" s="1"/>
  <c r="AD14" i="27"/>
  <c r="C26" i="197" s="1"/>
  <c r="AD15" i="27"/>
  <c r="C26" i="198" s="1"/>
  <c r="AD16" i="27"/>
  <c r="C26" i="199" s="1"/>
  <c r="AD17" i="27"/>
  <c r="C26" i="200" s="1"/>
  <c r="AD18" i="27"/>
  <c r="C26" i="201" s="1"/>
  <c r="AD19" i="27"/>
  <c r="C26" i="202" s="1"/>
  <c r="AD20" i="27"/>
  <c r="C26" i="203" s="1"/>
  <c r="AD21" i="27"/>
  <c r="C26" i="204" s="1"/>
  <c r="AD22" i="27"/>
  <c r="C26" i="205" s="1"/>
  <c r="AD23" i="27"/>
  <c r="C26" i="215" s="1"/>
  <c r="AD24" i="27"/>
  <c r="C26" i="214" s="1"/>
  <c r="AD25" i="27"/>
  <c r="C26" i="213" s="1"/>
  <c r="AD26" i="27"/>
  <c r="C26" i="212" s="1"/>
  <c r="AD27" i="27"/>
  <c r="C26" i="211" s="1"/>
  <c r="AD28" i="27"/>
  <c r="C26" i="210" s="1"/>
  <c r="AD29" i="27"/>
  <c r="C26" i="209" s="1"/>
  <c r="AD30" i="27"/>
  <c r="C26" i="208" s="1"/>
  <c r="AD31" i="27"/>
  <c r="C26" i="207" s="1"/>
  <c r="AD32" i="27"/>
  <c r="C26" i="206" s="1"/>
  <c r="AD33" i="27"/>
  <c r="C26" i="216" s="1"/>
  <c r="AD34" i="27"/>
  <c r="C26" i="217" s="1"/>
  <c r="AD35" i="27"/>
  <c r="C26" i="218" s="1"/>
  <c r="AD36" i="27"/>
  <c r="C26" i="219" s="1"/>
  <c r="AD37" i="27"/>
  <c r="C26" i="238" s="1"/>
  <c r="AD38" i="27"/>
  <c r="C26" i="220" s="1"/>
  <c r="AD39" i="27"/>
  <c r="C26" i="221" s="1"/>
  <c r="AD40" i="27"/>
  <c r="C26" i="231" s="1"/>
  <c r="AD41" i="27"/>
  <c r="C26" i="222" s="1"/>
  <c r="AD42" i="27"/>
  <c r="C26" i="230" s="1"/>
  <c r="AD43" i="27"/>
  <c r="C26" i="229" s="1"/>
  <c r="AD44" i="27"/>
  <c r="C26" i="228" s="1"/>
  <c r="AD45" i="27"/>
  <c r="C26" i="227" s="1"/>
  <c r="AD46" i="27"/>
  <c r="C26" i="226" s="1"/>
  <c r="AD47" i="27"/>
  <c r="C26" i="225" s="1"/>
  <c r="AD48" i="27"/>
  <c r="C26" i="224" s="1"/>
  <c r="AD49" i="27"/>
  <c r="C26" i="223" s="1"/>
  <c r="AD50" i="27"/>
  <c r="C26" i="232" s="1"/>
  <c r="AD51" i="27"/>
  <c r="C26" i="237" s="1"/>
  <c r="AD52" i="27"/>
  <c r="C26" i="236" s="1"/>
  <c r="AD53" i="27"/>
  <c r="C26" i="235" s="1"/>
  <c r="AD54" i="27"/>
  <c r="C26" i="234" s="1"/>
  <c r="AD55" i="27"/>
  <c r="C26" i="233" s="1"/>
  <c r="AC5" i="27"/>
  <c r="C25" i="188" s="1"/>
  <c r="AC6" i="27"/>
  <c r="C25" i="189" s="1"/>
  <c r="AC7" i="27"/>
  <c r="C25" i="190" s="1"/>
  <c r="AC8" i="27"/>
  <c r="C25" i="191" s="1"/>
  <c r="AC9" i="27"/>
  <c r="C25" i="192" s="1"/>
  <c r="AC10" i="27"/>
  <c r="C25" i="193" s="1"/>
  <c r="AC11" i="27"/>
  <c r="C25" i="194" s="1"/>
  <c r="AC12" i="27"/>
  <c r="C25" i="195" s="1"/>
  <c r="AC13" i="27"/>
  <c r="C25" i="196" s="1"/>
  <c r="AC14" i="27"/>
  <c r="C25" i="197" s="1"/>
  <c r="AC15" i="27"/>
  <c r="C25" i="198" s="1"/>
  <c r="AC16" i="27"/>
  <c r="C25" i="199" s="1"/>
  <c r="AC17" i="27"/>
  <c r="C25" i="200" s="1"/>
  <c r="AC18" i="27"/>
  <c r="C25" i="201" s="1"/>
  <c r="AC19" i="27"/>
  <c r="C25" i="202" s="1"/>
  <c r="AC20" i="27"/>
  <c r="C25" i="203" s="1"/>
  <c r="AC21" i="27"/>
  <c r="C25" i="204" s="1"/>
  <c r="AC22" i="27"/>
  <c r="C25" i="205" s="1"/>
  <c r="AC23" i="27"/>
  <c r="C25" i="215" s="1"/>
  <c r="AC24" i="27"/>
  <c r="C25" i="214" s="1"/>
  <c r="AC25" i="27"/>
  <c r="C25" i="213" s="1"/>
  <c r="AC26" i="27"/>
  <c r="C25" i="212" s="1"/>
  <c r="AC27" i="27"/>
  <c r="C25" i="211" s="1"/>
  <c r="AC28" i="27"/>
  <c r="AC29" i="27"/>
  <c r="C25" i="209" s="1"/>
  <c r="AC30" i="27"/>
  <c r="C25" i="208" s="1"/>
  <c r="AC31" i="27"/>
  <c r="C25" i="207" s="1"/>
  <c r="AC32" i="27"/>
  <c r="C25" i="206" s="1"/>
  <c r="AC33" i="27"/>
  <c r="C25" i="216" s="1"/>
  <c r="AC34" i="27"/>
  <c r="C25" i="217" s="1"/>
  <c r="AC35" i="27"/>
  <c r="C25" i="218" s="1"/>
  <c r="AC36" i="27"/>
  <c r="C25" i="219" s="1"/>
  <c r="AC37" i="27"/>
  <c r="C25" i="238" s="1"/>
  <c r="AC38" i="27"/>
  <c r="C25" i="220" s="1"/>
  <c r="AC39" i="27"/>
  <c r="C25" i="221" s="1"/>
  <c r="AC40" i="27"/>
  <c r="C25" i="231" s="1"/>
  <c r="AC41" i="27"/>
  <c r="C25" i="222" s="1"/>
  <c r="AC42" i="27"/>
  <c r="C25" i="230" s="1"/>
  <c r="AC43" i="27"/>
  <c r="C25" i="229" s="1"/>
  <c r="AC44" i="27"/>
  <c r="C25" i="228" s="1"/>
  <c r="AC45" i="27"/>
  <c r="C25" i="227" s="1"/>
  <c r="AC46" i="27"/>
  <c r="C25" i="226" s="1"/>
  <c r="AC47" i="27"/>
  <c r="C25" i="225" s="1"/>
  <c r="AC48" i="27"/>
  <c r="C25" i="224" s="1"/>
  <c r="AC49" i="27"/>
  <c r="C25" i="223" s="1"/>
  <c r="AC50" i="27"/>
  <c r="C25" i="232" s="1"/>
  <c r="AC51" i="27"/>
  <c r="C25" i="237" s="1"/>
  <c r="AC52" i="27"/>
  <c r="C25" i="236" s="1"/>
  <c r="AC53" i="27"/>
  <c r="C25" i="235" s="1"/>
  <c r="AC54" i="27"/>
  <c r="C25" i="234" s="1"/>
  <c r="AC55" i="27"/>
  <c r="C25" i="233" s="1"/>
  <c r="AB5" i="27"/>
  <c r="C24" i="188" s="1"/>
  <c r="AB6" i="27"/>
  <c r="C24" i="189" s="1"/>
  <c r="AB7" i="27"/>
  <c r="C24" i="190" s="1"/>
  <c r="AB8" i="27"/>
  <c r="C24" i="191" s="1"/>
  <c r="AB9" i="27"/>
  <c r="C24" i="192" s="1"/>
  <c r="AB10" i="27"/>
  <c r="C24" i="193" s="1"/>
  <c r="AB11" i="27"/>
  <c r="C24" i="194" s="1"/>
  <c r="AB12" i="27"/>
  <c r="C24" i="195" s="1"/>
  <c r="AB13" i="27"/>
  <c r="C24" i="196" s="1"/>
  <c r="AB14" i="27"/>
  <c r="C24" i="197" s="1"/>
  <c r="AB15" i="27"/>
  <c r="C24" i="198" s="1"/>
  <c r="AB16" i="27"/>
  <c r="C24" i="199" s="1"/>
  <c r="AB17" i="27"/>
  <c r="C24" i="200" s="1"/>
  <c r="AB18" i="27"/>
  <c r="C24" i="201" s="1"/>
  <c r="AB19" i="27"/>
  <c r="C24" i="202" s="1"/>
  <c r="AB20" i="27"/>
  <c r="C24" i="203" s="1"/>
  <c r="AB21" i="27"/>
  <c r="C24" i="204" s="1"/>
  <c r="AB22" i="27"/>
  <c r="C24" i="205" s="1"/>
  <c r="AB23" i="27"/>
  <c r="C24" i="215" s="1"/>
  <c r="AB24" i="27"/>
  <c r="C24" i="214" s="1"/>
  <c r="AB25" i="27"/>
  <c r="C24" i="213" s="1"/>
  <c r="AB26" i="27"/>
  <c r="C24" i="212" s="1"/>
  <c r="AB27" i="27"/>
  <c r="C24" i="211" s="1"/>
  <c r="AB28" i="27"/>
  <c r="AB29" i="27"/>
  <c r="C24" i="209" s="1"/>
  <c r="AB30" i="27"/>
  <c r="C24" i="208" s="1"/>
  <c r="AB31" i="27"/>
  <c r="C24" i="207" s="1"/>
  <c r="AB32" i="27"/>
  <c r="C24" i="206" s="1"/>
  <c r="AB33" i="27"/>
  <c r="C24" i="216" s="1"/>
  <c r="AB34" i="27"/>
  <c r="C24" i="217" s="1"/>
  <c r="AB35" i="27"/>
  <c r="C24" i="218" s="1"/>
  <c r="AB36" i="27"/>
  <c r="C24" i="219" s="1"/>
  <c r="AB37" i="27"/>
  <c r="C24" i="238" s="1"/>
  <c r="AB38" i="27"/>
  <c r="C24" i="220" s="1"/>
  <c r="AB39" i="27"/>
  <c r="C24" i="221" s="1"/>
  <c r="AB40" i="27"/>
  <c r="C24" i="231" s="1"/>
  <c r="AB41" i="27"/>
  <c r="C24" i="222" s="1"/>
  <c r="AB42" i="27"/>
  <c r="C24" i="230" s="1"/>
  <c r="AB43" i="27"/>
  <c r="C24" i="229" s="1"/>
  <c r="AB44" i="27"/>
  <c r="C24" i="228" s="1"/>
  <c r="AB45" i="27"/>
  <c r="C24" i="227" s="1"/>
  <c r="AB46" i="27"/>
  <c r="C24" i="226" s="1"/>
  <c r="AB47" i="27"/>
  <c r="C24" i="225" s="1"/>
  <c r="AB48" i="27"/>
  <c r="C24" i="224" s="1"/>
  <c r="AB49" i="27"/>
  <c r="C24" i="223" s="1"/>
  <c r="AB50" i="27"/>
  <c r="C24" i="232" s="1"/>
  <c r="AB51" i="27"/>
  <c r="C24" i="237" s="1"/>
  <c r="AB52" i="27"/>
  <c r="C24" i="236" s="1"/>
  <c r="AB53" i="27"/>
  <c r="C24" i="235" s="1"/>
  <c r="AB54" i="27"/>
  <c r="C24" i="234" s="1"/>
  <c r="AB55" i="27"/>
  <c r="C24" i="233" s="1"/>
  <c r="AA5" i="27"/>
  <c r="C23" i="188" s="1"/>
  <c r="AA6" i="27"/>
  <c r="C23" i="189" s="1"/>
  <c r="AA7" i="27"/>
  <c r="C23" i="190" s="1"/>
  <c r="AA8" i="27"/>
  <c r="C23" i="191" s="1"/>
  <c r="AA9" i="27"/>
  <c r="C23" i="192" s="1"/>
  <c r="AA10" i="27"/>
  <c r="C23" i="193" s="1"/>
  <c r="AA11" i="27"/>
  <c r="C23" i="194" s="1"/>
  <c r="AA12" i="27"/>
  <c r="C23" i="195" s="1"/>
  <c r="AA13" i="27"/>
  <c r="C23" i="196" s="1"/>
  <c r="AA14" i="27"/>
  <c r="C23" i="197" s="1"/>
  <c r="AA15" i="27"/>
  <c r="C23" i="198" s="1"/>
  <c r="AA16" i="27"/>
  <c r="C23" i="199" s="1"/>
  <c r="AA17" i="27"/>
  <c r="C23" i="200" s="1"/>
  <c r="AA18" i="27"/>
  <c r="C23" i="201" s="1"/>
  <c r="AA19" i="27"/>
  <c r="C23" i="202" s="1"/>
  <c r="AA20" i="27"/>
  <c r="C23" i="203" s="1"/>
  <c r="AA21" i="27"/>
  <c r="C23" i="204" s="1"/>
  <c r="AA22" i="27"/>
  <c r="C23" i="205" s="1"/>
  <c r="AA23" i="27"/>
  <c r="C23" i="215" s="1"/>
  <c r="AA24" i="27"/>
  <c r="C23" i="214" s="1"/>
  <c r="AA25" i="27"/>
  <c r="C23" i="213" s="1"/>
  <c r="AA26" i="27"/>
  <c r="C23" i="212" s="1"/>
  <c r="AA27" i="27"/>
  <c r="C23" i="211" s="1"/>
  <c r="AA28" i="27"/>
  <c r="AA29" i="27"/>
  <c r="C23" i="209" s="1"/>
  <c r="AA30" i="27"/>
  <c r="C23" i="208" s="1"/>
  <c r="AA31" i="27"/>
  <c r="C23" i="207" s="1"/>
  <c r="AA32" i="27"/>
  <c r="C23" i="206" s="1"/>
  <c r="AA33" i="27"/>
  <c r="C23" i="216" s="1"/>
  <c r="AA34" i="27"/>
  <c r="C23" i="217" s="1"/>
  <c r="AA35" i="27"/>
  <c r="C23" i="218" s="1"/>
  <c r="AA36" i="27"/>
  <c r="C23" i="219" s="1"/>
  <c r="AA37" i="27"/>
  <c r="C23" i="238" s="1"/>
  <c r="AA38" i="27"/>
  <c r="C23" i="220" s="1"/>
  <c r="AA39" i="27"/>
  <c r="C23" i="221" s="1"/>
  <c r="AA40" i="27"/>
  <c r="C23" i="231" s="1"/>
  <c r="AA41" i="27"/>
  <c r="C23" i="222" s="1"/>
  <c r="AA42" i="27"/>
  <c r="C23" i="230" s="1"/>
  <c r="AA43" i="27"/>
  <c r="C23" i="229" s="1"/>
  <c r="AA44" i="27"/>
  <c r="C23" i="228" s="1"/>
  <c r="AA45" i="27"/>
  <c r="C23" i="227" s="1"/>
  <c r="AA46" i="27"/>
  <c r="C23" i="226" s="1"/>
  <c r="AA47" i="27"/>
  <c r="C23" i="225" s="1"/>
  <c r="AA48" i="27"/>
  <c r="C23" i="224" s="1"/>
  <c r="AA49" i="27"/>
  <c r="C23" i="223" s="1"/>
  <c r="AA50" i="27"/>
  <c r="C23" i="232" s="1"/>
  <c r="AA51" i="27"/>
  <c r="C23" i="237" s="1"/>
  <c r="AA52" i="27"/>
  <c r="C23" i="236" s="1"/>
  <c r="AA53" i="27"/>
  <c r="C23" i="235" s="1"/>
  <c r="AA54" i="27"/>
  <c r="C23" i="234" s="1"/>
  <c r="AA55" i="27"/>
  <c r="C23" i="233" s="1"/>
  <c r="Z5" i="27"/>
  <c r="C22" i="188" s="1"/>
  <c r="Z6" i="27"/>
  <c r="C22" i="189" s="1"/>
  <c r="Z7" i="27"/>
  <c r="C22" i="190" s="1"/>
  <c r="Z8" i="27"/>
  <c r="C22" i="191" s="1"/>
  <c r="Z9" i="27"/>
  <c r="C22" i="192" s="1"/>
  <c r="Z10" i="27"/>
  <c r="C22" i="193" s="1"/>
  <c r="Z11" i="27"/>
  <c r="C22" i="194" s="1"/>
  <c r="Z12" i="27"/>
  <c r="C22" i="195" s="1"/>
  <c r="Z13" i="27"/>
  <c r="C22" i="196" s="1"/>
  <c r="Z14" i="27"/>
  <c r="C22" i="197" s="1"/>
  <c r="Z15" i="27"/>
  <c r="C22" i="198" s="1"/>
  <c r="Z16" i="27"/>
  <c r="C22" i="199" s="1"/>
  <c r="Z17" i="27"/>
  <c r="C22" i="200" s="1"/>
  <c r="Z18" i="27"/>
  <c r="C22" i="201" s="1"/>
  <c r="Z19" i="27"/>
  <c r="C22" i="202" s="1"/>
  <c r="Z20" i="27"/>
  <c r="C22" i="203" s="1"/>
  <c r="Z21" i="27"/>
  <c r="C22" i="204" s="1"/>
  <c r="Z22" i="27"/>
  <c r="C22" i="205" s="1"/>
  <c r="Z23" i="27"/>
  <c r="C22" i="215" s="1"/>
  <c r="Z24" i="27"/>
  <c r="C22" i="214" s="1"/>
  <c r="Z25" i="27"/>
  <c r="C22" i="213" s="1"/>
  <c r="Z26" i="27"/>
  <c r="C22" i="212" s="1"/>
  <c r="Z27" i="27"/>
  <c r="C22" i="211" s="1"/>
  <c r="Z28" i="27"/>
  <c r="C22" i="210" s="1"/>
  <c r="Z29" i="27"/>
  <c r="C22" i="209" s="1"/>
  <c r="Z30" i="27"/>
  <c r="C22" i="208" s="1"/>
  <c r="Z31" i="27"/>
  <c r="C22" i="207" s="1"/>
  <c r="Z32" i="27"/>
  <c r="C22" i="206" s="1"/>
  <c r="Z33" i="27"/>
  <c r="C22" i="216" s="1"/>
  <c r="Z34" i="27"/>
  <c r="C22" i="217" s="1"/>
  <c r="Z35" i="27"/>
  <c r="C22" i="218" s="1"/>
  <c r="Z36" i="27"/>
  <c r="C22" i="219" s="1"/>
  <c r="Z37" i="27"/>
  <c r="C22" i="238" s="1"/>
  <c r="Z38" i="27"/>
  <c r="C22" i="220" s="1"/>
  <c r="Z39" i="27"/>
  <c r="C22" i="221" s="1"/>
  <c r="Z40" i="27"/>
  <c r="C22" i="231" s="1"/>
  <c r="Z41" i="27"/>
  <c r="C22" i="222" s="1"/>
  <c r="Z42" i="27"/>
  <c r="C22" i="230" s="1"/>
  <c r="Z43" i="27"/>
  <c r="C22" i="229" s="1"/>
  <c r="Z44" i="27"/>
  <c r="C22" i="228" s="1"/>
  <c r="Z45" i="27"/>
  <c r="C22" i="227" s="1"/>
  <c r="Z46" i="27"/>
  <c r="C22" i="226" s="1"/>
  <c r="Z47" i="27"/>
  <c r="C22" i="225" s="1"/>
  <c r="Z48" i="27"/>
  <c r="C22" i="224" s="1"/>
  <c r="Z49" i="27"/>
  <c r="C22" i="223" s="1"/>
  <c r="Z50" i="27"/>
  <c r="C22" i="232" s="1"/>
  <c r="Z51" i="27"/>
  <c r="C22" i="237" s="1"/>
  <c r="Z52" i="27"/>
  <c r="C22" i="236" s="1"/>
  <c r="Z53" i="27"/>
  <c r="C22" i="235" s="1"/>
  <c r="Z54" i="27"/>
  <c r="C22" i="234" s="1"/>
  <c r="Z55" i="27"/>
  <c r="C22" i="233" s="1"/>
  <c r="Y5" i="27"/>
  <c r="Y6" i="27"/>
  <c r="Y7" i="27"/>
  <c r="Y8" i="27"/>
  <c r="Y9" i="27"/>
  <c r="Y10" i="27"/>
  <c r="Y11" i="27"/>
  <c r="Y12" i="27"/>
  <c r="Y13" i="27"/>
  <c r="Y14" i="27"/>
  <c r="Y15" i="27"/>
  <c r="Y16" i="27"/>
  <c r="Y17" i="27"/>
  <c r="Y18" i="27"/>
  <c r="Y19" i="27"/>
  <c r="Y20" i="27"/>
  <c r="Y21" i="27"/>
  <c r="Y22" i="27"/>
  <c r="Y23" i="27"/>
  <c r="Y24" i="27"/>
  <c r="Y25" i="27"/>
  <c r="Y26" i="27"/>
  <c r="Y27" i="27"/>
  <c r="Y28" i="27"/>
  <c r="Y29" i="27"/>
  <c r="Y30" i="27"/>
  <c r="Y31" i="27"/>
  <c r="Y32" i="27"/>
  <c r="Y33" i="27"/>
  <c r="Y34" i="27"/>
  <c r="Y35" i="27"/>
  <c r="Y36" i="27"/>
  <c r="Y37" i="27"/>
  <c r="Y38" i="27"/>
  <c r="Y39" i="27"/>
  <c r="Y40" i="27"/>
  <c r="Y41" i="27"/>
  <c r="Y42" i="27"/>
  <c r="Y43" i="27"/>
  <c r="Y44" i="27"/>
  <c r="Y45" i="27"/>
  <c r="Y46" i="27"/>
  <c r="Y47" i="27"/>
  <c r="Y48" i="27"/>
  <c r="Y49" i="27"/>
  <c r="Y50" i="27"/>
  <c r="Y51" i="27"/>
  <c r="Y52" i="27"/>
  <c r="Y53" i="27"/>
  <c r="Y54" i="27"/>
  <c r="Y55" i="27"/>
  <c r="X5" i="27"/>
  <c r="X6" i="27"/>
  <c r="X7" i="27"/>
  <c r="X8" i="27"/>
  <c r="X9" i="27"/>
  <c r="X10" i="27"/>
  <c r="X11" i="27"/>
  <c r="X12" i="27"/>
  <c r="X13" i="27"/>
  <c r="X14" i="27"/>
  <c r="X15" i="27"/>
  <c r="X16" i="27"/>
  <c r="X17" i="27"/>
  <c r="X18" i="27"/>
  <c r="X19" i="27"/>
  <c r="X20" i="27"/>
  <c r="X21" i="27"/>
  <c r="X22" i="27"/>
  <c r="X23" i="27"/>
  <c r="X24" i="27"/>
  <c r="X25" i="27"/>
  <c r="X26" i="27"/>
  <c r="X27" i="27"/>
  <c r="X28" i="27"/>
  <c r="X29" i="27"/>
  <c r="X30" i="27"/>
  <c r="X31" i="27"/>
  <c r="X32" i="27"/>
  <c r="X33" i="27"/>
  <c r="X34" i="27"/>
  <c r="X35" i="27"/>
  <c r="X36" i="27"/>
  <c r="X37" i="27"/>
  <c r="X38" i="27"/>
  <c r="X39" i="27"/>
  <c r="X40" i="27"/>
  <c r="X41" i="27"/>
  <c r="X42" i="27"/>
  <c r="X43" i="27"/>
  <c r="X44" i="27"/>
  <c r="X45" i="27"/>
  <c r="X46" i="27"/>
  <c r="X47" i="27"/>
  <c r="X48" i="27"/>
  <c r="X49" i="27"/>
  <c r="X50" i="27"/>
  <c r="X51" i="27"/>
  <c r="X52" i="27"/>
  <c r="X53" i="27"/>
  <c r="X54" i="27"/>
  <c r="X55" i="27"/>
  <c r="W5" i="27"/>
  <c r="C19" i="188" s="1"/>
  <c r="W6" i="27"/>
  <c r="C19" i="189" s="1"/>
  <c r="W7" i="27"/>
  <c r="C19" i="190" s="1"/>
  <c r="W8" i="27"/>
  <c r="C19" i="191" s="1"/>
  <c r="W9" i="27"/>
  <c r="C19" i="192" s="1"/>
  <c r="W10" i="27"/>
  <c r="C19" i="193" s="1"/>
  <c r="W11" i="27"/>
  <c r="C19" i="194" s="1"/>
  <c r="W12" i="27"/>
  <c r="C19" i="195" s="1"/>
  <c r="W13" i="27"/>
  <c r="C19" i="196" s="1"/>
  <c r="W14" i="27"/>
  <c r="C19" i="197" s="1"/>
  <c r="W15" i="27"/>
  <c r="C19" i="198" s="1"/>
  <c r="W16" i="27"/>
  <c r="C19" i="199" s="1"/>
  <c r="W17" i="27"/>
  <c r="C19" i="200" s="1"/>
  <c r="W18" i="27"/>
  <c r="C19" i="201" s="1"/>
  <c r="W19" i="27"/>
  <c r="C19" i="202" s="1"/>
  <c r="W20" i="27"/>
  <c r="C19" i="203" s="1"/>
  <c r="W21" i="27"/>
  <c r="C19" i="204" s="1"/>
  <c r="W22" i="27"/>
  <c r="C19" i="205" s="1"/>
  <c r="W23" i="27"/>
  <c r="C19" i="215" s="1"/>
  <c r="W24" i="27"/>
  <c r="C19" i="214" s="1"/>
  <c r="W25" i="27"/>
  <c r="C19" i="213" s="1"/>
  <c r="W26" i="27"/>
  <c r="C19" i="212" s="1"/>
  <c r="W27" i="27"/>
  <c r="C19" i="211" s="1"/>
  <c r="W28" i="27"/>
  <c r="W29" i="27"/>
  <c r="C19" i="209" s="1"/>
  <c r="W30" i="27"/>
  <c r="C19" i="208" s="1"/>
  <c r="W31" i="27"/>
  <c r="C19" i="207" s="1"/>
  <c r="W32" i="27"/>
  <c r="C19" i="206" s="1"/>
  <c r="W33" i="27"/>
  <c r="C19" i="216" s="1"/>
  <c r="W34" i="27"/>
  <c r="C19" i="217" s="1"/>
  <c r="W35" i="27"/>
  <c r="C19" i="218" s="1"/>
  <c r="W36" i="27"/>
  <c r="C19" i="219" s="1"/>
  <c r="W37" i="27"/>
  <c r="C19" i="238" s="1"/>
  <c r="W38" i="27"/>
  <c r="C19" i="220" s="1"/>
  <c r="W39" i="27"/>
  <c r="C19" i="221" s="1"/>
  <c r="W40" i="27"/>
  <c r="C19" i="231" s="1"/>
  <c r="W41" i="27"/>
  <c r="C19" i="222" s="1"/>
  <c r="W42" i="27"/>
  <c r="C19" i="230" s="1"/>
  <c r="W43" i="27"/>
  <c r="C19" i="229" s="1"/>
  <c r="W44" i="27"/>
  <c r="C19" i="228" s="1"/>
  <c r="W45" i="27"/>
  <c r="C19" i="227" s="1"/>
  <c r="W46" i="27"/>
  <c r="C19" i="226" s="1"/>
  <c r="W47" i="27"/>
  <c r="C19" i="225" s="1"/>
  <c r="W48" i="27"/>
  <c r="C19" i="224" s="1"/>
  <c r="W49" i="27"/>
  <c r="C19" i="223" s="1"/>
  <c r="W50" i="27"/>
  <c r="C19" i="232" s="1"/>
  <c r="W51" i="27"/>
  <c r="C19" i="237" s="1"/>
  <c r="W52" i="27"/>
  <c r="C19" i="236" s="1"/>
  <c r="W53" i="27"/>
  <c r="C19" i="235" s="1"/>
  <c r="W54" i="27"/>
  <c r="C19" i="234" s="1"/>
  <c r="W55" i="27"/>
  <c r="C19" i="233" s="1"/>
  <c r="V5" i="27"/>
  <c r="C18" i="188" s="1"/>
  <c r="V6" i="27"/>
  <c r="C18" i="189" s="1"/>
  <c r="V7" i="27"/>
  <c r="C18" i="190" s="1"/>
  <c r="V8" i="27"/>
  <c r="C18" i="191" s="1"/>
  <c r="V9" i="27"/>
  <c r="C18" i="192" s="1"/>
  <c r="V10" i="27"/>
  <c r="C18" i="193" s="1"/>
  <c r="V11" i="27"/>
  <c r="C18" i="194" s="1"/>
  <c r="V12" i="27"/>
  <c r="C18" i="195" s="1"/>
  <c r="V13" i="27"/>
  <c r="C18" i="196" s="1"/>
  <c r="V14" i="27"/>
  <c r="C18" i="197" s="1"/>
  <c r="V15" i="27"/>
  <c r="C18" i="198" s="1"/>
  <c r="V16" i="27"/>
  <c r="C18" i="199" s="1"/>
  <c r="V17" i="27"/>
  <c r="C18" i="200" s="1"/>
  <c r="V18" i="27"/>
  <c r="C18" i="201" s="1"/>
  <c r="V19" i="27"/>
  <c r="C18" i="202" s="1"/>
  <c r="V20" i="27"/>
  <c r="C18" i="203" s="1"/>
  <c r="V21" i="27"/>
  <c r="C18" i="204" s="1"/>
  <c r="V22" i="27"/>
  <c r="C18" i="205" s="1"/>
  <c r="V23" i="27"/>
  <c r="C18" i="215" s="1"/>
  <c r="V24" i="27"/>
  <c r="C18" i="214" s="1"/>
  <c r="V25" i="27"/>
  <c r="C18" i="213" s="1"/>
  <c r="V26" i="27"/>
  <c r="C18" i="212" s="1"/>
  <c r="V27" i="27"/>
  <c r="C18" i="211" s="1"/>
  <c r="V28" i="27"/>
  <c r="C18" i="210" s="1"/>
  <c r="V29" i="27"/>
  <c r="C18" i="209" s="1"/>
  <c r="V30" i="27"/>
  <c r="C18" i="208" s="1"/>
  <c r="V31" i="27"/>
  <c r="C18" i="207" s="1"/>
  <c r="V32" i="27"/>
  <c r="C18" i="206" s="1"/>
  <c r="V33" i="27"/>
  <c r="C18" i="216" s="1"/>
  <c r="V34" i="27"/>
  <c r="C18" i="217" s="1"/>
  <c r="V35" i="27"/>
  <c r="C18" i="218" s="1"/>
  <c r="V36" i="27"/>
  <c r="C18" i="219" s="1"/>
  <c r="V37" i="27"/>
  <c r="C18" i="238" s="1"/>
  <c r="V38" i="27"/>
  <c r="C18" i="220" s="1"/>
  <c r="V39" i="27"/>
  <c r="C18" i="221" s="1"/>
  <c r="V40" i="27"/>
  <c r="C18" i="231" s="1"/>
  <c r="V41" i="27"/>
  <c r="C18" i="222" s="1"/>
  <c r="V42" i="27"/>
  <c r="C18" i="230" s="1"/>
  <c r="V43" i="27"/>
  <c r="C18" i="229" s="1"/>
  <c r="V44" i="27"/>
  <c r="C18" i="228" s="1"/>
  <c r="V45" i="27"/>
  <c r="C18" i="227" s="1"/>
  <c r="V46" i="27"/>
  <c r="C18" i="226" s="1"/>
  <c r="V47" i="27"/>
  <c r="C18" i="225" s="1"/>
  <c r="V48" i="27"/>
  <c r="C18" i="224" s="1"/>
  <c r="V49" i="27"/>
  <c r="C18" i="223" s="1"/>
  <c r="V50" i="27"/>
  <c r="C18" i="232" s="1"/>
  <c r="V51" i="27"/>
  <c r="C18" i="237" s="1"/>
  <c r="V52" i="27"/>
  <c r="C18" i="236" s="1"/>
  <c r="V53" i="27"/>
  <c r="C18" i="235" s="1"/>
  <c r="V54" i="27"/>
  <c r="C18" i="234" s="1"/>
  <c r="V55" i="27"/>
  <c r="C18" i="233" s="1"/>
  <c r="U5" i="27"/>
  <c r="U6" i="27"/>
  <c r="U7" i="27"/>
  <c r="U8" i="27"/>
  <c r="U9" i="27"/>
  <c r="U10" i="27"/>
  <c r="U11" i="27"/>
  <c r="U12" i="27"/>
  <c r="U13" i="27"/>
  <c r="U14" i="27"/>
  <c r="U15" i="27"/>
  <c r="U16" i="27"/>
  <c r="U17" i="27"/>
  <c r="U18" i="27"/>
  <c r="U19" i="27"/>
  <c r="U20" i="27"/>
  <c r="U21" i="27"/>
  <c r="U22" i="27"/>
  <c r="U23" i="27"/>
  <c r="U24" i="27"/>
  <c r="U25" i="27"/>
  <c r="U26" i="27"/>
  <c r="U27" i="27"/>
  <c r="U28" i="27"/>
  <c r="U29" i="27"/>
  <c r="U30" i="27"/>
  <c r="U31" i="27"/>
  <c r="U32" i="27"/>
  <c r="U33" i="27"/>
  <c r="U34" i="27"/>
  <c r="U35" i="27"/>
  <c r="U36" i="27"/>
  <c r="U37" i="27"/>
  <c r="U38" i="27"/>
  <c r="U39" i="27"/>
  <c r="U40" i="27"/>
  <c r="U41" i="27"/>
  <c r="U42" i="27"/>
  <c r="U43" i="27"/>
  <c r="U44" i="27"/>
  <c r="U45" i="27"/>
  <c r="U46" i="27"/>
  <c r="U47" i="27"/>
  <c r="U48" i="27"/>
  <c r="U49" i="27"/>
  <c r="U50" i="27"/>
  <c r="U51" i="27"/>
  <c r="U52" i="27"/>
  <c r="U53" i="27"/>
  <c r="U54" i="27"/>
  <c r="U55" i="27"/>
  <c r="T5" i="27"/>
  <c r="T6" i="27"/>
  <c r="T7" i="27"/>
  <c r="T8" i="27"/>
  <c r="T9" i="27"/>
  <c r="T10" i="27"/>
  <c r="T11" i="27"/>
  <c r="T12" i="27"/>
  <c r="T13" i="27"/>
  <c r="T14" i="27"/>
  <c r="T15" i="27"/>
  <c r="T16" i="27"/>
  <c r="T17" i="27"/>
  <c r="T18" i="27"/>
  <c r="T19" i="27"/>
  <c r="T20" i="27"/>
  <c r="T21" i="27"/>
  <c r="T22" i="27"/>
  <c r="T23" i="27"/>
  <c r="T24" i="27"/>
  <c r="T25" i="27"/>
  <c r="T26" i="27"/>
  <c r="T27" i="27"/>
  <c r="T28" i="27"/>
  <c r="T29" i="27"/>
  <c r="T30" i="27"/>
  <c r="T31" i="27"/>
  <c r="T32" i="27"/>
  <c r="T33" i="27"/>
  <c r="T34" i="27"/>
  <c r="T35" i="27"/>
  <c r="T36" i="27"/>
  <c r="T37" i="27"/>
  <c r="T38" i="27"/>
  <c r="T39" i="27"/>
  <c r="T40" i="27"/>
  <c r="T41" i="27"/>
  <c r="T42" i="27"/>
  <c r="T43" i="27"/>
  <c r="T44" i="27"/>
  <c r="T45" i="27"/>
  <c r="T46" i="27"/>
  <c r="T47" i="27"/>
  <c r="T48" i="27"/>
  <c r="T49" i="27"/>
  <c r="T50" i="27"/>
  <c r="T51" i="27"/>
  <c r="T52" i="27"/>
  <c r="T53" i="27"/>
  <c r="T54" i="27"/>
  <c r="T55" i="27"/>
  <c r="S5" i="27"/>
  <c r="S6" i="27"/>
  <c r="S7" i="27"/>
  <c r="S8" i="27"/>
  <c r="S9" i="27"/>
  <c r="S10" i="27"/>
  <c r="S11" i="27"/>
  <c r="S12" i="27"/>
  <c r="S13" i="27"/>
  <c r="S14" i="27"/>
  <c r="S15" i="27"/>
  <c r="S16" i="27"/>
  <c r="S17" i="27"/>
  <c r="S18" i="27"/>
  <c r="S19" i="27"/>
  <c r="S20" i="27"/>
  <c r="S21" i="27"/>
  <c r="S22" i="27"/>
  <c r="S23" i="27"/>
  <c r="S24" i="27"/>
  <c r="S25" i="27"/>
  <c r="S26" i="27"/>
  <c r="S27" i="27"/>
  <c r="S28" i="27"/>
  <c r="S29" i="27"/>
  <c r="S30" i="27"/>
  <c r="S31" i="27"/>
  <c r="S32" i="27"/>
  <c r="S33" i="27"/>
  <c r="S34" i="27"/>
  <c r="S35" i="27"/>
  <c r="S36" i="27"/>
  <c r="S37" i="27"/>
  <c r="S38" i="27"/>
  <c r="S39" i="27"/>
  <c r="S40" i="27"/>
  <c r="S41" i="27"/>
  <c r="S42" i="27"/>
  <c r="S43" i="27"/>
  <c r="S44" i="27"/>
  <c r="S45" i="27"/>
  <c r="S46" i="27"/>
  <c r="S47" i="27"/>
  <c r="S48" i="27"/>
  <c r="S49" i="27"/>
  <c r="S50" i="27"/>
  <c r="S51" i="27"/>
  <c r="S52" i="27"/>
  <c r="S53" i="27"/>
  <c r="S54" i="27"/>
  <c r="S55" i="27"/>
  <c r="R5" i="27"/>
  <c r="C14" i="188" s="1"/>
  <c r="R6" i="27"/>
  <c r="C14" i="189" s="1"/>
  <c r="R7" i="27"/>
  <c r="C14" i="190" s="1"/>
  <c r="R8" i="27"/>
  <c r="C14" i="191" s="1"/>
  <c r="R9" i="27"/>
  <c r="C14" i="192" s="1"/>
  <c r="R10" i="27"/>
  <c r="C14" i="193" s="1"/>
  <c r="R11" i="27"/>
  <c r="C14" i="194" s="1"/>
  <c r="R12" i="27"/>
  <c r="C14" i="195" s="1"/>
  <c r="R13" i="27"/>
  <c r="C14" i="196" s="1"/>
  <c r="R14" i="27"/>
  <c r="C14" i="197" s="1"/>
  <c r="R15" i="27"/>
  <c r="C14" i="198" s="1"/>
  <c r="R16" i="27"/>
  <c r="C14" i="199" s="1"/>
  <c r="R17" i="27"/>
  <c r="C14" i="200" s="1"/>
  <c r="R18" i="27"/>
  <c r="C14" i="201" s="1"/>
  <c r="R19" i="27"/>
  <c r="C14" i="202" s="1"/>
  <c r="R20" i="27"/>
  <c r="C14" i="203" s="1"/>
  <c r="R21" i="27"/>
  <c r="C14" i="204" s="1"/>
  <c r="R22" i="27"/>
  <c r="C14" i="205" s="1"/>
  <c r="R23" i="27"/>
  <c r="C14" i="215" s="1"/>
  <c r="R24" i="27"/>
  <c r="C14" i="214" s="1"/>
  <c r="R25" i="27"/>
  <c r="C14" i="213" s="1"/>
  <c r="R26" i="27"/>
  <c r="C14" i="212" s="1"/>
  <c r="R27" i="27"/>
  <c r="C14" i="211" s="1"/>
  <c r="R28" i="27"/>
  <c r="R29" i="27"/>
  <c r="C14" i="209" s="1"/>
  <c r="R30" i="27"/>
  <c r="C14" i="208" s="1"/>
  <c r="R31" i="27"/>
  <c r="C14" i="207" s="1"/>
  <c r="R32" i="27"/>
  <c r="C14" i="206" s="1"/>
  <c r="R33" i="27"/>
  <c r="C14" i="216" s="1"/>
  <c r="R34" i="27"/>
  <c r="C14" i="217" s="1"/>
  <c r="R35" i="27"/>
  <c r="C14" i="218" s="1"/>
  <c r="R36" i="27"/>
  <c r="C14" i="219" s="1"/>
  <c r="R37" i="27"/>
  <c r="C14" i="238" s="1"/>
  <c r="R38" i="27"/>
  <c r="C14" i="220" s="1"/>
  <c r="R39" i="27"/>
  <c r="C14" i="221" s="1"/>
  <c r="R40" i="27"/>
  <c r="C14" i="231" s="1"/>
  <c r="R41" i="27"/>
  <c r="C14" i="222" s="1"/>
  <c r="R42" i="27"/>
  <c r="C14" i="230" s="1"/>
  <c r="R43" i="27"/>
  <c r="C14" i="229" s="1"/>
  <c r="R44" i="27"/>
  <c r="C14" i="228" s="1"/>
  <c r="R45" i="27"/>
  <c r="C14" i="227" s="1"/>
  <c r="R46" i="27"/>
  <c r="C14" i="226" s="1"/>
  <c r="R47" i="27"/>
  <c r="C14" i="225" s="1"/>
  <c r="R48" i="27"/>
  <c r="C14" i="224" s="1"/>
  <c r="R49" i="27"/>
  <c r="C14" i="223" s="1"/>
  <c r="R50" i="27"/>
  <c r="C14" i="232" s="1"/>
  <c r="R51" i="27"/>
  <c r="C14" i="237" s="1"/>
  <c r="R52" i="27"/>
  <c r="C14" i="236" s="1"/>
  <c r="R53" i="27"/>
  <c r="C14" i="235" s="1"/>
  <c r="R54" i="27"/>
  <c r="C14" i="234" s="1"/>
  <c r="R55" i="27"/>
  <c r="C14" i="233" s="1"/>
  <c r="Q5" i="182"/>
  <c r="D13" i="188" s="1"/>
  <c r="Q6" i="182"/>
  <c r="D13" i="189" s="1"/>
  <c r="Q7" i="182"/>
  <c r="D13" i="190" s="1"/>
  <c r="Q8" i="182"/>
  <c r="D13" i="191" s="1"/>
  <c r="Q9" i="182"/>
  <c r="D13" i="192" s="1"/>
  <c r="Q10" i="182"/>
  <c r="D13" i="193" s="1"/>
  <c r="Q11" i="182"/>
  <c r="D13" i="194" s="1"/>
  <c r="Q12" i="182"/>
  <c r="D13" i="195" s="1"/>
  <c r="Q13" i="182"/>
  <c r="D13" i="196" s="1"/>
  <c r="Q14" i="182"/>
  <c r="D13" i="197" s="1"/>
  <c r="Q15" i="182"/>
  <c r="D13" i="198" s="1"/>
  <c r="Q16" i="182"/>
  <c r="D13" i="199" s="1"/>
  <c r="Q17" i="182"/>
  <c r="D13" i="200" s="1"/>
  <c r="Q18" i="182"/>
  <c r="D13" i="201" s="1"/>
  <c r="Q19" i="182"/>
  <c r="D13" i="202" s="1"/>
  <c r="Q20" i="182"/>
  <c r="D13" i="203" s="1"/>
  <c r="Q21" i="182"/>
  <c r="D13" i="204" s="1"/>
  <c r="Q22" i="182"/>
  <c r="D13" i="205" s="1"/>
  <c r="Q23" i="182"/>
  <c r="D13" i="215" s="1"/>
  <c r="Q24" i="182"/>
  <c r="D13" i="214" s="1"/>
  <c r="Q25" i="182"/>
  <c r="D13" i="213" s="1"/>
  <c r="Q26" i="182"/>
  <c r="D13" i="212" s="1"/>
  <c r="Q27" i="182"/>
  <c r="D13" i="211" s="1"/>
  <c r="Q28" i="182"/>
  <c r="D13" i="210" s="1"/>
  <c r="Q29" i="182"/>
  <c r="D13" i="209" s="1"/>
  <c r="Q30" i="182"/>
  <c r="D13" i="208" s="1"/>
  <c r="Q31" i="182"/>
  <c r="D13" i="207" s="1"/>
  <c r="Q32" i="182"/>
  <c r="D13" i="206" s="1"/>
  <c r="Q33" i="182"/>
  <c r="D13" i="216" s="1"/>
  <c r="Q34" i="182"/>
  <c r="D13" i="217" s="1"/>
  <c r="Q35" i="182"/>
  <c r="D13" i="218" s="1"/>
  <c r="Q36" i="182"/>
  <c r="D13" i="219" s="1"/>
  <c r="Q37" i="182"/>
  <c r="D13" i="238" s="1"/>
  <c r="Q38" i="182"/>
  <c r="D13" i="220" s="1"/>
  <c r="Q39" i="182"/>
  <c r="D13" i="221" s="1"/>
  <c r="Q40" i="182"/>
  <c r="D13" i="231" s="1"/>
  <c r="Q41" i="182"/>
  <c r="D13" i="222" s="1"/>
  <c r="Q42" i="182"/>
  <c r="D13" i="230" s="1"/>
  <c r="Q43" i="182"/>
  <c r="D13" i="229" s="1"/>
  <c r="Q44" i="182"/>
  <c r="D13" i="228" s="1"/>
  <c r="Q45" i="182"/>
  <c r="D13" i="227" s="1"/>
  <c r="Q46" i="182"/>
  <c r="D13" i="226" s="1"/>
  <c r="Q47" i="182"/>
  <c r="D13" i="225" s="1"/>
  <c r="Q48" i="182"/>
  <c r="D13" i="224" s="1"/>
  <c r="Q49" i="182"/>
  <c r="D13" i="223" s="1"/>
  <c r="Q50" i="182"/>
  <c r="D13" i="232" s="1"/>
  <c r="Q51" i="182"/>
  <c r="D13" i="237" s="1"/>
  <c r="Q52" i="182"/>
  <c r="D13" i="236" s="1"/>
  <c r="Q53" i="182"/>
  <c r="D13" i="235" s="1"/>
  <c r="Q54" i="182"/>
  <c r="D13" i="234" s="1"/>
  <c r="Q55" i="182"/>
  <c r="D13" i="233" s="1"/>
  <c r="P5" i="182"/>
  <c r="D12" i="188" s="1"/>
  <c r="P6" i="182"/>
  <c r="D12" i="189" s="1"/>
  <c r="P7" i="182"/>
  <c r="D12" i="190" s="1"/>
  <c r="P8" i="182"/>
  <c r="D12" i="191" s="1"/>
  <c r="P9" i="182"/>
  <c r="D12" i="192" s="1"/>
  <c r="P10" i="182"/>
  <c r="D12" i="193" s="1"/>
  <c r="P11" i="182"/>
  <c r="D12" i="194" s="1"/>
  <c r="P12" i="182"/>
  <c r="D12" i="195" s="1"/>
  <c r="P13" i="182"/>
  <c r="D12" i="196" s="1"/>
  <c r="P14" i="182"/>
  <c r="D12" i="197" s="1"/>
  <c r="P15" i="182"/>
  <c r="D12" i="198" s="1"/>
  <c r="P16" i="182"/>
  <c r="D12" i="199" s="1"/>
  <c r="P17" i="182"/>
  <c r="D12" i="200" s="1"/>
  <c r="P18" i="182"/>
  <c r="D12" i="201" s="1"/>
  <c r="P19" i="182"/>
  <c r="D12" i="202" s="1"/>
  <c r="P20" i="182"/>
  <c r="D12" i="203" s="1"/>
  <c r="P21" i="182"/>
  <c r="D12" i="204" s="1"/>
  <c r="P22" i="182"/>
  <c r="D12" i="205" s="1"/>
  <c r="P23" i="182"/>
  <c r="D12" i="215" s="1"/>
  <c r="P24" i="182"/>
  <c r="D12" i="214" s="1"/>
  <c r="P25" i="182"/>
  <c r="D12" i="213" s="1"/>
  <c r="P26" i="182"/>
  <c r="D12" i="212" s="1"/>
  <c r="P27" i="182"/>
  <c r="D12" i="211" s="1"/>
  <c r="P28" i="182"/>
  <c r="D12" i="210" s="1"/>
  <c r="P29" i="182"/>
  <c r="D12" i="209" s="1"/>
  <c r="P30" i="182"/>
  <c r="D12" i="208" s="1"/>
  <c r="P31" i="182"/>
  <c r="D12" i="207" s="1"/>
  <c r="P32" i="182"/>
  <c r="D12" i="206" s="1"/>
  <c r="P33" i="182"/>
  <c r="D12" i="216" s="1"/>
  <c r="P34" i="182"/>
  <c r="D12" i="217" s="1"/>
  <c r="P35" i="182"/>
  <c r="D12" i="218" s="1"/>
  <c r="P36" i="182"/>
  <c r="D12" i="219" s="1"/>
  <c r="P37" i="182"/>
  <c r="D12" i="238" s="1"/>
  <c r="P38" i="182"/>
  <c r="D12" i="220" s="1"/>
  <c r="P39" i="182"/>
  <c r="D12" i="221" s="1"/>
  <c r="P40" i="182"/>
  <c r="D12" i="231" s="1"/>
  <c r="P41" i="182"/>
  <c r="D12" i="222" s="1"/>
  <c r="P42" i="182"/>
  <c r="D12" i="230" s="1"/>
  <c r="P43" i="182"/>
  <c r="D12" i="229" s="1"/>
  <c r="P44" i="182"/>
  <c r="D12" i="228" s="1"/>
  <c r="P45" i="182"/>
  <c r="D12" i="227" s="1"/>
  <c r="P46" i="182"/>
  <c r="D12" i="226" s="1"/>
  <c r="P47" i="182"/>
  <c r="D12" i="225" s="1"/>
  <c r="P48" i="182"/>
  <c r="D12" i="224" s="1"/>
  <c r="P49" i="182"/>
  <c r="D12" i="223" s="1"/>
  <c r="P50" i="182"/>
  <c r="D12" i="232" s="1"/>
  <c r="P51" i="182"/>
  <c r="D12" i="237" s="1"/>
  <c r="P52" i="182"/>
  <c r="D12" i="236" s="1"/>
  <c r="P53" i="182"/>
  <c r="D12" i="235" s="1"/>
  <c r="P54" i="182"/>
  <c r="D12" i="234" s="1"/>
  <c r="P55" i="182"/>
  <c r="D12" i="233" s="1"/>
  <c r="O5" i="182"/>
  <c r="D11" i="188" s="1"/>
  <c r="O6" i="182"/>
  <c r="D11" i="189" s="1"/>
  <c r="O7" i="182"/>
  <c r="D11" i="190" s="1"/>
  <c r="O8" i="182"/>
  <c r="D11" i="191" s="1"/>
  <c r="O9" i="182"/>
  <c r="D11" i="192" s="1"/>
  <c r="O10" i="182"/>
  <c r="D11" i="193" s="1"/>
  <c r="O11" i="182"/>
  <c r="D11" i="194" s="1"/>
  <c r="O12" i="182"/>
  <c r="D11" i="195" s="1"/>
  <c r="O13" i="182"/>
  <c r="D11" i="196" s="1"/>
  <c r="O14" i="182"/>
  <c r="D11" i="197" s="1"/>
  <c r="O15" i="182"/>
  <c r="D11" i="198" s="1"/>
  <c r="O16" i="182"/>
  <c r="D11" i="199" s="1"/>
  <c r="O17" i="182"/>
  <c r="D11" i="200" s="1"/>
  <c r="O18" i="182"/>
  <c r="D11" i="201" s="1"/>
  <c r="O19" i="182"/>
  <c r="D11" i="202" s="1"/>
  <c r="O20" i="182"/>
  <c r="D11" i="203" s="1"/>
  <c r="O21" i="182"/>
  <c r="D11" i="204" s="1"/>
  <c r="O22" i="182"/>
  <c r="D11" i="205" s="1"/>
  <c r="O23" i="182"/>
  <c r="D11" i="215" s="1"/>
  <c r="O24" i="182"/>
  <c r="D11" i="214" s="1"/>
  <c r="O25" i="182"/>
  <c r="D11" i="213" s="1"/>
  <c r="O26" i="182"/>
  <c r="D11" i="212" s="1"/>
  <c r="O27" i="182"/>
  <c r="D11" i="211" s="1"/>
  <c r="O28" i="182"/>
  <c r="D11" i="210" s="1"/>
  <c r="O29" i="182"/>
  <c r="D11" i="209" s="1"/>
  <c r="O30" i="182"/>
  <c r="D11" i="208" s="1"/>
  <c r="O31" i="182"/>
  <c r="D11" i="207" s="1"/>
  <c r="O32" i="182"/>
  <c r="D11" i="206" s="1"/>
  <c r="O33" i="182"/>
  <c r="D11" i="216" s="1"/>
  <c r="O34" i="182"/>
  <c r="D11" i="217" s="1"/>
  <c r="O35" i="182"/>
  <c r="D11" i="218" s="1"/>
  <c r="O36" i="182"/>
  <c r="D11" i="219" s="1"/>
  <c r="O37" i="182"/>
  <c r="D11" i="238" s="1"/>
  <c r="O38" i="182"/>
  <c r="D11" i="220" s="1"/>
  <c r="O39" i="182"/>
  <c r="D11" i="221" s="1"/>
  <c r="O40" i="182"/>
  <c r="D11" i="231" s="1"/>
  <c r="O41" i="182"/>
  <c r="D11" i="222" s="1"/>
  <c r="O42" i="182"/>
  <c r="D11" i="230" s="1"/>
  <c r="O43" i="182"/>
  <c r="D11" i="229" s="1"/>
  <c r="O44" i="182"/>
  <c r="D11" i="228" s="1"/>
  <c r="O45" i="182"/>
  <c r="D11" i="227" s="1"/>
  <c r="O46" i="182"/>
  <c r="D11" i="226" s="1"/>
  <c r="O47" i="182"/>
  <c r="D11" i="225" s="1"/>
  <c r="O48" i="182"/>
  <c r="D11" i="224" s="1"/>
  <c r="O49" i="182"/>
  <c r="D11" i="223" s="1"/>
  <c r="O50" i="182"/>
  <c r="D11" i="232" s="1"/>
  <c r="O51" i="182"/>
  <c r="D11" i="237" s="1"/>
  <c r="O52" i="182"/>
  <c r="D11" i="236" s="1"/>
  <c r="O53" i="182"/>
  <c r="D11" i="235" s="1"/>
  <c r="O54" i="182"/>
  <c r="D11" i="234" s="1"/>
  <c r="O55" i="182"/>
  <c r="D11" i="233" s="1"/>
  <c r="M5" i="182"/>
  <c r="D9" i="188" s="1"/>
  <c r="M6" i="182"/>
  <c r="D9" i="189" s="1"/>
  <c r="M7" i="182"/>
  <c r="D9" i="190" s="1"/>
  <c r="M8" i="182"/>
  <c r="D9" i="191" s="1"/>
  <c r="M9" i="182"/>
  <c r="D9" i="192" s="1"/>
  <c r="M10" i="182"/>
  <c r="D9" i="193" s="1"/>
  <c r="M11" i="182"/>
  <c r="D9" i="194" s="1"/>
  <c r="M12" i="182"/>
  <c r="D9" i="195" s="1"/>
  <c r="M13" i="182"/>
  <c r="D9" i="196" s="1"/>
  <c r="M14" i="182"/>
  <c r="D9" i="197" s="1"/>
  <c r="M15" i="182"/>
  <c r="D9" i="198" s="1"/>
  <c r="M16" i="182"/>
  <c r="D9" i="199" s="1"/>
  <c r="M17" i="182"/>
  <c r="D9" i="200" s="1"/>
  <c r="M18" i="182"/>
  <c r="D9" i="201" s="1"/>
  <c r="M19" i="182"/>
  <c r="D9" i="202" s="1"/>
  <c r="M20" i="182"/>
  <c r="D9" i="203" s="1"/>
  <c r="M21" i="182"/>
  <c r="D9" i="204" s="1"/>
  <c r="M22" i="182"/>
  <c r="D9" i="205" s="1"/>
  <c r="M23" i="182"/>
  <c r="D9" i="215" s="1"/>
  <c r="M24" i="182"/>
  <c r="D9" i="214" s="1"/>
  <c r="M25" i="182"/>
  <c r="D9" i="213" s="1"/>
  <c r="M26" i="182"/>
  <c r="D9" i="212" s="1"/>
  <c r="M27" i="182"/>
  <c r="D9" i="211" s="1"/>
  <c r="M28" i="182"/>
  <c r="D9" i="210" s="1"/>
  <c r="M29" i="182"/>
  <c r="D9" i="209" s="1"/>
  <c r="M30" i="182"/>
  <c r="D9" i="208" s="1"/>
  <c r="M31" i="182"/>
  <c r="D9" i="207" s="1"/>
  <c r="M32" i="182"/>
  <c r="D9" i="206" s="1"/>
  <c r="M33" i="182"/>
  <c r="D9" i="216" s="1"/>
  <c r="M34" i="182"/>
  <c r="D9" i="217" s="1"/>
  <c r="M35" i="182"/>
  <c r="D9" i="218" s="1"/>
  <c r="M36" i="182"/>
  <c r="D9" i="219" s="1"/>
  <c r="M37" i="182"/>
  <c r="D9" i="238" s="1"/>
  <c r="M38" i="182"/>
  <c r="D9" i="220" s="1"/>
  <c r="M39" i="182"/>
  <c r="D9" i="221" s="1"/>
  <c r="M40" i="182"/>
  <c r="D9" i="231" s="1"/>
  <c r="M41" i="182"/>
  <c r="D9" i="222" s="1"/>
  <c r="M42" i="182"/>
  <c r="D9" i="230" s="1"/>
  <c r="M43" i="182"/>
  <c r="D9" i="229" s="1"/>
  <c r="M44" i="182"/>
  <c r="D9" i="228" s="1"/>
  <c r="M45" i="182"/>
  <c r="D9" i="227" s="1"/>
  <c r="M46" i="182"/>
  <c r="D9" i="226" s="1"/>
  <c r="M47" i="182"/>
  <c r="D9" i="225" s="1"/>
  <c r="M48" i="182"/>
  <c r="D9" i="224" s="1"/>
  <c r="M49" i="182"/>
  <c r="D9" i="223" s="1"/>
  <c r="M50" i="182"/>
  <c r="D9" i="232" s="1"/>
  <c r="M51" i="182"/>
  <c r="D9" i="237" s="1"/>
  <c r="M52" i="182"/>
  <c r="D9" i="236" s="1"/>
  <c r="M53" i="182"/>
  <c r="D9" i="235" s="1"/>
  <c r="M54" i="182"/>
  <c r="D9" i="234" s="1"/>
  <c r="M55" i="182"/>
  <c r="D9" i="233" s="1"/>
  <c r="L5" i="182"/>
  <c r="D8" i="188" s="1"/>
  <c r="L6" i="182"/>
  <c r="D8" i="189" s="1"/>
  <c r="L7" i="182"/>
  <c r="D8" i="190" s="1"/>
  <c r="L8" i="182"/>
  <c r="D8" i="191" s="1"/>
  <c r="L9" i="182"/>
  <c r="D8" i="192" s="1"/>
  <c r="L10" i="182"/>
  <c r="D8" i="193" s="1"/>
  <c r="L11" i="182"/>
  <c r="D8" i="194" s="1"/>
  <c r="L12" i="182"/>
  <c r="D8" i="195" s="1"/>
  <c r="L13" i="182"/>
  <c r="D8" i="196" s="1"/>
  <c r="L14" i="182"/>
  <c r="D8" i="197" s="1"/>
  <c r="L15" i="182"/>
  <c r="D8" i="198" s="1"/>
  <c r="L16" i="182"/>
  <c r="D8" i="199" s="1"/>
  <c r="L17" i="182"/>
  <c r="D8" i="200" s="1"/>
  <c r="L18" i="182"/>
  <c r="D8" i="201" s="1"/>
  <c r="L19" i="182"/>
  <c r="D8" i="202" s="1"/>
  <c r="L20" i="182"/>
  <c r="D8" i="203" s="1"/>
  <c r="L21" i="182"/>
  <c r="D8" i="204" s="1"/>
  <c r="L22" i="182"/>
  <c r="D8" i="205" s="1"/>
  <c r="L23" i="182"/>
  <c r="D8" i="215" s="1"/>
  <c r="L24" i="182"/>
  <c r="D8" i="214" s="1"/>
  <c r="L25" i="182"/>
  <c r="D8" i="213" s="1"/>
  <c r="L26" i="182"/>
  <c r="D8" i="212" s="1"/>
  <c r="L27" i="182"/>
  <c r="D8" i="211" s="1"/>
  <c r="L28" i="182"/>
  <c r="D8" i="210" s="1"/>
  <c r="L29" i="182"/>
  <c r="D8" i="209" s="1"/>
  <c r="L30" i="182"/>
  <c r="D8" i="208" s="1"/>
  <c r="L31" i="182"/>
  <c r="D8" i="207" s="1"/>
  <c r="L32" i="182"/>
  <c r="D8" i="206" s="1"/>
  <c r="L33" i="182"/>
  <c r="D8" i="216" s="1"/>
  <c r="L34" i="182"/>
  <c r="D8" i="217" s="1"/>
  <c r="L35" i="182"/>
  <c r="D8" i="218" s="1"/>
  <c r="L36" i="182"/>
  <c r="D8" i="219" s="1"/>
  <c r="L37" i="182"/>
  <c r="D8" i="238" s="1"/>
  <c r="L38" i="182"/>
  <c r="D8" i="220" s="1"/>
  <c r="L39" i="182"/>
  <c r="D8" i="221" s="1"/>
  <c r="L40" i="182"/>
  <c r="D8" i="231" s="1"/>
  <c r="L41" i="182"/>
  <c r="D8" i="222" s="1"/>
  <c r="L42" i="182"/>
  <c r="D8" i="230" s="1"/>
  <c r="L43" i="182"/>
  <c r="D8" i="229" s="1"/>
  <c r="L44" i="182"/>
  <c r="D8" i="228" s="1"/>
  <c r="L45" i="182"/>
  <c r="D8" i="227" s="1"/>
  <c r="L46" i="182"/>
  <c r="D8" i="226" s="1"/>
  <c r="L47" i="182"/>
  <c r="D8" i="225" s="1"/>
  <c r="L48" i="182"/>
  <c r="D8" i="224" s="1"/>
  <c r="L49" i="182"/>
  <c r="D8" i="223" s="1"/>
  <c r="L50" i="182"/>
  <c r="D8" i="232" s="1"/>
  <c r="L51" i="182"/>
  <c r="D8" i="237" s="1"/>
  <c r="L52" i="182"/>
  <c r="D8" i="236" s="1"/>
  <c r="L53" i="182"/>
  <c r="D8" i="235" s="1"/>
  <c r="L54" i="182"/>
  <c r="D8" i="234" s="1"/>
  <c r="L55" i="182"/>
  <c r="D8" i="233" s="1"/>
  <c r="K5" i="182"/>
  <c r="D7" i="188" s="1"/>
  <c r="K6" i="182"/>
  <c r="D7" i="189" s="1"/>
  <c r="K7" i="182"/>
  <c r="D7" i="190" s="1"/>
  <c r="K8" i="182"/>
  <c r="D7" i="191" s="1"/>
  <c r="K9" i="182"/>
  <c r="D7" i="192" s="1"/>
  <c r="K10" i="182"/>
  <c r="D7" i="193" s="1"/>
  <c r="K11" i="182"/>
  <c r="D7" i="194" s="1"/>
  <c r="K12" i="182"/>
  <c r="D7" i="195" s="1"/>
  <c r="K13" i="182"/>
  <c r="D7" i="196" s="1"/>
  <c r="K14" i="182"/>
  <c r="D7" i="197" s="1"/>
  <c r="K15" i="182"/>
  <c r="D7" i="198" s="1"/>
  <c r="K16" i="182"/>
  <c r="D7" i="199" s="1"/>
  <c r="K17" i="182"/>
  <c r="D7" i="200" s="1"/>
  <c r="K18" i="182"/>
  <c r="D7" i="201" s="1"/>
  <c r="K19" i="182"/>
  <c r="D7" i="202" s="1"/>
  <c r="K20" i="182"/>
  <c r="D7" i="203" s="1"/>
  <c r="K21" i="182"/>
  <c r="D7" i="204" s="1"/>
  <c r="K22" i="182"/>
  <c r="D7" i="205" s="1"/>
  <c r="K23" i="182"/>
  <c r="D7" i="215" s="1"/>
  <c r="K24" i="182"/>
  <c r="D7" i="214" s="1"/>
  <c r="K25" i="182"/>
  <c r="D7" i="213" s="1"/>
  <c r="K26" i="182"/>
  <c r="D7" i="212" s="1"/>
  <c r="K27" i="182"/>
  <c r="D7" i="211" s="1"/>
  <c r="K28" i="182"/>
  <c r="D7" i="210" s="1"/>
  <c r="K29" i="182"/>
  <c r="D7" i="209" s="1"/>
  <c r="K30" i="182"/>
  <c r="D7" i="208" s="1"/>
  <c r="K31" i="182"/>
  <c r="D7" i="207" s="1"/>
  <c r="K32" i="182"/>
  <c r="D7" i="206" s="1"/>
  <c r="K33" i="182"/>
  <c r="D7" i="216" s="1"/>
  <c r="K34" i="182"/>
  <c r="D7" i="217" s="1"/>
  <c r="K35" i="182"/>
  <c r="D7" i="218" s="1"/>
  <c r="K36" i="182"/>
  <c r="D7" i="219" s="1"/>
  <c r="K37" i="182"/>
  <c r="D7" i="238" s="1"/>
  <c r="K38" i="182"/>
  <c r="D7" i="220" s="1"/>
  <c r="K39" i="182"/>
  <c r="D7" i="221" s="1"/>
  <c r="K40" i="182"/>
  <c r="D7" i="231" s="1"/>
  <c r="K41" i="182"/>
  <c r="D7" i="222" s="1"/>
  <c r="K42" i="182"/>
  <c r="D7" i="230" s="1"/>
  <c r="K43" i="182"/>
  <c r="D7" i="229" s="1"/>
  <c r="K44" i="182"/>
  <c r="D7" i="228" s="1"/>
  <c r="K45" i="182"/>
  <c r="D7" i="227" s="1"/>
  <c r="K46" i="182"/>
  <c r="D7" i="226" s="1"/>
  <c r="K47" i="182"/>
  <c r="D7" i="225" s="1"/>
  <c r="K48" i="182"/>
  <c r="D7" i="224" s="1"/>
  <c r="K49" i="182"/>
  <c r="D7" i="223" s="1"/>
  <c r="K50" i="182"/>
  <c r="D7" i="232" s="1"/>
  <c r="K51" i="182"/>
  <c r="D7" i="237" s="1"/>
  <c r="K52" i="182"/>
  <c r="D7" i="236" s="1"/>
  <c r="K53" i="182"/>
  <c r="D7" i="235" s="1"/>
  <c r="K54" i="182"/>
  <c r="D7" i="234" s="1"/>
  <c r="K55" i="182"/>
  <c r="D7" i="233" s="1"/>
  <c r="I5" i="27"/>
  <c r="I6" i="27"/>
  <c r="I7" i="27"/>
  <c r="I8" i="27"/>
  <c r="I9" i="27"/>
  <c r="I10" i="27"/>
  <c r="I11" i="27"/>
  <c r="I12" i="27"/>
  <c r="I13" i="27"/>
  <c r="I14" i="27"/>
  <c r="I15" i="27"/>
  <c r="I16" i="27"/>
  <c r="I17" i="27"/>
  <c r="I18" i="27"/>
  <c r="I19" i="27"/>
  <c r="I20" i="27"/>
  <c r="I21" i="27"/>
  <c r="I22" i="27"/>
  <c r="I23" i="27"/>
  <c r="I24" i="27"/>
  <c r="I25" i="27"/>
  <c r="I26" i="27"/>
  <c r="I27" i="27"/>
  <c r="I28" i="27"/>
  <c r="I29" i="27"/>
  <c r="I30" i="27"/>
  <c r="I31" i="27"/>
  <c r="I32" i="27"/>
  <c r="I33" i="27"/>
  <c r="I34" i="27"/>
  <c r="I35" i="27"/>
  <c r="I36" i="27"/>
  <c r="I37" i="27"/>
  <c r="I38" i="27"/>
  <c r="I39" i="27"/>
  <c r="I40" i="27"/>
  <c r="I41" i="27"/>
  <c r="I42" i="27"/>
  <c r="I43" i="27"/>
  <c r="I44" i="27"/>
  <c r="I45" i="27"/>
  <c r="I46" i="27"/>
  <c r="I47" i="27"/>
  <c r="I48" i="27"/>
  <c r="I49" i="27"/>
  <c r="I50" i="27"/>
  <c r="I51" i="27"/>
  <c r="I52" i="27"/>
  <c r="I53" i="27"/>
  <c r="I54" i="27"/>
  <c r="I55" i="27"/>
  <c r="H5" i="27"/>
  <c r="H6" i="27"/>
  <c r="H7" i="27"/>
  <c r="H8" i="27"/>
  <c r="H9" i="27"/>
  <c r="H10" i="27"/>
  <c r="H11" i="27"/>
  <c r="H12" i="27"/>
  <c r="H13" i="27"/>
  <c r="H14" i="27"/>
  <c r="H15" i="27"/>
  <c r="H16" i="27"/>
  <c r="H17" i="27"/>
  <c r="H18" i="27"/>
  <c r="H19" i="27"/>
  <c r="H20" i="27"/>
  <c r="H21" i="27"/>
  <c r="H22" i="27"/>
  <c r="H23" i="27"/>
  <c r="H24" i="27"/>
  <c r="H25" i="27"/>
  <c r="H26" i="27"/>
  <c r="H27" i="27"/>
  <c r="H28" i="27"/>
  <c r="H29" i="27"/>
  <c r="H30" i="27"/>
  <c r="H31" i="27"/>
  <c r="H32" i="27"/>
  <c r="H33" i="27"/>
  <c r="H34" i="27"/>
  <c r="H35" i="27"/>
  <c r="H36" i="27"/>
  <c r="H37" i="27"/>
  <c r="H38" i="27"/>
  <c r="H39" i="27"/>
  <c r="H40" i="27"/>
  <c r="H41" i="27"/>
  <c r="H42" i="27"/>
  <c r="H43" i="27"/>
  <c r="H44" i="27"/>
  <c r="H45" i="27"/>
  <c r="H46" i="27"/>
  <c r="H47" i="27"/>
  <c r="H48" i="27"/>
  <c r="H49" i="27"/>
  <c r="H50" i="27"/>
  <c r="H51" i="27"/>
  <c r="H52" i="27"/>
  <c r="H53" i="27"/>
  <c r="H54" i="27"/>
  <c r="H55" i="27"/>
  <c r="G5" i="27"/>
  <c r="C3" i="188" s="1"/>
  <c r="G6" i="27"/>
  <c r="C3" i="189" s="1"/>
  <c r="G7" i="27"/>
  <c r="C3" i="190" s="1"/>
  <c r="G8" i="27"/>
  <c r="C3" i="191" s="1"/>
  <c r="G9" i="27"/>
  <c r="C3" i="192" s="1"/>
  <c r="G10" i="27"/>
  <c r="C3" i="193" s="1"/>
  <c r="G11" i="27"/>
  <c r="C3" i="194" s="1"/>
  <c r="G12" i="27"/>
  <c r="C3" i="195" s="1"/>
  <c r="G13" i="27"/>
  <c r="C3" i="196" s="1"/>
  <c r="G14" i="27"/>
  <c r="C3" i="197" s="1"/>
  <c r="G15" i="27"/>
  <c r="C3" i="198" s="1"/>
  <c r="G16" i="27"/>
  <c r="C3" i="199" s="1"/>
  <c r="G17" i="27"/>
  <c r="C3" i="200" s="1"/>
  <c r="G18" i="27"/>
  <c r="C3" i="201" s="1"/>
  <c r="G19" i="27"/>
  <c r="C3" i="202" s="1"/>
  <c r="G20" i="27"/>
  <c r="C3" i="203" s="1"/>
  <c r="G21" i="27"/>
  <c r="C3" i="204" s="1"/>
  <c r="G22" i="27"/>
  <c r="C3" i="205" s="1"/>
  <c r="G23" i="27"/>
  <c r="C3" i="215" s="1"/>
  <c r="G24" i="27"/>
  <c r="C3" i="214" s="1"/>
  <c r="G25" i="27"/>
  <c r="C3" i="213" s="1"/>
  <c r="G26" i="27"/>
  <c r="C3" i="212" s="1"/>
  <c r="G27" i="27"/>
  <c r="C3" i="211" s="1"/>
  <c r="G28" i="27"/>
  <c r="G29" i="27"/>
  <c r="C3" i="209" s="1"/>
  <c r="G30" i="27"/>
  <c r="C3" i="208" s="1"/>
  <c r="G31" i="27"/>
  <c r="C3" i="207" s="1"/>
  <c r="G32" i="27"/>
  <c r="C3" i="206" s="1"/>
  <c r="G33" i="27"/>
  <c r="C3" i="216" s="1"/>
  <c r="G34" i="27"/>
  <c r="C3" i="217" s="1"/>
  <c r="G35" i="27"/>
  <c r="C3" i="218" s="1"/>
  <c r="G36" i="27"/>
  <c r="C3" i="219" s="1"/>
  <c r="G37" i="27"/>
  <c r="C3" i="238" s="1"/>
  <c r="G38" i="27"/>
  <c r="C3" i="220" s="1"/>
  <c r="G39" i="27"/>
  <c r="C3" i="221" s="1"/>
  <c r="G40" i="27"/>
  <c r="C3" i="231" s="1"/>
  <c r="G41" i="27"/>
  <c r="C3" i="222" s="1"/>
  <c r="G42" i="27"/>
  <c r="C3" i="230" s="1"/>
  <c r="G43" i="27"/>
  <c r="C3" i="229" s="1"/>
  <c r="G44" i="27"/>
  <c r="C3" i="228" s="1"/>
  <c r="G45" i="27"/>
  <c r="C3" i="227" s="1"/>
  <c r="G46" i="27"/>
  <c r="C3" i="226" s="1"/>
  <c r="G47" i="27"/>
  <c r="C3" i="225" s="1"/>
  <c r="G48" i="27"/>
  <c r="C3" i="224" s="1"/>
  <c r="G49" i="27"/>
  <c r="C3" i="223" s="1"/>
  <c r="G50" i="27"/>
  <c r="C3" i="232" s="1"/>
  <c r="G51" i="27"/>
  <c r="C3" i="237" s="1"/>
  <c r="G52" i="27"/>
  <c r="C3" i="236" s="1"/>
  <c r="G53" i="27"/>
  <c r="C3" i="235" s="1"/>
  <c r="G54" i="27"/>
  <c r="C3" i="234" s="1"/>
  <c r="G55" i="27"/>
  <c r="C3" i="233" s="1"/>
  <c r="D4" i="182"/>
  <c r="E4" i="182"/>
  <c r="F4" i="182"/>
  <c r="G4" i="27"/>
  <c r="H4" i="27"/>
  <c r="I4" i="27"/>
  <c r="R4" i="27"/>
  <c r="S4" i="27"/>
  <c r="T4" i="27"/>
  <c r="U4" i="27"/>
  <c r="V4" i="27"/>
  <c r="W4" i="27"/>
  <c r="X4" i="27"/>
  <c r="Y4" i="27"/>
  <c r="Z4" i="27"/>
  <c r="AA4" i="27"/>
  <c r="AB4" i="27"/>
  <c r="AC4" i="27"/>
  <c r="AD4" i="27"/>
  <c r="AE4" i="27"/>
  <c r="AF4" i="27"/>
  <c r="AG4" i="27"/>
  <c r="AH4" i="27"/>
  <c r="AI4" i="27"/>
  <c r="AJ4" i="27"/>
  <c r="AK4" i="27"/>
  <c r="AL4" i="27"/>
  <c r="AM4" i="27"/>
  <c r="AN4" i="27"/>
  <c r="AO4" i="27"/>
  <c r="AP4" i="27"/>
  <c r="AQ4" i="27"/>
  <c r="AR4" i="27"/>
  <c r="I55" i="182" l="1"/>
  <c r="D5" i="233" s="1"/>
  <c r="C5" i="233"/>
  <c r="S55" i="182"/>
  <c r="D15" i="233" s="1"/>
  <c r="C15" i="233"/>
  <c r="AI55" i="182"/>
  <c r="D31" i="233" s="1"/>
  <c r="C31" i="233"/>
  <c r="T55" i="182"/>
  <c r="D16" i="233" s="1"/>
  <c r="C16" i="233"/>
  <c r="AN55" i="182"/>
  <c r="D36" i="233" s="1"/>
  <c r="C36" i="233"/>
  <c r="H55" i="182"/>
  <c r="D4" i="233" s="1"/>
  <c r="C4" i="233"/>
  <c r="AP55" i="182"/>
  <c r="D38" i="233" s="1"/>
  <c r="C38" i="233"/>
  <c r="X55" i="182"/>
  <c r="D20" i="233" s="1"/>
  <c r="C20" i="233"/>
  <c r="AJ55" i="182"/>
  <c r="D32" i="233" s="1"/>
  <c r="C32" i="233"/>
  <c r="U55" i="182"/>
  <c r="D17" i="233" s="1"/>
  <c r="C17" i="233"/>
  <c r="Y55" i="182"/>
  <c r="D21" i="233" s="1"/>
  <c r="C21" i="233"/>
  <c r="AK55" i="182"/>
  <c r="D33" i="233" s="1"/>
  <c r="C33" i="233"/>
  <c r="AO55" i="182"/>
  <c r="D37" i="233" s="1"/>
  <c r="C37" i="233"/>
  <c r="C44" i="235"/>
  <c r="D44" i="235" s="1"/>
  <c r="E44" i="235" s="1"/>
  <c r="C44" i="223"/>
  <c r="D44" i="223" s="1"/>
  <c r="C44" i="222"/>
  <c r="D44" i="222" s="1"/>
  <c r="E7" i="222" s="1"/>
  <c r="C44" i="238"/>
  <c r="D44" i="238" s="1"/>
  <c r="C44" i="213"/>
  <c r="D44" i="213" s="1"/>
  <c r="E44" i="213" s="1"/>
  <c r="C44" i="200"/>
  <c r="D44" i="200" s="1"/>
  <c r="E13" i="200" s="1"/>
  <c r="C44" i="196"/>
  <c r="D44" i="196" s="1"/>
  <c r="C44" i="192"/>
  <c r="D44" i="192" s="1"/>
  <c r="C44" i="236"/>
  <c r="D44" i="236" s="1"/>
  <c r="E7" i="236" s="1"/>
  <c r="C44" i="199"/>
  <c r="D44" i="199" s="1"/>
  <c r="E7" i="199" s="1"/>
  <c r="C44" i="195"/>
  <c r="D44" i="195" s="1"/>
  <c r="E13" i="195" s="1"/>
  <c r="C37" i="268"/>
  <c r="D23" i="177" s="1"/>
  <c r="C21" i="268"/>
  <c r="D18" i="177" s="1"/>
  <c r="C5" i="268"/>
  <c r="H44" i="182"/>
  <c r="D4" i="228" s="1"/>
  <c r="C4" i="228"/>
  <c r="H36" i="182"/>
  <c r="D4" i="219" s="1"/>
  <c r="C4" i="219"/>
  <c r="H24" i="182"/>
  <c r="D4" i="214" s="1"/>
  <c r="C4" i="214"/>
  <c r="H16" i="182"/>
  <c r="D4" i="199" s="1"/>
  <c r="C4" i="199"/>
  <c r="H8" i="182"/>
  <c r="D4" i="191" s="1"/>
  <c r="C4" i="191"/>
  <c r="I51" i="182"/>
  <c r="D5" i="237" s="1"/>
  <c r="C5" i="237"/>
  <c r="I39" i="182"/>
  <c r="D5" i="221" s="1"/>
  <c r="C5" i="221"/>
  <c r="I23" i="182"/>
  <c r="D5" i="215" s="1"/>
  <c r="C5" i="215"/>
  <c r="S51" i="182"/>
  <c r="D15" i="237" s="1"/>
  <c r="C15" i="237"/>
  <c r="S47" i="182"/>
  <c r="D15" i="225" s="1"/>
  <c r="C15" i="225"/>
  <c r="S43" i="182"/>
  <c r="D15" i="229" s="1"/>
  <c r="C15" i="229"/>
  <c r="S35" i="182"/>
  <c r="D15" i="218" s="1"/>
  <c r="C15" i="218"/>
  <c r="S31" i="182"/>
  <c r="D15" i="207" s="1"/>
  <c r="C15" i="207"/>
  <c r="S27" i="182"/>
  <c r="D15" i="211" s="1"/>
  <c r="C15" i="211"/>
  <c r="S23" i="182"/>
  <c r="D15" i="215" s="1"/>
  <c r="C15" i="215"/>
  <c r="S19" i="182"/>
  <c r="D15" i="202" s="1"/>
  <c r="C15" i="202"/>
  <c r="S15" i="182"/>
  <c r="D15" i="198" s="1"/>
  <c r="C15" i="198"/>
  <c r="S11" i="182"/>
  <c r="D15" i="194" s="1"/>
  <c r="C15" i="194"/>
  <c r="S7" i="182"/>
  <c r="D15" i="190" s="1"/>
  <c r="C15" i="190"/>
  <c r="T54" i="182"/>
  <c r="D16" i="234" s="1"/>
  <c r="C16" i="234"/>
  <c r="T50" i="182"/>
  <c r="D16" i="232" s="1"/>
  <c r="C16" i="232"/>
  <c r="T46" i="182"/>
  <c r="D16" i="226" s="1"/>
  <c r="C16" i="226"/>
  <c r="T42" i="182"/>
  <c r="D16" i="230" s="1"/>
  <c r="C16" i="230"/>
  <c r="T38" i="182"/>
  <c r="D16" i="220" s="1"/>
  <c r="C16" i="220"/>
  <c r="T34" i="182"/>
  <c r="D16" i="217" s="1"/>
  <c r="C16" i="217"/>
  <c r="T30" i="182"/>
  <c r="D16" i="208" s="1"/>
  <c r="C16" i="208"/>
  <c r="T26" i="182"/>
  <c r="D16" i="212" s="1"/>
  <c r="C16" i="212"/>
  <c r="T22" i="182"/>
  <c r="D16" i="205" s="1"/>
  <c r="C16" i="205"/>
  <c r="T18" i="182"/>
  <c r="D16" i="201" s="1"/>
  <c r="C16" i="201"/>
  <c r="T14" i="182"/>
  <c r="D16" i="197" s="1"/>
  <c r="C16" i="197"/>
  <c r="T10" i="182"/>
  <c r="D16" i="193" s="1"/>
  <c r="C16" i="193"/>
  <c r="T6" i="182"/>
  <c r="D16" i="189" s="1"/>
  <c r="C16" i="189"/>
  <c r="U53" i="182"/>
  <c r="D17" i="235" s="1"/>
  <c r="C17" i="235"/>
  <c r="U49" i="182"/>
  <c r="D17" i="223" s="1"/>
  <c r="C17" i="223"/>
  <c r="U45" i="182"/>
  <c r="D17" i="227" s="1"/>
  <c r="C17" i="227"/>
  <c r="U41" i="182"/>
  <c r="D17" i="222" s="1"/>
  <c r="C17" i="222"/>
  <c r="U37" i="182"/>
  <c r="D17" i="238" s="1"/>
  <c r="C17" i="238"/>
  <c r="U33" i="182"/>
  <c r="D17" i="216" s="1"/>
  <c r="C17" i="216"/>
  <c r="U29" i="182"/>
  <c r="D17" i="209" s="1"/>
  <c r="C17" i="209"/>
  <c r="U25" i="182"/>
  <c r="D17" i="213" s="1"/>
  <c r="C17" i="213"/>
  <c r="U21" i="182"/>
  <c r="D17" i="204" s="1"/>
  <c r="C17" i="204"/>
  <c r="U17" i="182"/>
  <c r="D17" i="200" s="1"/>
  <c r="C17" i="200"/>
  <c r="U13" i="182"/>
  <c r="D17" i="196" s="1"/>
  <c r="C17" i="196"/>
  <c r="U9" i="182"/>
  <c r="D17" i="192" s="1"/>
  <c r="C17" i="192"/>
  <c r="U5" i="182"/>
  <c r="D17" i="188" s="1"/>
  <c r="C17" i="188"/>
  <c r="X54" i="182"/>
  <c r="D20" i="234" s="1"/>
  <c r="C20" i="234"/>
  <c r="X50" i="182"/>
  <c r="D20" i="232" s="1"/>
  <c r="C20" i="232"/>
  <c r="X46" i="182"/>
  <c r="D20" i="226" s="1"/>
  <c r="C20" i="226"/>
  <c r="X42" i="182"/>
  <c r="D20" i="230" s="1"/>
  <c r="C20" i="230"/>
  <c r="X38" i="182"/>
  <c r="D20" i="220" s="1"/>
  <c r="C20" i="220"/>
  <c r="X34" i="182"/>
  <c r="D20" i="217" s="1"/>
  <c r="C20" i="217"/>
  <c r="X30" i="182"/>
  <c r="D20" i="208" s="1"/>
  <c r="C20" i="208"/>
  <c r="X26" i="182"/>
  <c r="D20" i="212" s="1"/>
  <c r="C20" i="212"/>
  <c r="X22" i="182"/>
  <c r="D20" i="205" s="1"/>
  <c r="C20" i="205"/>
  <c r="X18" i="182"/>
  <c r="D20" i="201" s="1"/>
  <c r="C20" i="201"/>
  <c r="X14" i="182"/>
  <c r="D20" i="197" s="1"/>
  <c r="C20" i="197"/>
  <c r="X10" i="182"/>
  <c r="D20" i="193" s="1"/>
  <c r="C20" i="193"/>
  <c r="X6" i="182"/>
  <c r="D20" i="189" s="1"/>
  <c r="C20" i="189"/>
  <c r="Y53" i="182"/>
  <c r="D21" i="235" s="1"/>
  <c r="C21" i="235"/>
  <c r="Y49" i="182"/>
  <c r="D21" i="223" s="1"/>
  <c r="C21" i="223"/>
  <c r="Y45" i="182"/>
  <c r="D21" i="227" s="1"/>
  <c r="C21" i="227"/>
  <c r="Y41" i="182"/>
  <c r="D21" i="222" s="1"/>
  <c r="C21" i="222"/>
  <c r="Y37" i="182"/>
  <c r="D21" i="238" s="1"/>
  <c r="C21" i="238"/>
  <c r="Y33" i="182"/>
  <c r="D21" i="216" s="1"/>
  <c r="C21" i="216"/>
  <c r="Y29" i="182"/>
  <c r="D21" i="209" s="1"/>
  <c r="C21" i="209"/>
  <c r="Y25" i="182"/>
  <c r="D21" i="213" s="1"/>
  <c r="C21" i="213"/>
  <c r="Y21" i="182"/>
  <c r="D21" i="204" s="1"/>
  <c r="C21" i="204"/>
  <c r="Y17" i="182"/>
  <c r="D21" i="200" s="1"/>
  <c r="C21" i="200"/>
  <c r="Y13" i="182"/>
  <c r="D21" i="196" s="1"/>
  <c r="C21" i="196"/>
  <c r="Y9" i="182"/>
  <c r="D21" i="192" s="1"/>
  <c r="C21" i="192"/>
  <c r="Y5" i="182"/>
  <c r="D21" i="188" s="1"/>
  <c r="C21" i="188"/>
  <c r="C44" i="209"/>
  <c r="D44" i="209" s="1"/>
  <c r="E13" i="209" s="1"/>
  <c r="AI51" i="182"/>
  <c r="D31" i="237" s="1"/>
  <c r="C31" i="237"/>
  <c r="AI47" i="182"/>
  <c r="D31" i="225" s="1"/>
  <c r="C31" i="225"/>
  <c r="AI43" i="182"/>
  <c r="D31" i="229" s="1"/>
  <c r="C31" i="229"/>
  <c r="AI39" i="182"/>
  <c r="D31" i="221" s="1"/>
  <c r="C31" i="221"/>
  <c r="AI35" i="182"/>
  <c r="D31" i="218" s="1"/>
  <c r="C31" i="218"/>
  <c r="AI31" i="182"/>
  <c r="D31" i="207" s="1"/>
  <c r="C31" i="207"/>
  <c r="AI27" i="182"/>
  <c r="D31" i="211" s="1"/>
  <c r="C31" i="211"/>
  <c r="AI23" i="182"/>
  <c r="D31" i="215" s="1"/>
  <c r="C31" i="215"/>
  <c r="AI19" i="182"/>
  <c r="D31" i="202" s="1"/>
  <c r="C31" i="202"/>
  <c r="AI15" i="182"/>
  <c r="D31" i="198" s="1"/>
  <c r="C31" i="198"/>
  <c r="AI11" i="182"/>
  <c r="D31" i="194" s="1"/>
  <c r="C31" i="194"/>
  <c r="AI7" i="182"/>
  <c r="D31" i="190" s="1"/>
  <c r="C31" i="190"/>
  <c r="AJ54" i="182"/>
  <c r="D32" i="234" s="1"/>
  <c r="C32" i="234"/>
  <c r="AJ50" i="182"/>
  <c r="D32" i="232" s="1"/>
  <c r="C32" i="232"/>
  <c r="AJ46" i="182"/>
  <c r="D32" i="226" s="1"/>
  <c r="C32" i="226"/>
  <c r="AJ42" i="182"/>
  <c r="D32" i="230" s="1"/>
  <c r="C32" i="230"/>
  <c r="AJ38" i="182"/>
  <c r="D32" i="220" s="1"/>
  <c r="C32" i="220"/>
  <c r="AJ34" i="182"/>
  <c r="D32" i="217" s="1"/>
  <c r="C32" i="217"/>
  <c r="AJ30" i="182"/>
  <c r="D32" i="208" s="1"/>
  <c r="C32" i="208"/>
  <c r="AJ26" i="182"/>
  <c r="D32" i="212" s="1"/>
  <c r="C32" i="212"/>
  <c r="AJ22" i="182"/>
  <c r="D32" i="205" s="1"/>
  <c r="C32" i="205"/>
  <c r="AJ18" i="182"/>
  <c r="D32" i="201" s="1"/>
  <c r="C32" i="201"/>
  <c r="AJ10" i="182"/>
  <c r="D32" i="193" s="1"/>
  <c r="C32" i="193"/>
  <c r="AJ6" i="182"/>
  <c r="D32" i="189" s="1"/>
  <c r="C32" i="189"/>
  <c r="AK53" i="182"/>
  <c r="D33" i="235" s="1"/>
  <c r="C33" i="235"/>
  <c r="AK49" i="182"/>
  <c r="D33" i="223" s="1"/>
  <c r="C33" i="223"/>
  <c r="AK45" i="182"/>
  <c r="D33" i="227" s="1"/>
  <c r="C33" i="227"/>
  <c r="AK41" i="182"/>
  <c r="D33" i="222" s="1"/>
  <c r="C33" i="222"/>
  <c r="AK37" i="182"/>
  <c r="D33" i="238" s="1"/>
  <c r="C33" i="238"/>
  <c r="AK33" i="182"/>
  <c r="D33" i="216" s="1"/>
  <c r="C33" i="216"/>
  <c r="AK29" i="182"/>
  <c r="D33" i="209" s="1"/>
  <c r="C33" i="209"/>
  <c r="AK25" i="182"/>
  <c r="D33" i="213" s="1"/>
  <c r="C33" i="213"/>
  <c r="AK21" i="182"/>
  <c r="D33" i="204" s="1"/>
  <c r="C33" i="204"/>
  <c r="AK17" i="182"/>
  <c r="D33" i="200" s="1"/>
  <c r="C33" i="200"/>
  <c r="AK13" i="182"/>
  <c r="D33" i="196" s="1"/>
  <c r="C33" i="196"/>
  <c r="AK9" i="182"/>
  <c r="D33" i="192" s="1"/>
  <c r="C33" i="192"/>
  <c r="AK5" i="182"/>
  <c r="D33" i="188" s="1"/>
  <c r="C33" i="188"/>
  <c r="AN54" i="182"/>
  <c r="D36" i="234" s="1"/>
  <c r="C36" i="234"/>
  <c r="AN50" i="182"/>
  <c r="D36" i="232" s="1"/>
  <c r="C36" i="232"/>
  <c r="AN46" i="182"/>
  <c r="D36" i="226" s="1"/>
  <c r="C36" i="226"/>
  <c r="AN42" i="182"/>
  <c r="D36" i="230" s="1"/>
  <c r="C36" i="230"/>
  <c r="AN38" i="182"/>
  <c r="D36" i="220" s="1"/>
  <c r="C36" i="220"/>
  <c r="AN34" i="182"/>
  <c r="D36" i="217" s="1"/>
  <c r="C36" i="217"/>
  <c r="AN30" i="182"/>
  <c r="D36" i="208" s="1"/>
  <c r="C36" i="208"/>
  <c r="AN26" i="182"/>
  <c r="D36" i="212" s="1"/>
  <c r="C36" i="212"/>
  <c r="AN22" i="182"/>
  <c r="D36" i="205" s="1"/>
  <c r="C36" i="205"/>
  <c r="AN18" i="182"/>
  <c r="D36" i="201" s="1"/>
  <c r="C36" i="201"/>
  <c r="AN14" i="182"/>
  <c r="D36" i="197" s="1"/>
  <c r="C36" i="197"/>
  <c r="AN10" i="182"/>
  <c r="D36" i="193" s="1"/>
  <c r="C36" i="193"/>
  <c r="AN6" i="182"/>
  <c r="D36" i="189" s="1"/>
  <c r="C36" i="189"/>
  <c r="AO53" i="182"/>
  <c r="D37" i="235" s="1"/>
  <c r="C37" i="235"/>
  <c r="AO49" i="182"/>
  <c r="D37" i="223" s="1"/>
  <c r="C37" i="223"/>
  <c r="AO45" i="182"/>
  <c r="D37" i="227" s="1"/>
  <c r="C37" i="227"/>
  <c r="AO41" i="182"/>
  <c r="D37" i="222" s="1"/>
  <c r="C37" i="222"/>
  <c r="AO37" i="182"/>
  <c r="D37" i="238" s="1"/>
  <c r="C37" i="238"/>
  <c r="AO33" i="182"/>
  <c r="D37" i="216" s="1"/>
  <c r="C37" i="216"/>
  <c r="AO29" i="182"/>
  <c r="D37" i="209" s="1"/>
  <c r="C37" i="209"/>
  <c r="AO25" i="182"/>
  <c r="D37" i="213" s="1"/>
  <c r="C37" i="213"/>
  <c r="AO21" i="182"/>
  <c r="D37" i="204" s="1"/>
  <c r="C37" i="204"/>
  <c r="AO17" i="182"/>
  <c r="D37" i="200" s="1"/>
  <c r="C37" i="200"/>
  <c r="AO13" i="182"/>
  <c r="D37" i="196" s="1"/>
  <c r="C37" i="196"/>
  <c r="AO9" i="182"/>
  <c r="D37" i="192" s="1"/>
  <c r="C37" i="192"/>
  <c r="AO5" i="182"/>
  <c r="D37" i="188" s="1"/>
  <c r="C37" i="188"/>
  <c r="AP52" i="182"/>
  <c r="D38" i="236" s="1"/>
  <c r="C38" i="236"/>
  <c r="AP48" i="182"/>
  <c r="D38" i="224" s="1"/>
  <c r="C38" i="224"/>
  <c r="AP44" i="182"/>
  <c r="D38" i="228" s="1"/>
  <c r="C38" i="228"/>
  <c r="AP40" i="182"/>
  <c r="D38" i="231" s="1"/>
  <c r="C38" i="231"/>
  <c r="AP36" i="182"/>
  <c r="D38" i="219" s="1"/>
  <c r="C38" i="219"/>
  <c r="AP32" i="182"/>
  <c r="D38" i="206" s="1"/>
  <c r="C38" i="206"/>
  <c r="AP28" i="182"/>
  <c r="D38" i="210" s="1"/>
  <c r="C38" i="210"/>
  <c r="AP24" i="182"/>
  <c r="D38" i="214" s="1"/>
  <c r="C38" i="214"/>
  <c r="AP20" i="182"/>
  <c r="D38" i="203" s="1"/>
  <c r="C38" i="203"/>
  <c r="AP16" i="182"/>
  <c r="D38" i="199" s="1"/>
  <c r="C38" i="199"/>
  <c r="AP12" i="182"/>
  <c r="D38" i="195" s="1"/>
  <c r="C38" i="195"/>
  <c r="AP8" i="182"/>
  <c r="D38" i="191" s="1"/>
  <c r="C38" i="191"/>
  <c r="AR54" i="182"/>
  <c r="D40" i="234" s="1"/>
  <c r="C40" i="234"/>
  <c r="AR42" i="182"/>
  <c r="D40" i="230" s="1"/>
  <c r="C40" i="230"/>
  <c r="AR38" i="182"/>
  <c r="D40" i="220" s="1"/>
  <c r="C40" i="220"/>
  <c r="AR34" i="182"/>
  <c r="D40" i="217" s="1"/>
  <c r="C40" i="217"/>
  <c r="AR18" i="182"/>
  <c r="D40" i="201" s="1"/>
  <c r="C40" i="201"/>
  <c r="AR10" i="182"/>
  <c r="D40" i="193" s="1"/>
  <c r="C40" i="193"/>
  <c r="AR6" i="182"/>
  <c r="D40" i="189" s="1"/>
  <c r="C40" i="189"/>
  <c r="Y12" i="182"/>
  <c r="D21" i="195" s="1"/>
  <c r="C21" i="195"/>
  <c r="C44" i="188"/>
  <c r="D44" i="188" s="1"/>
  <c r="E13" i="188" s="1"/>
  <c r="AI54" i="182"/>
  <c r="D31" i="234" s="1"/>
  <c r="C31" i="234"/>
  <c r="AI50" i="182"/>
  <c r="D31" i="232" s="1"/>
  <c r="C31" i="232"/>
  <c r="AI42" i="182"/>
  <c r="D31" i="230" s="1"/>
  <c r="C31" i="230"/>
  <c r="AI34" i="182"/>
  <c r="D31" i="217" s="1"/>
  <c r="C31" i="217"/>
  <c r="AI26" i="182"/>
  <c r="D31" i="212" s="1"/>
  <c r="C31" i="212"/>
  <c r="AI18" i="182"/>
  <c r="D31" i="201" s="1"/>
  <c r="C31" i="201"/>
  <c r="AI10" i="182"/>
  <c r="D31" i="193" s="1"/>
  <c r="C31" i="193"/>
  <c r="AJ49" i="182"/>
  <c r="D32" i="223" s="1"/>
  <c r="C32" i="223"/>
  <c r="AJ41" i="182"/>
  <c r="D32" i="222" s="1"/>
  <c r="C32" i="222"/>
  <c r="AJ33" i="182"/>
  <c r="D32" i="216" s="1"/>
  <c r="C32" i="216"/>
  <c r="AJ25" i="182"/>
  <c r="D32" i="213" s="1"/>
  <c r="C32" i="213"/>
  <c r="AJ17" i="182"/>
  <c r="D32" i="200" s="1"/>
  <c r="C32" i="200"/>
  <c r="AJ9" i="182"/>
  <c r="D32" i="192" s="1"/>
  <c r="C32" i="192"/>
  <c r="AK52" i="182"/>
  <c r="D33" i="236" s="1"/>
  <c r="C33" i="236"/>
  <c r="AK44" i="182"/>
  <c r="D33" i="228" s="1"/>
  <c r="C33" i="228"/>
  <c r="AK36" i="182"/>
  <c r="D33" i="219" s="1"/>
  <c r="C33" i="219"/>
  <c r="AK32" i="182"/>
  <c r="D33" i="206" s="1"/>
  <c r="C33" i="206"/>
  <c r="AK24" i="182"/>
  <c r="D33" i="214" s="1"/>
  <c r="C33" i="214"/>
  <c r="AK16" i="182"/>
  <c r="D33" i="199" s="1"/>
  <c r="C33" i="199"/>
  <c r="AK8" i="182"/>
  <c r="D33" i="191" s="1"/>
  <c r="C33" i="191"/>
  <c r="AN49" i="182"/>
  <c r="D36" i="223" s="1"/>
  <c r="C36" i="223"/>
  <c r="AN41" i="182"/>
  <c r="D36" i="222" s="1"/>
  <c r="C36" i="222"/>
  <c r="AN33" i="182"/>
  <c r="D36" i="216" s="1"/>
  <c r="C36" i="216"/>
  <c r="AN25" i="182"/>
  <c r="D36" i="213" s="1"/>
  <c r="C36" i="213"/>
  <c r="AN17" i="182"/>
  <c r="D36" i="200" s="1"/>
  <c r="C36" i="200"/>
  <c r="AN9" i="182"/>
  <c r="D36" i="192" s="1"/>
  <c r="C36" i="192"/>
  <c r="AO52" i="182"/>
  <c r="D37" i="236" s="1"/>
  <c r="C37" i="236"/>
  <c r="AO44" i="182"/>
  <c r="D37" i="228" s="1"/>
  <c r="C37" i="228"/>
  <c r="AO36" i="182"/>
  <c r="D37" i="219" s="1"/>
  <c r="C37" i="219"/>
  <c r="AO28" i="182"/>
  <c r="D37" i="210" s="1"/>
  <c r="C37" i="210"/>
  <c r="AO16" i="182"/>
  <c r="D37" i="199" s="1"/>
  <c r="C37" i="199"/>
  <c r="AP47" i="182"/>
  <c r="D38" i="225" s="1"/>
  <c r="C38" i="225"/>
  <c r="AP39" i="182"/>
  <c r="D38" i="221" s="1"/>
  <c r="C38" i="221"/>
  <c r="AP31" i="182"/>
  <c r="D38" i="207" s="1"/>
  <c r="C38" i="207"/>
  <c r="AP23" i="182"/>
  <c r="D38" i="215" s="1"/>
  <c r="C38" i="215"/>
  <c r="AP15" i="182"/>
  <c r="D38" i="198" s="1"/>
  <c r="C38" i="198"/>
  <c r="AR53" i="182"/>
  <c r="D40" i="235" s="1"/>
  <c r="C40" i="235"/>
  <c r="AR45" i="182"/>
  <c r="D40" i="227" s="1"/>
  <c r="C40" i="227"/>
  <c r="AR41" i="182"/>
  <c r="D40" i="222" s="1"/>
  <c r="C40" i="222"/>
  <c r="AR33" i="182"/>
  <c r="D40" i="216" s="1"/>
  <c r="C40" i="216"/>
  <c r="AR29" i="182"/>
  <c r="D40" i="209" s="1"/>
  <c r="E40" i="209" s="1"/>
  <c r="C40" i="209"/>
  <c r="AR17" i="182"/>
  <c r="D40" i="200" s="1"/>
  <c r="C40" i="200"/>
  <c r="AR13" i="182"/>
  <c r="D40" i="196" s="1"/>
  <c r="C40" i="196"/>
  <c r="AR9" i="182"/>
  <c r="D40" i="192" s="1"/>
  <c r="C40" i="192"/>
  <c r="C31" i="268"/>
  <c r="AA4" i="182"/>
  <c r="C15" i="268"/>
  <c r="C44" i="225"/>
  <c r="D44" i="225" s="1"/>
  <c r="E9" i="225" s="1"/>
  <c r="C44" i="215"/>
  <c r="D44" i="215" s="1"/>
  <c r="E9" i="215" s="1"/>
  <c r="C44" i="202"/>
  <c r="D44" i="202" s="1"/>
  <c r="E7" i="202" s="1"/>
  <c r="C44" i="194"/>
  <c r="D44" i="194" s="1"/>
  <c r="E9" i="194" s="1"/>
  <c r="C44" i="190"/>
  <c r="D44" i="190" s="1"/>
  <c r="E9" i="190" s="1"/>
  <c r="H54" i="182"/>
  <c r="D4" i="234" s="1"/>
  <c r="C4" i="234"/>
  <c r="H50" i="182"/>
  <c r="D4" i="232" s="1"/>
  <c r="C4" i="232"/>
  <c r="H46" i="182"/>
  <c r="D4" i="226" s="1"/>
  <c r="C4" i="226"/>
  <c r="H42" i="182"/>
  <c r="D4" i="230" s="1"/>
  <c r="C4" i="230"/>
  <c r="H38" i="182"/>
  <c r="D4" i="220" s="1"/>
  <c r="C4" i="220"/>
  <c r="H34" i="182"/>
  <c r="D4" i="217" s="1"/>
  <c r="C4" i="217"/>
  <c r="H30" i="182"/>
  <c r="D4" i="208" s="1"/>
  <c r="C4" i="208"/>
  <c r="H26" i="182"/>
  <c r="D4" i="212" s="1"/>
  <c r="C4" i="212"/>
  <c r="H22" i="182"/>
  <c r="D4" i="205" s="1"/>
  <c r="C4" i="205"/>
  <c r="H18" i="182"/>
  <c r="D4" i="201" s="1"/>
  <c r="C4" i="201"/>
  <c r="H14" i="182"/>
  <c r="D4" i="197" s="1"/>
  <c r="C4" i="197"/>
  <c r="H10" i="182"/>
  <c r="D4" i="193" s="1"/>
  <c r="C4" i="193"/>
  <c r="H6" i="182"/>
  <c r="D4" i="189" s="1"/>
  <c r="C4" i="189"/>
  <c r="I53" i="182"/>
  <c r="D5" i="235" s="1"/>
  <c r="C5" i="235"/>
  <c r="I49" i="182"/>
  <c r="D5" i="223" s="1"/>
  <c r="C5" i="223"/>
  <c r="I45" i="182"/>
  <c r="D5" i="227" s="1"/>
  <c r="C5" i="227"/>
  <c r="I41" i="182"/>
  <c r="D5" i="222" s="1"/>
  <c r="C5" i="222"/>
  <c r="I37" i="182"/>
  <c r="D5" i="238" s="1"/>
  <c r="C5" i="238"/>
  <c r="I33" i="182"/>
  <c r="D5" i="216" s="1"/>
  <c r="C5" i="216"/>
  <c r="I29" i="182"/>
  <c r="D5" i="209" s="1"/>
  <c r="C5" i="209"/>
  <c r="I25" i="182"/>
  <c r="D5" i="213" s="1"/>
  <c r="C5" i="213"/>
  <c r="I21" i="182"/>
  <c r="D5" i="204" s="1"/>
  <c r="C5" i="204"/>
  <c r="I17" i="182"/>
  <c r="D5" i="200" s="1"/>
  <c r="C5" i="200"/>
  <c r="I13" i="182"/>
  <c r="D5" i="196" s="1"/>
  <c r="C5" i="196"/>
  <c r="I9" i="182"/>
  <c r="D5" i="192" s="1"/>
  <c r="C5" i="192"/>
  <c r="I5" i="182"/>
  <c r="D5" i="188" s="1"/>
  <c r="C5" i="188"/>
  <c r="E11" i="213"/>
  <c r="C44" i="234"/>
  <c r="D44" i="234" s="1"/>
  <c r="E9" i="234" s="1"/>
  <c r="C44" i="230"/>
  <c r="D44" i="230" s="1"/>
  <c r="E7" i="230" s="1"/>
  <c r="C44" i="220"/>
  <c r="D44" i="220" s="1"/>
  <c r="C44" i="217"/>
  <c r="D44" i="217" s="1"/>
  <c r="C44" i="208"/>
  <c r="D44" i="208" s="1"/>
  <c r="E12" i="208" s="1"/>
  <c r="C44" i="212"/>
  <c r="D44" i="212" s="1"/>
  <c r="E11" i="212" s="1"/>
  <c r="C44" i="197"/>
  <c r="D44" i="197" s="1"/>
  <c r="E11" i="197" s="1"/>
  <c r="C44" i="193"/>
  <c r="D44" i="193" s="1"/>
  <c r="C44" i="189"/>
  <c r="D44" i="189" s="1"/>
  <c r="E8" i="189" s="1"/>
  <c r="S53" i="182"/>
  <c r="D15" i="235" s="1"/>
  <c r="C15" i="235"/>
  <c r="S49" i="182"/>
  <c r="D15" i="223" s="1"/>
  <c r="C15" i="223"/>
  <c r="S45" i="182"/>
  <c r="D15" i="227" s="1"/>
  <c r="C15" i="227"/>
  <c r="S41" i="182"/>
  <c r="D15" i="222" s="1"/>
  <c r="C15" i="222"/>
  <c r="S37" i="182"/>
  <c r="D15" i="238" s="1"/>
  <c r="C15" i="238"/>
  <c r="S33" i="182"/>
  <c r="D15" i="216" s="1"/>
  <c r="C15" i="216"/>
  <c r="S29" i="182"/>
  <c r="D15" i="209" s="1"/>
  <c r="C15" i="209"/>
  <c r="S25" i="182"/>
  <c r="D15" i="213" s="1"/>
  <c r="E15" i="213" s="1"/>
  <c r="C15" i="213"/>
  <c r="S21" i="182"/>
  <c r="D15" i="204" s="1"/>
  <c r="C15" i="204"/>
  <c r="S17" i="182"/>
  <c r="D15" i="200" s="1"/>
  <c r="C15" i="200"/>
  <c r="S13" i="182"/>
  <c r="D15" i="196" s="1"/>
  <c r="C15" i="196"/>
  <c r="S9" i="182"/>
  <c r="D15" i="192" s="1"/>
  <c r="C15" i="192"/>
  <c r="S5" i="182"/>
  <c r="D15" i="188" s="1"/>
  <c r="C15" i="188"/>
  <c r="T52" i="182"/>
  <c r="D16" i="236" s="1"/>
  <c r="C16" i="236"/>
  <c r="T48" i="182"/>
  <c r="D16" i="224" s="1"/>
  <c r="C16" i="224"/>
  <c r="T44" i="182"/>
  <c r="D16" i="228" s="1"/>
  <c r="C16" i="228"/>
  <c r="T40" i="182"/>
  <c r="D16" i="231" s="1"/>
  <c r="C16" i="231"/>
  <c r="T36" i="182"/>
  <c r="D16" i="219" s="1"/>
  <c r="C16" i="219"/>
  <c r="T32" i="182"/>
  <c r="D16" i="206" s="1"/>
  <c r="C16" i="206"/>
  <c r="T28" i="182"/>
  <c r="D16" i="210" s="1"/>
  <c r="C16" i="210"/>
  <c r="T24" i="182"/>
  <c r="D16" i="214" s="1"/>
  <c r="C16" i="214"/>
  <c r="T20" i="182"/>
  <c r="D16" i="203" s="1"/>
  <c r="C16" i="203"/>
  <c r="T16" i="182"/>
  <c r="D16" i="199" s="1"/>
  <c r="C16" i="199"/>
  <c r="T12" i="182"/>
  <c r="D16" i="195" s="1"/>
  <c r="C16" i="195"/>
  <c r="T8" i="182"/>
  <c r="D16" i="191" s="1"/>
  <c r="C16" i="191"/>
  <c r="U51" i="182"/>
  <c r="D17" i="237" s="1"/>
  <c r="C17" i="237"/>
  <c r="U47" i="182"/>
  <c r="D17" i="225" s="1"/>
  <c r="C17" i="225"/>
  <c r="U43" i="182"/>
  <c r="D17" i="229" s="1"/>
  <c r="C17" i="229"/>
  <c r="U39" i="182"/>
  <c r="D17" i="221" s="1"/>
  <c r="C17" i="221"/>
  <c r="U35" i="182"/>
  <c r="D17" i="218" s="1"/>
  <c r="C17" i="218"/>
  <c r="U31" i="182"/>
  <c r="D17" i="207" s="1"/>
  <c r="C17" i="207"/>
  <c r="U27" i="182"/>
  <c r="D17" i="211" s="1"/>
  <c r="C17" i="211"/>
  <c r="U23" i="182"/>
  <c r="D17" i="215" s="1"/>
  <c r="C17" i="215"/>
  <c r="U19" i="182"/>
  <c r="D17" i="202" s="1"/>
  <c r="C17" i="202"/>
  <c r="U15" i="182"/>
  <c r="D17" i="198" s="1"/>
  <c r="C17" i="198"/>
  <c r="U11" i="182"/>
  <c r="D17" i="194" s="1"/>
  <c r="C17" i="194"/>
  <c r="U7" i="182"/>
  <c r="D17" i="190" s="1"/>
  <c r="C17" i="190"/>
  <c r="X52" i="182"/>
  <c r="D20" i="236" s="1"/>
  <c r="C20" i="236"/>
  <c r="X48" i="182"/>
  <c r="D20" i="224" s="1"/>
  <c r="C20" i="224"/>
  <c r="X44" i="182"/>
  <c r="D20" i="228" s="1"/>
  <c r="C20" i="228"/>
  <c r="X40" i="182"/>
  <c r="D20" i="231" s="1"/>
  <c r="C20" i="231"/>
  <c r="X36" i="182"/>
  <c r="D20" i="219" s="1"/>
  <c r="C20" i="219"/>
  <c r="X32" i="182"/>
  <c r="D20" i="206" s="1"/>
  <c r="C20" i="206"/>
  <c r="X24" i="182"/>
  <c r="D20" i="214" s="1"/>
  <c r="C20" i="214"/>
  <c r="X20" i="182"/>
  <c r="D20" i="203" s="1"/>
  <c r="C20" i="203"/>
  <c r="X16" i="182"/>
  <c r="D20" i="199" s="1"/>
  <c r="C20" i="199"/>
  <c r="X12" i="182"/>
  <c r="D20" i="195" s="1"/>
  <c r="C20" i="195"/>
  <c r="X8" i="182"/>
  <c r="D20" i="191" s="1"/>
  <c r="C20" i="191"/>
  <c r="Y51" i="182"/>
  <c r="D21" i="237" s="1"/>
  <c r="C21" i="237"/>
  <c r="Y47" i="182"/>
  <c r="D21" i="225" s="1"/>
  <c r="C21" i="225"/>
  <c r="Y43" i="182"/>
  <c r="D21" i="229" s="1"/>
  <c r="C21" i="229"/>
  <c r="Y39" i="182"/>
  <c r="D21" i="221" s="1"/>
  <c r="C21" i="221"/>
  <c r="Y35" i="182"/>
  <c r="D21" i="218" s="1"/>
  <c r="C21" i="218"/>
  <c r="Y31" i="182"/>
  <c r="D21" i="207" s="1"/>
  <c r="C21" i="207"/>
  <c r="Y27" i="182"/>
  <c r="D21" i="211" s="1"/>
  <c r="C21" i="211"/>
  <c r="Y23" i="182"/>
  <c r="D21" i="215" s="1"/>
  <c r="C21" i="215"/>
  <c r="Y19" i="182"/>
  <c r="D21" i="202" s="1"/>
  <c r="C21" i="202"/>
  <c r="Y15" i="182"/>
  <c r="D21" i="198" s="1"/>
  <c r="C21" i="198"/>
  <c r="Y11" i="182"/>
  <c r="D21" i="194" s="1"/>
  <c r="C21" i="194"/>
  <c r="Y7" i="182"/>
  <c r="D21" i="190" s="1"/>
  <c r="C21" i="190"/>
  <c r="AI53" i="182"/>
  <c r="D31" i="235" s="1"/>
  <c r="C31" i="235"/>
  <c r="AI49" i="182"/>
  <c r="D31" i="223" s="1"/>
  <c r="C31" i="223"/>
  <c r="AI45" i="182"/>
  <c r="D31" i="227" s="1"/>
  <c r="C31" i="227"/>
  <c r="AI41" i="182"/>
  <c r="D31" i="222" s="1"/>
  <c r="C31" i="222"/>
  <c r="AI37" i="182"/>
  <c r="D31" i="238" s="1"/>
  <c r="C31" i="238"/>
  <c r="AI33" i="182"/>
  <c r="D31" i="216" s="1"/>
  <c r="C31" i="216"/>
  <c r="AI29" i="182"/>
  <c r="D31" i="209" s="1"/>
  <c r="C31" i="209"/>
  <c r="AI25" i="182"/>
  <c r="D31" i="213" s="1"/>
  <c r="E31" i="213" s="1"/>
  <c r="C31" i="213"/>
  <c r="AI21" i="182"/>
  <c r="D31" i="204" s="1"/>
  <c r="C31" i="204"/>
  <c r="AI17" i="182"/>
  <c r="D31" i="200" s="1"/>
  <c r="C31" i="200"/>
  <c r="AI13" i="182"/>
  <c r="D31" i="196" s="1"/>
  <c r="C31" i="196"/>
  <c r="AI9" i="182"/>
  <c r="D31" i="192" s="1"/>
  <c r="C31" i="192"/>
  <c r="AI5" i="182"/>
  <c r="D31" i="188" s="1"/>
  <c r="C31" i="188"/>
  <c r="AJ52" i="182"/>
  <c r="D32" i="236" s="1"/>
  <c r="C32" i="236"/>
  <c r="AJ48" i="182"/>
  <c r="D32" i="224" s="1"/>
  <c r="C32" i="224"/>
  <c r="AJ44" i="182"/>
  <c r="D32" i="228" s="1"/>
  <c r="C32" i="228"/>
  <c r="AJ40" i="182"/>
  <c r="D32" i="231" s="1"/>
  <c r="C32" i="231"/>
  <c r="AJ36" i="182"/>
  <c r="D32" i="219" s="1"/>
  <c r="C32" i="219"/>
  <c r="AJ32" i="182"/>
  <c r="D32" i="206" s="1"/>
  <c r="C32" i="206"/>
  <c r="AJ28" i="182"/>
  <c r="D32" i="210" s="1"/>
  <c r="C32" i="210"/>
  <c r="AJ24" i="182"/>
  <c r="D32" i="214" s="1"/>
  <c r="C32" i="214"/>
  <c r="AJ20" i="182"/>
  <c r="D32" i="203" s="1"/>
  <c r="C32" i="203"/>
  <c r="AJ16" i="182"/>
  <c r="D32" i="199" s="1"/>
  <c r="C32" i="199"/>
  <c r="AJ12" i="182"/>
  <c r="D32" i="195" s="1"/>
  <c r="C32" i="195"/>
  <c r="AJ8" i="182"/>
  <c r="D32" i="191" s="1"/>
  <c r="C32" i="191"/>
  <c r="AK51" i="182"/>
  <c r="D33" i="237" s="1"/>
  <c r="C33" i="237"/>
  <c r="AK47" i="182"/>
  <c r="D33" i="225" s="1"/>
  <c r="C33" i="225"/>
  <c r="AK43" i="182"/>
  <c r="D33" i="229" s="1"/>
  <c r="C33" i="229"/>
  <c r="AK39" i="182"/>
  <c r="D33" i="221" s="1"/>
  <c r="C33" i="221"/>
  <c r="AK35" i="182"/>
  <c r="D33" i="218" s="1"/>
  <c r="C33" i="218"/>
  <c r="AK31" i="182"/>
  <c r="D33" i="207" s="1"/>
  <c r="C33" i="207"/>
  <c r="AK27" i="182"/>
  <c r="D33" i="211" s="1"/>
  <c r="C33" i="211"/>
  <c r="AK23" i="182"/>
  <c r="D33" i="215" s="1"/>
  <c r="C33" i="215"/>
  <c r="AK19" i="182"/>
  <c r="D33" i="202" s="1"/>
  <c r="C33" i="202"/>
  <c r="AK15" i="182"/>
  <c r="D33" i="198" s="1"/>
  <c r="C33" i="198"/>
  <c r="AK11" i="182"/>
  <c r="D33" i="194" s="1"/>
  <c r="C33" i="194"/>
  <c r="AK7" i="182"/>
  <c r="D33" i="190" s="1"/>
  <c r="C33" i="190"/>
  <c r="AN52" i="182"/>
  <c r="D36" i="236" s="1"/>
  <c r="C36" i="236"/>
  <c r="AN48" i="182"/>
  <c r="D36" i="224" s="1"/>
  <c r="C36" i="224"/>
  <c r="AN44" i="182"/>
  <c r="D36" i="228" s="1"/>
  <c r="C36" i="228"/>
  <c r="AN40" i="182"/>
  <c r="D36" i="231" s="1"/>
  <c r="C36" i="231"/>
  <c r="AN36" i="182"/>
  <c r="D36" i="219" s="1"/>
  <c r="C36" i="219"/>
  <c r="AN32" i="182"/>
  <c r="D36" i="206" s="1"/>
  <c r="C36" i="206"/>
  <c r="AN24" i="182"/>
  <c r="D36" i="214" s="1"/>
  <c r="C36" i="214"/>
  <c r="AN20" i="182"/>
  <c r="D36" i="203" s="1"/>
  <c r="C36" i="203"/>
  <c r="AN16" i="182"/>
  <c r="D36" i="199" s="1"/>
  <c r="C36" i="199"/>
  <c r="AN12" i="182"/>
  <c r="D36" i="195" s="1"/>
  <c r="C36" i="195"/>
  <c r="AN8" i="182"/>
  <c r="D36" i="191" s="1"/>
  <c r="C36" i="191"/>
  <c r="AO51" i="182"/>
  <c r="D37" i="237" s="1"/>
  <c r="C37" i="237"/>
  <c r="AO47" i="182"/>
  <c r="D37" i="225" s="1"/>
  <c r="C37" i="225"/>
  <c r="AO43" i="182"/>
  <c r="D37" i="229" s="1"/>
  <c r="C37" i="229"/>
  <c r="AO39" i="182"/>
  <c r="D37" i="221" s="1"/>
  <c r="C37" i="221"/>
  <c r="AO35" i="182"/>
  <c r="D37" i="218" s="1"/>
  <c r="C37" i="218"/>
  <c r="AO31" i="182"/>
  <c r="D37" i="207" s="1"/>
  <c r="C37" i="207"/>
  <c r="AO27" i="182"/>
  <c r="D37" i="211" s="1"/>
  <c r="C37" i="211"/>
  <c r="AO23" i="182"/>
  <c r="D37" i="215" s="1"/>
  <c r="C37" i="215"/>
  <c r="AO19" i="182"/>
  <c r="D37" i="202" s="1"/>
  <c r="C37" i="202"/>
  <c r="AO15" i="182"/>
  <c r="D37" i="198" s="1"/>
  <c r="C37" i="198"/>
  <c r="AO11" i="182"/>
  <c r="D37" i="194" s="1"/>
  <c r="C37" i="194"/>
  <c r="AO7" i="182"/>
  <c r="D37" i="190" s="1"/>
  <c r="C37" i="190"/>
  <c r="AP54" i="182"/>
  <c r="D38" i="234" s="1"/>
  <c r="C38" i="234"/>
  <c r="AP50" i="182"/>
  <c r="D38" i="232" s="1"/>
  <c r="C38" i="232"/>
  <c r="AP46" i="182"/>
  <c r="D38" i="226" s="1"/>
  <c r="C38" i="226"/>
  <c r="AP42" i="182"/>
  <c r="D38" i="230" s="1"/>
  <c r="C38" i="230"/>
  <c r="AP38" i="182"/>
  <c r="D38" i="220" s="1"/>
  <c r="C38" i="220"/>
  <c r="AP34" i="182"/>
  <c r="D38" i="217" s="1"/>
  <c r="E38" i="217" s="1"/>
  <c r="C38" i="217"/>
  <c r="AP30" i="182"/>
  <c r="D38" i="208" s="1"/>
  <c r="C38" i="208"/>
  <c r="AP26" i="182"/>
  <c r="D38" i="212" s="1"/>
  <c r="C38" i="212"/>
  <c r="AP22" i="182"/>
  <c r="D38" i="205" s="1"/>
  <c r="C38" i="205"/>
  <c r="AP18" i="182"/>
  <c r="D38" i="201" s="1"/>
  <c r="C38" i="201"/>
  <c r="AP14" i="182"/>
  <c r="D38" i="197" s="1"/>
  <c r="C38" i="197"/>
  <c r="AP10" i="182"/>
  <c r="D38" i="193" s="1"/>
  <c r="C38" i="193"/>
  <c r="AP6" i="182"/>
  <c r="D38" i="189" s="1"/>
  <c r="C38" i="189"/>
  <c r="AR44" i="182"/>
  <c r="D40" i="228" s="1"/>
  <c r="C40" i="228"/>
  <c r="C33" i="268"/>
  <c r="C17" i="268"/>
  <c r="H52" i="182"/>
  <c r="D4" i="236" s="1"/>
  <c r="C4" i="236"/>
  <c r="H48" i="182"/>
  <c r="D4" i="224" s="1"/>
  <c r="C4" i="224"/>
  <c r="H40" i="182"/>
  <c r="D4" i="231" s="1"/>
  <c r="C4" i="231"/>
  <c r="H32" i="182"/>
  <c r="D4" i="206" s="1"/>
  <c r="C4" i="206"/>
  <c r="H20" i="182"/>
  <c r="D4" i="203" s="1"/>
  <c r="C4" i="203"/>
  <c r="H12" i="182"/>
  <c r="D4" i="195" s="1"/>
  <c r="C4" i="195"/>
  <c r="I47" i="182"/>
  <c r="D5" i="225" s="1"/>
  <c r="C5" i="225"/>
  <c r="I43" i="182"/>
  <c r="D5" i="229" s="1"/>
  <c r="C5" i="229"/>
  <c r="I35" i="182"/>
  <c r="D5" i="218" s="1"/>
  <c r="C5" i="218"/>
  <c r="I31" i="182"/>
  <c r="D5" i="207" s="1"/>
  <c r="C5" i="207"/>
  <c r="I27" i="182"/>
  <c r="D5" i="211" s="1"/>
  <c r="C5" i="211"/>
  <c r="I19" i="182"/>
  <c r="D5" i="202" s="1"/>
  <c r="C5" i="202"/>
  <c r="I15" i="182"/>
  <c r="D5" i="198" s="1"/>
  <c r="C5" i="198"/>
  <c r="I11" i="182"/>
  <c r="D5" i="194" s="1"/>
  <c r="C5" i="194"/>
  <c r="I7" i="182"/>
  <c r="D5" i="190" s="1"/>
  <c r="C5" i="190"/>
  <c r="S39" i="182"/>
  <c r="D15" i="221" s="1"/>
  <c r="C15" i="221"/>
  <c r="AR4" i="182"/>
  <c r="D40" i="268" s="1"/>
  <c r="C36" i="268"/>
  <c r="D15" i="177" s="1"/>
  <c r="E15" i="177" s="1"/>
  <c r="F15" i="177" s="1"/>
  <c r="C32" i="268"/>
  <c r="AF4" i="182"/>
  <c r="C20" i="268"/>
  <c r="D8" i="177" s="1"/>
  <c r="E8" i="177" s="1"/>
  <c r="F8" i="177" s="1"/>
  <c r="C16" i="268"/>
  <c r="C4" i="268"/>
  <c r="C44" i="224"/>
  <c r="D44" i="224" s="1"/>
  <c r="E13" i="224" s="1"/>
  <c r="C44" i="231"/>
  <c r="D44" i="231" s="1"/>
  <c r="C44" i="219"/>
  <c r="D44" i="219" s="1"/>
  <c r="C44" i="206"/>
  <c r="D44" i="206" s="1"/>
  <c r="E8" i="206" s="1"/>
  <c r="C44" i="214"/>
  <c r="D44" i="214" s="1"/>
  <c r="E8" i="214" s="1"/>
  <c r="C44" i="203"/>
  <c r="D44" i="203" s="1"/>
  <c r="E13" i="203" s="1"/>
  <c r="C44" i="191"/>
  <c r="D44" i="191" s="1"/>
  <c r="E11" i="191" s="1"/>
  <c r="H51" i="182"/>
  <c r="D4" i="237" s="1"/>
  <c r="C4" i="237"/>
  <c r="H47" i="182"/>
  <c r="D4" i="225" s="1"/>
  <c r="C4" i="225"/>
  <c r="H43" i="182"/>
  <c r="D4" i="229" s="1"/>
  <c r="C4" i="229"/>
  <c r="H39" i="182"/>
  <c r="D4" i="221" s="1"/>
  <c r="C4" i="221"/>
  <c r="H35" i="182"/>
  <c r="D4" i="218" s="1"/>
  <c r="C4" i="218"/>
  <c r="H31" i="182"/>
  <c r="D4" i="207" s="1"/>
  <c r="C4" i="207"/>
  <c r="H27" i="182"/>
  <c r="D4" i="211" s="1"/>
  <c r="C4" i="211"/>
  <c r="H23" i="182"/>
  <c r="D4" i="215" s="1"/>
  <c r="C4" i="215"/>
  <c r="H19" i="182"/>
  <c r="D4" i="202" s="1"/>
  <c r="C4" i="202"/>
  <c r="H15" i="182"/>
  <c r="D4" i="198" s="1"/>
  <c r="C4" i="198"/>
  <c r="H11" i="182"/>
  <c r="D4" i="194" s="1"/>
  <c r="C4" i="194"/>
  <c r="H7" i="182"/>
  <c r="D4" i="190" s="1"/>
  <c r="C4" i="190"/>
  <c r="I54" i="182"/>
  <c r="D5" i="234" s="1"/>
  <c r="C5" i="234"/>
  <c r="I50" i="182"/>
  <c r="D5" i="232" s="1"/>
  <c r="C5" i="232"/>
  <c r="I46" i="182"/>
  <c r="D5" i="226" s="1"/>
  <c r="C5" i="226"/>
  <c r="I42" i="182"/>
  <c r="D5" i="230" s="1"/>
  <c r="C5" i="230"/>
  <c r="I38" i="182"/>
  <c r="D5" i="220" s="1"/>
  <c r="C5" i="220"/>
  <c r="I34" i="182"/>
  <c r="D5" i="217" s="1"/>
  <c r="C5" i="217"/>
  <c r="I30" i="182"/>
  <c r="D5" i="208" s="1"/>
  <c r="C5" i="208"/>
  <c r="I26" i="182"/>
  <c r="D5" i="212" s="1"/>
  <c r="C5" i="212"/>
  <c r="I22" i="182"/>
  <c r="D5" i="205" s="1"/>
  <c r="C5" i="205"/>
  <c r="I18" i="182"/>
  <c r="D5" i="201" s="1"/>
  <c r="C5" i="201"/>
  <c r="I14" i="182"/>
  <c r="D5" i="197" s="1"/>
  <c r="C5" i="197"/>
  <c r="I10" i="182"/>
  <c r="D5" i="193" s="1"/>
  <c r="C5" i="193"/>
  <c r="I6" i="182"/>
  <c r="D5" i="189" s="1"/>
  <c r="C5" i="189"/>
  <c r="C44" i="237"/>
  <c r="D44" i="237" s="1"/>
  <c r="C44" i="218"/>
  <c r="D44" i="218" s="1"/>
  <c r="E11" i="218" s="1"/>
  <c r="C44" i="207"/>
  <c r="D44" i="207" s="1"/>
  <c r="E7" i="207" s="1"/>
  <c r="C44" i="211"/>
  <c r="D44" i="211" s="1"/>
  <c r="C44" i="198"/>
  <c r="D44" i="198" s="1"/>
  <c r="E7" i="198" s="1"/>
  <c r="S54" i="182"/>
  <c r="D15" i="234" s="1"/>
  <c r="C15" i="234"/>
  <c r="S50" i="182"/>
  <c r="D15" i="232" s="1"/>
  <c r="C15" i="232"/>
  <c r="S46" i="182"/>
  <c r="D15" i="226" s="1"/>
  <c r="C15" i="226"/>
  <c r="S42" i="182"/>
  <c r="D15" i="230" s="1"/>
  <c r="C15" i="230"/>
  <c r="S38" i="182"/>
  <c r="D15" i="220" s="1"/>
  <c r="C15" i="220"/>
  <c r="S34" i="182"/>
  <c r="D15" i="217" s="1"/>
  <c r="C15" i="217"/>
  <c r="S30" i="182"/>
  <c r="D15" i="208" s="1"/>
  <c r="C15" i="208"/>
  <c r="S26" i="182"/>
  <c r="D15" i="212" s="1"/>
  <c r="C15" i="212"/>
  <c r="S22" i="182"/>
  <c r="D15" i="205" s="1"/>
  <c r="C15" i="205"/>
  <c r="S18" i="182"/>
  <c r="D15" i="201" s="1"/>
  <c r="C15" i="201"/>
  <c r="S14" i="182"/>
  <c r="D15" i="197" s="1"/>
  <c r="C15" i="197"/>
  <c r="S10" i="182"/>
  <c r="D15" i="193" s="1"/>
  <c r="C15" i="193"/>
  <c r="S6" i="182"/>
  <c r="D15" i="189" s="1"/>
  <c r="C15" i="189"/>
  <c r="T53" i="182"/>
  <c r="D16" i="235" s="1"/>
  <c r="C16" i="235"/>
  <c r="T49" i="182"/>
  <c r="D16" i="223" s="1"/>
  <c r="C16" i="223"/>
  <c r="T45" i="182"/>
  <c r="D16" i="227" s="1"/>
  <c r="C16" i="227"/>
  <c r="T41" i="182"/>
  <c r="D16" i="222" s="1"/>
  <c r="C16" i="222"/>
  <c r="T37" i="182"/>
  <c r="D16" i="238" s="1"/>
  <c r="C16" i="238"/>
  <c r="T33" i="182"/>
  <c r="D16" i="216" s="1"/>
  <c r="C16" i="216"/>
  <c r="T29" i="182"/>
  <c r="D16" i="209" s="1"/>
  <c r="C16" i="209"/>
  <c r="T25" i="182"/>
  <c r="D16" i="213" s="1"/>
  <c r="C16" i="213"/>
  <c r="T21" i="182"/>
  <c r="D16" i="204" s="1"/>
  <c r="C16" i="204"/>
  <c r="T17" i="182"/>
  <c r="D16" i="200" s="1"/>
  <c r="C16" i="200"/>
  <c r="T13" i="182"/>
  <c r="D16" i="196" s="1"/>
  <c r="C16" i="196"/>
  <c r="T9" i="182"/>
  <c r="D16" i="192" s="1"/>
  <c r="C16" i="192"/>
  <c r="T5" i="182"/>
  <c r="D16" i="188" s="1"/>
  <c r="C16" i="188"/>
  <c r="U52" i="182"/>
  <c r="D17" i="236" s="1"/>
  <c r="C17" i="236"/>
  <c r="U48" i="182"/>
  <c r="D17" i="224" s="1"/>
  <c r="C17" i="224"/>
  <c r="U44" i="182"/>
  <c r="D17" i="228" s="1"/>
  <c r="C17" i="228"/>
  <c r="U40" i="182"/>
  <c r="D17" i="231" s="1"/>
  <c r="C17" i="231"/>
  <c r="U36" i="182"/>
  <c r="D17" i="219" s="1"/>
  <c r="C17" i="219"/>
  <c r="U32" i="182"/>
  <c r="D17" i="206" s="1"/>
  <c r="C17" i="206"/>
  <c r="U24" i="182"/>
  <c r="D17" i="214" s="1"/>
  <c r="C17" i="214"/>
  <c r="U20" i="182"/>
  <c r="D17" i="203" s="1"/>
  <c r="C17" i="203"/>
  <c r="U16" i="182"/>
  <c r="D17" i="199" s="1"/>
  <c r="C17" i="199"/>
  <c r="U12" i="182"/>
  <c r="D17" i="195" s="1"/>
  <c r="C17" i="195"/>
  <c r="U8" i="182"/>
  <c r="D17" i="191" s="1"/>
  <c r="C17" i="191"/>
  <c r="X53" i="182"/>
  <c r="D20" i="235" s="1"/>
  <c r="C20" i="235"/>
  <c r="X49" i="182"/>
  <c r="D20" i="223" s="1"/>
  <c r="C20" i="223"/>
  <c r="X45" i="182"/>
  <c r="D20" i="227" s="1"/>
  <c r="C20" i="227"/>
  <c r="X41" i="182"/>
  <c r="D20" i="222" s="1"/>
  <c r="C20" i="222"/>
  <c r="X37" i="182"/>
  <c r="D20" i="238" s="1"/>
  <c r="C20" i="238"/>
  <c r="X33" i="182"/>
  <c r="D20" i="216" s="1"/>
  <c r="C20" i="216"/>
  <c r="X29" i="182"/>
  <c r="D20" i="209" s="1"/>
  <c r="C20" i="209"/>
  <c r="X25" i="182"/>
  <c r="D20" i="213" s="1"/>
  <c r="C20" i="213"/>
  <c r="X21" i="182"/>
  <c r="D20" i="204" s="1"/>
  <c r="C20" i="204"/>
  <c r="X17" i="182"/>
  <c r="D20" i="200" s="1"/>
  <c r="C20" i="200"/>
  <c r="X13" i="182"/>
  <c r="D20" i="196" s="1"/>
  <c r="C20" i="196"/>
  <c r="X9" i="182"/>
  <c r="D20" i="192" s="1"/>
  <c r="C20" i="192"/>
  <c r="X5" i="182"/>
  <c r="D20" i="188" s="1"/>
  <c r="C20" i="188"/>
  <c r="Y52" i="182"/>
  <c r="D21" i="236" s="1"/>
  <c r="C21" i="236"/>
  <c r="Y48" i="182"/>
  <c r="D21" i="224" s="1"/>
  <c r="C21" i="224"/>
  <c r="Y44" i="182"/>
  <c r="D21" i="228" s="1"/>
  <c r="C21" i="228"/>
  <c r="Y40" i="182"/>
  <c r="D21" i="231" s="1"/>
  <c r="C21" i="231"/>
  <c r="Y36" i="182"/>
  <c r="D21" i="219" s="1"/>
  <c r="C21" i="219"/>
  <c r="Y32" i="182"/>
  <c r="D21" i="206" s="1"/>
  <c r="C21" i="206"/>
  <c r="Y24" i="182"/>
  <c r="D21" i="214" s="1"/>
  <c r="C21" i="214"/>
  <c r="Y20" i="182"/>
  <c r="D21" i="203" s="1"/>
  <c r="C21" i="203"/>
  <c r="Y16" i="182"/>
  <c r="D21" i="199" s="1"/>
  <c r="C21" i="199"/>
  <c r="Y8" i="182"/>
  <c r="D21" i="191" s="1"/>
  <c r="C21" i="191"/>
  <c r="C44" i="228"/>
  <c r="D44" i="228" s="1"/>
  <c r="E11" i="228" s="1"/>
  <c r="AI46" i="182"/>
  <c r="D31" i="226" s="1"/>
  <c r="C31" i="226"/>
  <c r="AI38" i="182"/>
  <c r="D31" i="220" s="1"/>
  <c r="C31" i="220"/>
  <c r="AI30" i="182"/>
  <c r="D31" i="208" s="1"/>
  <c r="C31" i="208"/>
  <c r="AI22" i="182"/>
  <c r="D31" i="205" s="1"/>
  <c r="C31" i="205"/>
  <c r="AI14" i="182"/>
  <c r="D31" i="197" s="1"/>
  <c r="C31" i="197"/>
  <c r="AI6" i="182"/>
  <c r="D31" i="189" s="1"/>
  <c r="C31" i="189"/>
  <c r="AJ53" i="182"/>
  <c r="D32" i="235" s="1"/>
  <c r="C32" i="235"/>
  <c r="AJ45" i="182"/>
  <c r="D32" i="227" s="1"/>
  <c r="C32" i="227"/>
  <c r="AJ37" i="182"/>
  <c r="D32" i="238" s="1"/>
  <c r="C32" i="238"/>
  <c r="AJ29" i="182"/>
  <c r="D32" i="209" s="1"/>
  <c r="C32" i="209"/>
  <c r="AJ21" i="182"/>
  <c r="D32" i="204" s="1"/>
  <c r="C32" i="204"/>
  <c r="AJ13" i="182"/>
  <c r="D32" i="196" s="1"/>
  <c r="C32" i="196"/>
  <c r="AJ5" i="182"/>
  <c r="D32" i="188" s="1"/>
  <c r="C32" i="188"/>
  <c r="AK48" i="182"/>
  <c r="D33" i="224" s="1"/>
  <c r="C33" i="224"/>
  <c r="AK40" i="182"/>
  <c r="D33" i="231" s="1"/>
  <c r="C33" i="231"/>
  <c r="AK28" i="182"/>
  <c r="D33" i="210" s="1"/>
  <c r="C33" i="210"/>
  <c r="AK20" i="182"/>
  <c r="D33" i="203" s="1"/>
  <c r="C33" i="203"/>
  <c r="AK12" i="182"/>
  <c r="D33" i="195" s="1"/>
  <c r="C33" i="195"/>
  <c r="AN53" i="182"/>
  <c r="D36" i="235" s="1"/>
  <c r="C36" i="235"/>
  <c r="AN45" i="182"/>
  <c r="D36" i="227" s="1"/>
  <c r="C36" i="227"/>
  <c r="AN37" i="182"/>
  <c r="D36" i="238" s="1"/>
  <c r="C36" i="238"/>
  <c r="AN29" i="182"/>
  <c r="D36" i="209" s="1"/>
  <c r="C36" i="209"/>
  <c r="AN21" i="182"/>
  <c r="D36" i="204" s="1"/>
  <c r="C36" i="204"/>
  <c r="AN13" i="182"/>
  <c r="D36" i="196" s="1"/>
  <c r="C36" i="196"/>
  <c r="AN5" i="182"/>
  <c r="D36" i="188" s="1"/>
  <c r="C36" i="188"/>
  <c r="AO48" i="182"/>
  <c r="D37" i="224" s="1"/>
  <c r="C37" i="224"/>
  <c r="AO40" i="182"/>
  <c r="D37" i="231" s="1"/>
  <c r="C37" i="231"/>
  <c r="AO32" i="182"/>
  <c r="D37" i="206" s="1"/>
  <c r="C37" i="206"/>
  <c r="AO24" i="182"/>
  <c r="D37" i="214" s="1"/>
  <c r="C37" i="214"/>
  <c r="AO20" i="182"/>
  <c r="D37" i="203" s="1"/>
  <c r="C37" i="203"/>
  <c r="AO12" i="182"/>
  <c r="D37" i="195" s="1"/>
  <c r="C37" i="195"/>
  <c r="AO8" i="182"/>
  <c r="D37" i="191" s="1"/>
  <c r="C37" i="191"/>
  <c r="AP51" i="182"/>
  <c r="D38" i="237" s="1"/>
  <c r="C38" i="237"/>
  <c r="AP43" i="182"/>
  <c r="D38" i="229" s="1"/>
  <c r="C38" i="229"/>
  <c r="AP35" i="182"/>
  <c r="D38" i="218" s="1"/>
  <c r="C38" i="218"/>
  <c r="AP27" i="182"/>
  <c r="D38" i="211" s="1"/>
  <c r="C38" i="211"/>
  <c r="AP19" i="182"/>
  <c r="D38" i="202" s="1"/>
  <c r="C38" i="202"/>
  <c r="AP11" i="182"/>
  <c r="D38" i="194" s="1"/>
  <c r="C38" i="194"/>
  <c r="AP7" i="182"/>
  <c r="D38" i="190" s="1"/>
  <c r="C38" i="190"/>
  <c r="AR49" i="182"/>
  <c r="D40" i="223" s="1"/>
  <c r="C40" i="223"/>
  <c r="AR37" i="182"/>
  <c r="D40" i="238" s="1"/>
  <c r="C40" i="238"/>
  <c r="AR5" i="182"/>
  <c r="D40" i="188" s="1"/>
  <c r="C40" i="188"/>
  <c r="AM4" i="182"/>
  <c r="AE4" i="182"/>
  <c r="D27" i="268" s="1"/>
  <c r="C44" i="221"/>
  <c r="D44" i="221" s="1"/>
  <c r="E12" i="221" s="1"/>
  <c r="C38" i="268"/>
  <c r="D16" i="177" s="1"/>
  <c r="E16" i="177" s="1"/>
  <c r="F16" i="177" s="1"/>
  <c r="AL4" i="182"/>
  <c r="AD4" i="182"/>
  <c r="Z4" i="182"/>
  <c r="V4" i="182"/>
  <c r="C44" i="232"/>
  <c r="D44" i="232" s="1"/>
  <c r="E9" i="232" s="1"/>
  <c r="C44" i="226"/>
  <c r="D44" i="226" s="1"/>
  <c r="C44" i="205"/>
  <c r="D44" i="205" s="1"/>
  <c r="C44" i="201"/>
  <c r="D44" i="201" s="1"/>
  <c r="E7" i="201" s="1"/>
  <c r="H53" i="182"/>
  <c r="D4" i="235" s="1"/>
  <c r="C4" i="235"/>
  <c r="H49" i="182"/>
  <c r="D4" i="223" s="1"/>
  <c r="C4" i="223"/>
  <c r="H45" i="182"/>
  <c r="D4" i="227" s="1"/>
  <c r="C4" i="227"/>
  <c r="H41" i="182"/>
  <c r="D4" i="222" s="1"/>
  <c r="C4" i="222"/>
  <c r="H37" i="182"/>
  <c r="D4" i="238" s="1"/>
  <c r="C4" i="238"/>
  <c r="H33" i="182"/>
  <c r="D4" i="216" s="1"/>
  <c r="C4" i="216"/>
  <c r="H29" i="182"/>
  <c r="D4" i="209" s="1"/>
  <c r="C4" i="209"/>
  <c r="H25" i="182"/>
  <c r="D4" i="213" s="1"/>
  <c r="C4" i="213"/>
  <c r="H21" i="182"/>
  <c r="D4" i="204" s="1"/>
  <c r="C4" i="204"/>
  <c r="H17" i="182"/>
  <c r="D4" i="200" s="1"/>
  <c r="C4" i="200"/>
  <c r="H13" i="182"/>
  <c r="D4" i="196" s="1"/>
  <c r="C4" i="196"/>
  <c r="H9" i="182"/>
  <c r="D4" i="192" s="1"/>
  <c r="C4" i="192"/>
  <c r="H5" i="182"/>
  <c r="D4" i="188" s="1"/>
  <c r="C4" i="188"/>
  <c r="I52" i="182"/>
  <c r="D5" i="236" s="1"/>
  <c r="C5" i="236"/>
  <c r="I48" i="182"/>
  <c r="D5" i="224" s="1"/>
  <c r="C5" i="224"/>
  <c r="I44" i="182"/>
  <c r="D5" i="228" s="1"/>
  <c r="C5" i="228"/>
  <c r="I40" i="182"/>
  <c r="D5" i="231" s="1"/>
  <c r="C5" i="231"/>
  <c r="I36" i="182"/>
  <c r="D5" i="219" s="1"/>
  <c r="C5" i="219"/>
  <c r="I32" i="182"/>
  <c r="D5" i="206" s="1"/>
  <c r="C5" i="206"/>
  <c r="I28" i="182"/>
  <c r="D5" i="210" s="1"/>
  <c r="C5" i="210"/>
  <c r="I24" i="182"/>
  <c r="D5" i="214" s="1"/>
  <c r="C5" i="214"/>
  <c r="I20" i="182"/>
  <c r="D5" i="203" s="1"/>
  <c r="C5" i="203"/>
  <c r="I16" i="182"/>
  <c r="D5" i="199" s="1"/>
  <c r="C5" i="199"/>
  <c r="I12" i="182"/>
  <c r="D5" i="195" s="1"/>
  <c r="C5" i="195"/>
  <c r="I8" i="182"/>
  <c r="D5" i="191" s="1"/>
  <c r="C5" i="191"/>
  <c r="C44" i="227"/>
  <c r="D44" i="227" s="1"/>
  <c r="E8" i="227" s="1"/>
  <c r="C44" i="216"/>
  <c r="D44" i="216" s="1"/>
  <c r="E8" i="216" s="1"/>
  <c r="C44" i="204"/>
  <c r="D44" i="204" s="1"/>
  <c r="E13" i="204" s="1"/>
  <c r="S52" i="182"/>
  <c r="D15" i="236" s="1"/>
  <c r="C15" i="236"/>
  <c r="S48" i="182"/>
  <c r="D15" i="224" s="1"/>
  <c r="C15" i="224"/>
  <c r="S44" i="182"/>
  <c r="D15" i="228" s="1"/>
  <c r="C15" i="228"/>
  <c r="S40" i="182"/>
  <c r="D15" i="231" s="1"/>
  <c r="C15" i="231"/>
  <c r="S36" i="182"/>
  <c r="D15" i="219" s="1"/>
  <c r="C15" i="219"/>
  <c r="S32" i="182"/>
  <c r="D15" i="206" s="1"/>
  <c r="C15" i="206"/>
  <c r="S28" i="182"/>
  <c r="D15" i="210" s="1"/>
  <c r="C15" i="210"/>
  <c r="S24" i="182"/>
  <c r="D15" i="214" s="1"/>
  <c r="C15" i="214"/>
  <c r="S20" i="182"/>
  <c r="D15" i="203" s="1"/>
  <c r="C15" i="203"/>
  <c r="S16" i="182"/>
  <c r="D15" i="199" s="1"/>
  <c r="C15" i="199"/>
  <c r="S12" i="182"/>
  <c r="D15" i="195" s="1"/>
  <c r="C15" i="195"/>
  <c r="S8" i="182"/>
  <c r="D15" i="191" s="1"/>
  <c r="C15" i="191"/>
  <c r="T51" i="182"/>
  <c r="D16" i="237" s="1"/>
  <c r="C16" i="237"/>
  <c r="T47" i="182"/>
  <c r="D16" i="225" s="1"/>
  <c r="C16" i="225"/>
  <c r="T43" i="182"/>
  <c r="D16" i="229" s="1"/>
  <c r="C16" i="229"/>
  <c r="T39" i="182"/>
  <c r="D16" i="221" s="1"/>
  <c r="C16" i="221"/>
  <c r="T35" i="182"/>
  <c r="D16" i="218" s="1"/>
  <c r="C16" i="218"/>
  <c r="T31" i="182"/>
  <c r="D16" i="207" s="1"/>
  <c r="C16" i="207"/>
  <c r="T27" i="182"/>
  <c r="D16" i="211" s="1"/>
  <c r="C16" i="211"/>
  <c r="T23" i="182"/>
  <c r="D16" i="215" s="1"/>
  <c r="C16" i="215"/>
  <c r="T19" i="182"/>
  <c r="D16" i="202" s="1"/>
  <c r="C16" i="202"/>
  <c r="T15" i="182"/>
  <c r="D16" i="198" s="1"/>
  <c r="C16" i="198"/>
  <c r="T11" i="182"/>
  <c r="D16" i="194" s="1"/>
  <c r="C16" i="194"/>
  <c r="T7" i="182"/>
  <c r="D16" i="190" s="1"/>
  <c r="C16" i="190"/>
  <c r="U54" i="182"/>
  <c r="D17" i="234" s="1"/>
  <c r="C17" i="234"/>
  <c r="U50" i="182"/>
  <c r="D17" i="232" s="1"/>
  <c r="C17" i="232"/>
  <c r="U46" i="182"/>
  <c r="D17" i="226" s="1"/>
  <c r="C17" i="226"/>
  <c r="U42" i="182"/>
  <c r="D17" i="230" s="1"/>
  <c r="C17" i="230"/>
  <c r="U38" i="182"/>
  <c r="D17" i="220" s="1"/>
  <c r="C17" i="220"/>
  <c r="U34" i="182"/>
  <c r="D17" i="217" s="1"/>
  <c r="C17" i="217"/>
  <c r="U30" i="182"/>
  <c r="D17" i="208" s="1"/>
  <c r="C17" i="208"/>
  <c r="U26" i="182"/>
  <c r="D17" i="212" s="1"/>
  <c r="C17" i="212"/>
  <c r="U22" i="182"/>
  <c r="D17" i="205" s="1"/>
  <c r="C17" i="205"/>
  <c r="U18" i="182"/>
  <c r="D17" i="201" s="1"/>
  <c r="C17" i="201"/>
  <c r="U14" i="182"/>
  <c r="D17" i="197" s="1"/>
  <c r="C17" i="197"/>
  <c r="U10" i="182"/>
  <c r="D17" i="193" s="1"/>
  <c r="C17" i="193"/>
  <c r="U6" i="182"/>
  <c r="D17" i="189" s="1"/>
  <c r="C17" i="189"/>
  <c r="X51" i="182"/>
  <c r="D20" i="237" s="1"/>
  <c r="C20" i="237"/>
  <c r="X47" i="182"/>
  <c r="D20" i="225" s="1"/>
  <c r="C20" i="225"/>
  <c r="X43" i="182"/>
  <c r="D20" i="229" s="1"/>
  <c r="C20" i="229"/>
  <c r="X39" i="182"/>
  <c r="D20" i="221" s="1"/>
  <c r="C20" i="221"/>
  <c r="X35" i="182"/>
  <c r="D20" i="218" s="1"/>
  <c r="C20" i="218"/>
  <c r="X31" i="182"/>
  <c r="D20" i="207" s="1"/>
  <c r="C20" i="207"/>
  <c r="X27" i="182"/>
  <c r="D20" i="211" s="1"/>
  <c r="C20" i="211"/>
  <c r="X23" i="182"/>
  <c r="D20" i="215" s="1"/>
  <c r="C20" i="215"/>
  <c r="X19" i="182"/>
  <c r="D20" i="202" s="1"/>
  <c r="C20" i="202"/>
  <c r="X15" i="182"/>
  <c r="D20" i="198" s="1"/>
  <c r="C20" i="198"/>
  <c r="X11" i="182"/>
  <c r="D20" i="194" s="1"/>
  <c r="C20" i="194"/>
  <c r="X7" i="182"/>
  <c r="D20" i="190" s="1"/>
  <c r="C20" i="190"/>
  <c r="Y54" i="182"/>
  <c r="D21" i="234" s="1"/>
  <c r="C21" i="234"/>
  <c r="Y50" i="182"/>
  <c r="D21" i="232" s="1"/>
  <c r="C21" i="232"/>
  <c r="Y46" i="182"/>
  <c r="D21" i="226" s="1"/>
  <c r="C21" i="226"/>
  <c r="Y42" i="182"/>
  <c r="D21" i="230" s="1"/>
  <c r="C21" i="230"/>
  <c r="Y38" i="182"/>
  <c r="D21" i="220" s="1"/>
  <c r="C21" i="220"/>
  <c r="Y34" i="182"/>
  <c r="D21" i="217" s="1"/>
  <c r="C21" i="217"/>
  <c r="Y30" i="182"/>
  <c r="D21" i="208" s="1"/>
  <c r="C21" i="208"/>
  <c r="Y26" i="182"/>
  <c r="D21" i="212" s="1"/>
  <c r="C21" i="212"/>
  <c r="Y22" i="182"/>
  <c r="D21" i="205" s="1"/>
  <c r="C21" i="205"/>
  <c r="Y18" i="182"/>
  <c r="D21" i="201" s="1"/>
  <c r="C21" i="201"/>
  <c r="Y14" i="182"/>
  <c r="D21" i="197" s="1"/>
  <c r="C21" i="197"/>
  <c r="Y10" i="182"/>
  <c r="D21" i="193" s="1"/>
  <c r="C21" i="193"/>
  <c r="Y6" i="182"/>
  <c r="D21" i="189" s="1"/>
  <c r="C21" i="189"/>
  <c r="C44" i="229"/>
  <c r="D44" i="229" s="1"/>
  <c r="AI52" i="182"/>
  <c r="D31" i="236" s="1"/>
  <c r="C31" i="236"/>
  <c r="AI48" i="182"/>
  <c r="D31" i="224" s="1"/>
  <c r="C31" i="224"/>
  <c r="AI44" i="182"/>
  <c r="D31" i="228" s="1"/>
  <c r="C31" i="228"/>
  <c r="AI40" i="182"/>
  <c r="D31" i="231" s="1"/>
  <c r="C31" i="231"/>
  <c r="AI36" i="182"/>
  <c r="D31" i="219" s="1"/>
  <c r="C31" i="219"/>
  <c r="AI32" i="182"/>
  <c r="D31" i="206" s="1"/>
  <c r="C31" i="206"/>
  <c r="AI28" i="182"/>
  <c r="D31" i="210" s="1"/>
  <c r="C31" i="210"/>
  <c r="AI24" i="182"/>
  <c r="D31" i="214" s="1"/>
  <c r="C31" i="214"/>
  <c r="AI20" i="182"/>
  <c r="D31" i="203" s="1"/>
  <c r="C31" i="203"/>
  <c r="AI16" i="182"/>
  <c r="D31" i="199" s="1"/>
  <c r="C31" i="199"/>
  <c r="AI12" i="182"/>
  <c r="D31" i="195" s="1"/>
  <c r="C31" i="195"/>
  <c r="AI8" i="182"/>
  <c r="D31" i="191" s="1"/>
  <c r="C31" i="191"/>
  <c r="AJ51" i="182"/>
  <c r="D32" i="237" s="1"/>
  <c r="C32" i="237"/>
  <c r="AJ47" i="182"/>
  <c r="D32" i="225" s="1"/>
  <c r="C32" i="225"/>
  <c r="AJ43" i="182"/>
  <c r="D32" i="229" s="1"/>
  <c r="C32" i="229"/>
  <c r="AJ39" i="182"/>
  <c r="D32" i="221" s="1"/>
  <c r="C32" i="221"/>
  <c r="AJ35" i="182"/>
  <c r="D32" i="218" s="1"/>
  <c r="C32" i="218"/>
  <c r="AJ31" i="182"/>
  <c r="D32" i="207" s="1"/>
  <c r="C32" i="207"/>
  <c r="AJ27" i="182"/>
  <c r="D32" i="211" s="1"/>
  <c r="C32" i="211"/>
  <c r="AJ23" i="182"/>
  <c r="D32" i="215" s="1"/>
  <c r="C32" i="215"/>
  <c r="AJ19" i="182"/>
  <c r="D32" i="202" s="1"/>
  <c r="C32" i="202"/>
  <c r="AJ15" i="182"/>
  <c r="D32" i="198" s="1"/>
  <c r="C32" i="198"/>
  <c r="AJ11" i="182"/>
  <c r="D32" i="194" s="1"/>
  <c r="C32" i="194"/>
  <c r="AJ7" i="182"/>
  <c r="D32" i="190" s="1"/>
  <c r="C32" i="190"/>
  <c r="AK54" i="182"/>
  <c r="D33" i="234" s="1"/>
  <c r="C33" i="234"/>
  <c r="AK50" i="182"/>
  <c r="D33" i="232" s="1"/>
  <c r="C33" i="232"/>
  <c r="AK46" i="182"/>
  <c r="D33" i="226" s="1"/>
  <c r="C33" i="226"/>
  <c r="AK42" i="182"/>
  <c r="D33" i="230" s="1"/>
  <c r="C33" i="230"/>
  <c r="AK38" i="182"/>
  <c r="D33" i="220" s="1"/>
  <c r="C33" i="220"/>
  <c r="AK34" i="182"/>
  <c r="D33" i="217" s="1"/>
  <c r="C33" i="217"/>
  <c r="AK30" i="182"/>
  <c r="D33" i="208" s="1"/>
  <c r="C33" i="208"/>
  <c r="AK26" i="182"/>
  <c r="D33" i="212" s="1"/>
  <c r="C33" i="212"/>
  <c r="AK22" i="182"/>
  <c r="D33" i="205" s="1"/>
  <c r="C33" i="205"/>
  <c r="AK18" i="182"/>
  <c r="D33" i="201" s="1"/>
  <c r="C33" i="201"/>
  <c r="AK14" i="182"/>
  <c r="D33" i="197" s="1"/>
  <c r="C33" i="197"/>
  <c r="AK10" i="182"/>
  <c r="D33" i="193" s="1"/>
  <c r="C33" i="193"/>
  <c r="AK6" i="182"/>
  <c r="D33" i="189" s="1"/>
  <c r="C33" i="189"/>
  <c r="AN51" i="182"/>
  <c r="D36" i="237" s="1"/>
  <c r="C36" i="237"/>
  <c r="AN47" i="182"/>
  <c r="D36" i="225" s="1"/>
  <c r="C36" i="225"/>
  <c r="AN43" i="182"/>
  <c r="D36" i="229" s="1"/>
  <c r="C36" i="229"/>
  <c r="AN39" i="182"/>
  <c r="D36" i="221" s="1"/>
  <c r="C36" i="221"/>
  <c r="AN35" i="182"/>
  <c r="D36" i="218" s="1"/>
  <c r="C36" i="218"/>
  <c r="AN31" i="182"/>
  <c r="D36" i="207" s="1"/>
  <c r="C36" i="207"/>
  <c r="AN27" i="182"/>
  <c r="D36" i="211" s="1"/>
  <c r="C36" i="211"/>
  <c r="AN23" i="182"/>
  <c r="D36" i="215" s="1"/>
  <c r="C36" i="215"/>
  <c r="AN19" i="182"/>
  <c r="D36" i="202" s="1"/>
  <c r="C36" i="202"/>
  <c r="AN15" i="182"/>
  <c r="D36" i="198" s="1"/>
  <c r="C36" i="198"/>
  <c r="AN11" i="182"/>
  <c r="D36" i="194" s="1"/>
  <c r="C36" i="194"/>
  <c r="AN7" i="182"/>
  <c r="D36" i="190" s="1"/>
  <c r="C36" i="190"/>
  <c r="AO54" i="182"/>
  <c r="D37" i="234" s="1"/>
  <c r="C37" i="234"/>
  <c r="AO50" i="182"/>
  <c r="D37" i="232" s="1"/>
  <c r="C37" i="232"/>
  <c r="AO46" i="182"/>
  <c r="D37" i="226" s="1"/>
  <c r="C37" i="226"/>
  <c r="AO42" i="182"/>
  <c r="D37" i="230" s="1"/>
  <c r="C37" i="230"/>
  <c r="AO38" i="182"/>
  <c r="D37" i="220" s="1"/>
  <c r="C37" i="220"/>
  <c r="AO34" i="182"/>
  <c r="D37" i="217" s="1"/>
  <c r="C37" i="217"/>
  <c r="AO30" i="182"/>
  <c r="D37" i="208" s="1"/>
  <c r="C37" i="208"/>
  <c r="AO26" i="182"/>
  <c r="D37" i="212" s="1"/>
  <c r="C37" i="212"/>
  <c r="AO22" i="182"/>
  <c r="D37" i="205" s="1"/>
  <c r="C37" i="205"/>
  <c r="AO18" i="182"/>
  <c r="D37" i="201" s="1"/>
  <c r="C37" i="201"/>
  <c r="AO14" i="182"/>
  <c r="D37" i="197" s="1"/>
  <c r="C37" i="197"/>
  <c r="AO10" i="182"/>
  <c r="D37" i="193" s="1"/>
  <c r="C37" i="193"/>
  <c r="AO6" i="182"/>
  <c r="D37" i="189" s="1"/>
  <c r="C37" i="189"/>
  <c r="AP53" i="182"/>
  <c r="D38" i="235" s="1"/>
  <c r="C38" i="235"/>
  <c r="AP49" i="182"/>
  <c r="D38" i="223" s="1"/>
  <c r="C38" i="223"/>
  <c r="AP45" i="182"/>
  <c r="D38" i="227" s="1"/>
  <c r="E38" i="227" s="1"/>
  <c r="C38" i="227"/>
  <c r="AP41" i="182"/>
  <c r="D38" i="222" s="1"/>
  <c r="C38" i="222"/>
  <c r="AP37" i="182"/>
  <c r="D38" i="238" s="1"/>
  <c r="C38" i="238"/>
  <c r="AP33" i="182"/>
  <c r="D38" i="216" s="1"/>
  <c r="C38" i="216"/>
  <c r="AP29" i="182"/>
  <c r="D38" i="209" s="1"/>
  <c r="C38" i="209"/>
  <c r="AP25" i="182"/>
  <c r="D38" i="213" s="1"/>
  <c r="C38" i="213"/>
  <c r="AP21" i="182"/>
  <c r="D38" i="204" s="1"/>
  <c r="C38" i="204"/>
  <c r="AP17" i="182"/>
  <c r="D38" i="200" s="1"/>
  <c r="C38" i="200"/>
  <c r="AP13" i="182"/>
  <c r="D38" i="196" s="1"/>
  <c r="C38" i="196"/>
  <c r="AP9" i="182"/>
  <c r="D38" i="192" s="1"/>
  <c r="C38" i="192"/>
  <c r="AP5" i="182"/>
  <c r="D38" i="188" s="1"/>
  <c r="C38" i="188"/>
  <c r="AR43" i="182"/>
  <c r="D40" i="229" s="1"/>
  <c r="C40" i="229"/>
  <c r="AR39" i="182"/>
  <c r="D40" i="221" s="1"/>
  <c r="C40" i="221"/>
  <c r="AR31" i="182"/>
  <c r="D40" i="207" s="1"/>
  <c r="C40" i="207"/>
  <c r="AR27" i="182"/>
  <c r="D40" i="211" s="1"/>
  <c r="C40" i="211"/>
  <c r="AR15" i="182"/>
  <c r="D40" i="198" s="1"/>
  <c r="C40" i="198"/>
  <c r="AJ14" i="182"/>
  <c r="D32" i="197" s="1"/>
  <c r="C32" i="197"/>
  <c r="D42" i="268"/>
  <c r="D45" i="268"/>
  <c r="AN28" i="182"/>
  <c r="D36" i="210" s="1"/>
  <c r="C36" i="210"/>
  <c r="C35" i="210"/>
  <c r="C25" i="210"/>
  <c r="C24" i="210"/>
  <c r="C23" i="210"/>
  <c r="Y28" i="182"/>
  <c r="D21" i="210" s="1"/>
  <c r="C21" i="210"/>
  <c r="X28" i="182"/>
  <c r="D20" i="210" s="1"/>
  <c r="C20" i="210"/>
  <c r="C19" i="210"/>
  <c r="U28" i="182"/>
  <c r="D17" i="210" s="1"/>
  <c r="C17" i="210"/>
  <c r="C14" i="210"/>
  <c r="H28" i="182"/>
  <c r="D4" i="210" s="1"/>
  <c r="C4" i="210"/>
  <c r="C3" i="210"/>
  <c r="AL40" i="182"/>
  <c r="D34" i="231" s="1"/>
  <c r="AM7" i="182"/>
  <c r="D35" i="190" s="1"/>
  <c r="G22" i="182"/>
  <c r="D3" i="205" s="1"/>
  <c r="AG20" i="182"/>
  <c r="D29" i="203" s="1"/>
  <c r="AH43" i="182"/>
  <c r="D30" i="229" s="1"/>
  <c r="B37" i="182"/>
  <c r="B29" i="182"/>
  <c r="V35" i="182"/>
  <c r="D18" i="218" s="1"/>
  <c r="AE26" i="182"/>
  <c r="D27" i="212" s="1"/>
  <c r="W54" i="182"/>
  <c r="D19" i="234" s="1"/>
  <c r="AC29" i="182"/>
  <c r="D25" i="209" s="1"/>
  <c r="AH23" i="182"/>
  <c r="D30" i="215" s="1"/>
  <c r="AH19" i="182"/>
  <c r="D30" i="202" s="1"/>
  <c r="Z45" i="182"/>
  <c r="D22" i="227" s="1"/>
  <c r="D45" i="225"/>
  <c r="AE44" i="182"/>
  <c r="D27" i="228" s="1"/>
  <c r="V41" i="182"/>
  <c r="D18" i="222" s="1"/>
  <c r="Z40" i="182"/>
  <c r="D22" i="231" s="1"/>
  <c r="D46" i="208"/>
  <c r="V9" i="182"/>
  <c r="D18" i="192" s="1"/>
  <c r="D46" i="189"/>
  <c r="E54" i="182"/>
  <c r="D45" i="237"/>
  <c r="AB46" i="182"/>
  <c r="D24" i="226" s="1"/>
  <c r="AM43" i="182"/>
  <c r="D35" i="229" s="1"/>
  <c r="E30" i="182"/>
  <c r="AL24" i="182"/>
  <c r="D34" i="214" s="1"/>
  <c r="AA11" i="182"/>
  <c r="D23" i="194" s="1"/>
  <c r="V53" i="182"/>
  <c r="D18" i="235" s="1"/>
  <c r="AM51" i="182"/>
  <c r="D35" i="237" s="1"/>
  <c r="AM35" i="182"/>
  <c r="D35" i="218" s="1"/>
  <c r="G34" i="182"/>
  <c r="D3" i="217" s="1"/>
  <c r="AH20" i="182"/>
  <c r="D30" i="203" s="1"/>
  <c r="W18" i="182"/>
  <c r="D19" i="201" s="1"/>
  <c r="G10" i="182"/>
  <c r="D3" i="193" s="1"/>
  <c r="P4" i="182"/>
  <c r="R42" i="182"/>
  <c r="D14" i="230" s="1"/>
  <c r="AB32" i="182"/>
  <c r="D24" i="206" s="1"/>
  <c r="AG15" i="182"/>
  <c r="D29" i="198" s="1"/>
  <c r="C9" i="182"/>
  <c r="D41" i="192" s="1"/>
  <c r="C45" i="182"/>
  <c r="D41" i="227" s="1"/>
  <c r="AL41" i="182"/>
  <c r="D34" i="222" s="1"/>
  <c r="D46" i="231"/>
  <c r="E34" i="182"/>
  <c r="AG19" i="182"/>
  <c r="D29" i="202" s="1"/>
  <c r="AL5" i="182"/>
  <c r="D34" i="188" s="1"/>
  <c r="AP4" i="182"/>
  <c r="C53" i="182"/>
  <c r="D41" i="235" s="1"/>
  <c r="V51" i="182"/>
  <c r="D18" i="237" s="1"/>
  <c r="W50" i="182"/>
  <c r="D19" i="232" s="1"/>
  <c r="AM48" i="182"/>
  <c r="D35" i="224" s="1"/>
  <c r="D46" i="229"/>
  <c r="AG43" i="182"/>
  <c r="D29" i="229" s="1"/>
  <c r="G42" i="182"/>
  <c r="D3" i="230" s="1"/>
  <c r="D45" i="231"/>
  <c r="AE38" i="182"/>
  <c r="D27" i="220" s="1"/>
  <c r="AD37" i="182"/>
  <c r="D26" i="238" s="1"/>
  <c r="AL36" i="182"/>
  <c r="D34" i="219" s="1"/>
  <c r="D46" i="217"/>
  <c r="W34" i="182"/>
  <c r="D19" i="217" s="1"/>
  <c r="AC33" i="182"/>
  <c r="D25" i="216" s="1"/>
  <c r="B33" i="182"/>
  <c r="AH31" i="182"/>
  <c r="D30" i="207" s="1"/>
  <c r="AL29" i="182"/>
  <c r="D34" i="209" s="1"/>
  <c r="AB28" i="182"/>
  <c r="D24" i="210" s="1"/>
  <c r="D28" i="182"/>
  <c r="D42" i="210" s="1"/>
  <c r="W20" i="182"/>
  <c r="D19" i="203" s="1"/>
  <c r="AA16" i="182"/>
  <c r="D23" i="199" s="1"/>
  <c r="AH14" i="182"/>
  <c r="D30" i="197" s="1"/>
  <c r="N9" i="182"/>
  <c r="D10" i="192" s="1"/>
  <c r="AF8" i="182"/>
  <c r="D28" i="191" s="1"/>
  <c r="AH54" i="182"/>
  <c r="D30" i="234" s="1"/>
  <c r="AB52" i="182"/>
  <c r="D24" i="236" s="1"/>
  <c r="D44" i="182"/>
  <c r="D42" i="228" s="1"/>
  <c r="C33" i="182"/>
  <c r="D41" i="216" s="1"/>
  <c r="AB16" i="182"/>
  <c r="D24" i="199" s="1"/>
  <c r="AL14" i="182"/>
  <c r="D34" i="197" s="1"/>
  <c r="AA12" i="182"/>
  <c r="D23" i="195" s="1"/>
  <c r="AC53" i="182"/>
  <c r="D25" i="235" s="1"/>
  <c r="AL52" i="182"/>
  <c r="D34" i="236" s="1"/>
  <c r="D52" i="182"/>
  <c r="D42" i="236" s="1"/>
  <c r="D46" i="232"/>
  <c r="AL49" i="182"/>
  <c r="D34" i="223" s="1"/>
  <c r="D48" i="182"/>
  <c r="D42" i="224" s="1"/>
  <c r="AC45" i="182"/>
  <c r="D25" i="227" s="1"/>
  <c r="AM44" i="182"/>
  <c r="D35" i="228" s="1"/>
  <c r="D45" i="229"/>
  <c r="E42" i="182"/>
  <c r="N41" i="182"/>
  <c r="D10" i="222" s="1"/>
  <c r="AH39" i="182"/>
  <c r="D30" i="221" s="1"/>
  <c r="F37" i="182"/>
  <c r="W36" i="182"/>
  <c r="D19" i="219" s="1"/>
  <c r="D36" i="182"/>
  <c r="D42" i="219" s="1"/>
  <c r="R34" i="182"/>
  <c r="D14" i="217" s="1"/>
  <c r="AL32" i="182"/>
  <c r="D34" i="206" s="1"/>
  <c r="AA31" i="182"/>
  <c r="D23" i="207" s="1"/>
  <c r="G30" i="182"/>
  <c r="D3" i="208" s="1"/>
  <c r="AA28" i="182"/>
  <c r="D23" i="210" s="1"/>
  <c r="AA27" i="182"/>
  <c r="D23" i="211" s="1"/>
  <c r="D45" i="203"/>
  <c r="D45" i="199"/>
  <c r="G14" i="182"/>
  <c r="D3" i="197" s="1"/>
  <c r="AG11" i="182"/>
  <c r="D29" i="194" s="1"/>
  <c r="R10" i="182"/>
  <c r="D14" i="193" s="1"/>
  <c r="F9" i="182"/>
  <c r="D8" i="182"/>
  <c r="D42" i="191" s="1"/>
  <c r="G6" i="182"/>
  <c r="D3" i="189" s="1"/>
  <c r="D46" i="228"/>
  <c r="D45" i="221"/>
  <c r="D45" i="219"/>
  <c r="D46" i="218"/>
  <c r="D46" i="206"/>
  <c r="D46" i="207"/>
  <c r="D46" i="205"/>
  <c r="D46" i="198"/>
  <c r="D45" i="194"/>
  <c r="D46" i="219"/>
  <c r="D45" i="213"/>
  <c r="D45" i="224"/>
  <c r="D46" i="225"/>
  <c r="D45" i="228"/>
  <c r="D45" i="206"/>
  <c r="D45" i="207"/>
  <c r="D46" i="202"/>
  <c r="D46" i="201"/>
  <c r="D46" i="190"/>
  <c r="AQ27" i="182"/>
  <c r="D39" i="211" s="1"/>
  <c r="AQ39" i="182"/>
  <c r="D39" i="221" s="1"/>
  <c r="AQ36" i="182"/>
  <c r="D39" i="219" s="1"/>
  <c r="AQ30" i="182"/>
  <c r="D39" i="208" s="1"/>
  <c r="AQ22" i="182"/>
  <c r="D39" i="205" s="1"/>
  <c r="AQ50" i="182"/>
  <c r="D39" i="232" s="1"/>
  <c r="AQ46" i="182"/>
  <c r="D39" i="226" s="1"/>
  <c r="AQ43" i="182"/>
  <c r="D39" i="229" s="1"/>
  <c r="AQ40" i="182"/>
  <c r="D39" i="231" s="1"/>
  <c r="AQ34" i="182"/>
  <c r="D39" i="217" s="1"/>
  <c r="AQ55" i="182"/>
  <c r="D39" i="233" s="1"/>
  <c r="AQ31" i="182"/>
  <c r="D39" i="207" s="1"/>
  <c r="AQ7" i="182"/>
  <c r="D39" i="190" s="1"/>
  <c r="AM21" i="182"/>
  <c r="D35" i="204" s="1"/>
  <c r="AM40" i="182"/>
  <c r="D35" i="231" s="1"/>
  <c r="AM37" i="182"/>
  <c r="D35" i="238" s="1"/>
  <c r="AM36" i="182"/>
  <c r="D35" i="219" s="1"/>
  <c r="AM20" i="182"/>
  <c r="D35" i="203" s="1"/>
  <c r="AM16" i="182"/>
  <c r="D35" i="199" s="1"/>
  <c r="AM15" i="182"/>
  <c r="D35" i="198" s="1"/>
  <c r="AM12" i="182"/>
  <c r="D35" i="195" s="1"/>
  <c r="AM11" i="182"/>
  <c r="D35" i="194" s="1"/>
  <c r="AM28" i="182"/>
  <c r="D35" i="210" s="1"/>
  <c r="AM13" i="182"/>
  <c r="D35" i="196" s="1"/>
  <c r="AK4" i="182"/>
  <c r="AL30" i="182"/>
  <c r="D34" i="208" s="1"/>
  <c r="AL21" i="182"/>
  <c r="D34" i="204" s="1"/>
  <c r="AL17" i="182"/>
  <c r="D34" i="200" s="1"/>
  <c r="AL45" i="182"/>
  <c r="D34" i="227" s="1"/>
  <c r="AL37" i="182"/>
  <c r="D34" i="238" s="1"/>
  <c r="AL20" i="182"/>
  <c r="D34" i="203" s="1"/>
  <c r="AL13" i="182"/>
  <c r="D34" i="196" s="1"/>
  <c r="AL10" i="182"/>
  <c r="D34" i="193" s="1"/>
  <c r="AL8" i="182"/>
  <c r="D34" i="191" s="1"/>
  <c r="AH11" i="182"/>
  <c r="D30" i="194" s="1"/>
  <c r="AH55" i="182"/>
  <c r="D30" i="233" s="1"/>
  <c r="AH15" i="182"/>
  <c r="D30" i="198" s="1"/>
  <c r="AH10" i="182"/>
  <c r="D30" i="193" s="1"/>
  <c r="AJ4" i="182"/>
  <c r="AF55" i="182"/>
  <c r="D28" i="233" s="1"/>
  <c r="AF40" i="182"/>
  <c r="D28" i="231" s="1"/>
  <c r="AG39" i="182"/>
  <c r="D29" i="221" s="1"/>
  <c r="AG22" i="182"/>
  <c r="D29" i="205" s="1"/>
  <c r="AG18" i="182"/>
  <c r="D29" i="201" s="1"/>
  <c r="AG7" i="182"/>
  <c r="D29" i="190" s="1"/>
  <c r="AG52" i="182"/>
  <c r="D29" i="236" s="1"/>
  <c r="AG47" i="182"/>
  <c r="D29" i="225" s="1"/>
  <c r="AG42" i="182"/>
  <c r="D29" i="230" s="1"/>
  <c r="AG10" i="182"/>
  <c r="D29" i="193" s="1"/>
  <c r="AG32" i="182"/>
  <c r="D29" i="206" s="1"/>
  <c r="AG28" i="182"/>
  <c r="D29" i="210" s="1"/>
  <c r="AF21" i="182"/>
  <c r="D28" i="204" s="1"/>
  <c r="AE49" i="182"/>
  <c r="D27" i="223" s="1"/>
  <c r="AE54" i="182"/>
  <c r="D27" i="234" s="1"/>
  <c r="AE45" i="182"/>
  <c r="D27" i="227" s="1"/>
  <c r="AE36" i="182"/>
  <c r="D27" i="219" s="1"/>
  <c r="AE16" i="182"/>
  <c r="D27" i="199" s="1"/>
  <c r="AE50" i="182"/>
  <c r="D27" i="232" s="1"/>
  <c r="AE34" i="182"/>
  <c r="D27" i="217" s="1"/>
  <c r="AE25" i="182"/>
  <c r="D27" i="213" s="1"/>
  <c r="AE17" i="182"/>
  <c r="D27" i="200" s="1"/>
  <c r="AE6" i="182"/>
  <c r="D27" i="189" s="1"/>
  <c r="AD5" i="182"/>
  <c r="D26" i="188" s="1"/>
  <c r="AD30" i="182"/>
  <c r="D26" i="208" s="1"/>
  <c r="AE13" i="182"/>
  <c r="D27" i="196" s="1"/>
  <c r="AE12" i="182"/>
  <c r="D27" i="195" s="1"/>
  <c r="AB19" i="182"/>
  <c r="D24" i="202" s="1"/>
  <c r="AC21" i="182"/>
  <c r="D25" i="204" s="1"/>
  <c r="AC17" i="182"/>
  <c r="D25" i="200" s="1"/>
  <c r="AC50" i="182"/>
  <c r="D25" i="232" s="1"/>
  <c r="AB43" i="182"/>
  <c r="D24" i="229" s="1"/>
  <c r="AB38" i="182"/>
  <c r="D24" i="220" s="1"/>
  <c r="AC35" i="182"/>
  <c r="D25" i="218" s="1"/>
  <c r="AB31" i="182"/>
  <c r="D24" i="207" s="1"/>
  <c r="AC30" i="182"/>
  <c r="D25" i="208" s="1"/>
  <c r="AB27" i="182"/>
  <c r="D24" i="211" s="1"/>
  <c r="AC26" i="182"/>
  <c r="D25" i="212" s="1"/>
  <c r="AB22" i="182"/>
  <c r="D24" i="205" s="1"/>
  <c r="AC14" i="182"/>
  <c r="D25" i="197" s="1"/>
  <c r="AC13" i="182"/>
  <c r="D25" i="196" s="1"/>
  <c r="AC10" i="182"/>
  <c r="D25" i="193" s="1"/>
  <c r="AC5" i="182"/>
  <c r="D25" i="188" s="1"/>
  <c r="AB55" i="182"/>
  <c r="D24" i="233" s="1"/>
  <c r="AB47" i="182"/>
  <c r="D24" i="225" s="1"/>
  <c r="AB15" i="182"/>
  <c r="D24" i="198" s="1"/>
  <c r="AC42" i="182"/>
  <c r="D25" i="230" s="1"/>
  <c r="AB6" i="182"/>
  <c r="D24" i="189" s="1"/>
  <c r="AC55" i="182"/>
  <c r="D25" i="233" s="1"/>
  <c r="AC54" i="182"/>
  <c r="D25" i="234" s="1"/>
  <c r="AB51" i="182"/>
  <c r="D24" i="237" s="1"/>
  <c r="AC46" i="182"/>
  <c r="D25" i="226" s="1"/>
  <c r="AB44" i="182"/>
  <c r="D24" i="228" s="1"/>
  <c r="AC37" i="182"/>
  <c r="D25" i="238" s="1"/>
  <c r="AB35" i="182"/>
  <c r="D24" i="218" s="1"/>
  <c r="AB30" i="182"/>
  <c r="D24" i="208" s="1"/>
  <c r="AC19" i="182"/>
  <c r="D25" i="202" s="1"/>
  <c r="AB14" i="182"/>
  <c r="D24" i="197" s="1"/>
  <c r="AB12" i="182"/>
  <c r="D24" i="195" s="1"/>
  <c r="AB11" i="182"/>
  <c r="D24" i="194" s="1"/>
  <c r="Z53" i="182"/>
  <c r="D22" i="235" s="1"/>
  <c r="Z26" i="182"/>
  <c r="D22" i="212" s="1"/>
  <c r="AA52" i="182"/>
  <c r="D23" i="236" s="1"/>
  <c r="AA51" i="182"/>
  <c r="D23" i="237" s="1"/>
  <c r="Z50" i="182"/>
  <c r="D22" i="232" s="1"/>
  <c r="AA48" i="182"/>
  <c r="D23" i="224" s="1"/>
  <c r="AA32" i="182"/>
  <c r="D23" i="206" s="1"/>
  <c r="Z29" i="182"/>
  <c r="D22" i="209" s="1"/>
  <c r="Z24" i="182"/>
  <c r="D22" i="214" s="1"/>
  <c r="Z13" i="182"/>
  <c r="D22" i="196" s="1"/>
  <c r="AA8" i="182"/>
  <c r="D23" i="191" s="1"/>
  <c r="Z5" i="182"/>
  <c r="D22" i="188" s="1"/>
  <c r="AA24" i="182"/>
  <c r="D23" i="214" s="1"/>
  <c r="Z54" i="182"/>
  <c r="D22" i="234" s="1"/>
  <c r="Z48" i="182"/>
  <c r="D22" i="224" s="1"/>
  <c r="AA47" i="182"/>
  <c r="D23" i="225" s="1"/>
  <c r="AA44" i="182"/>
  <c r="D23" i="228" s="1"/>
  <c r="AA43" i="182"/>
  <c r="D23" i="229" s="1"/>
  <c r="Z42" i="182"/>
  <c r="D22" i="230" s="1"/>
  <c r="AA40" i="182"/>
  <c r="D23" i="231" s="1"/>
  <c r="Z37" i="182"/>
  <c r="D22" i="238" s="1"/>
  <c r="Z21" i="182"/>
  <c r="D22" i="204" s="1"/>
  <c r="AA15" i="182"/>
  <c r="D23" i="198" s="1"/>
  <c r="Z10" i="182"/>
  <c r="D22" i="193" s="1"/>
  <c r="Z8" i="182"/>
  <c r="D22" i="191" s="1"/>
  <c r="V48" i="182"/>
  <c r="D18" i="224" s="1"/>
  <c r="W7" i="182"/>
  <c r="D19" i="190" s="1"/>
  <c r="V47" i="182"/>
  <c r="D18" i="225" s="1"/>
  <c r="W39" i="182"/>
  <c r="D19" i="221" s="1"/>
  <c r="V19" i="182"/>
  <c r="D18" i="202" s="1"/>
  <c r="V16" i="182"/>
  <c r="D18" i="199" s="1"/>
  <c r="W55" i="182"/>
  <c r="D19" i="233" s="1"/>
  <c r="W52" i="182"/>
  <c r="D19" i="236" s="1"/>
  <c r="V32" i="182"/>
  <c r="D18" i="206" s="1"/>
  <c r="V25" i="182"/>
  <c r="D18" i="213" s="1"/>
  <c r="W23" i="182"/>
  <c r="D19" i="215" s="1"/>
  <c r="R20" i="182"/>
  <c r="D14" i="203" s="1"/>
  <c r="R36" i="182"/>
  <c r="D14" i="219" s="1"/>
  <c r="R12" i="182"/>
  <c r="D14" i="195" s="1"/>
  <c r="S4" i="182"/>
  <c r="R52" i="182"/>
  <c r="D14" i="236" s="1"/>
  <c r="R26" i="182"/>
  <c r="D14" i="212" s="1"/>
  <c r="R28" i="182"/>
  <c r="D14" i="210" s="1"/>
  <c r="R50" i="182"/>
  <c r="D14" i="232" s="1"/>
  <c r="R44" i="182"/>
  <c r="D14" i="228" s="1"/>
  <c r="R18" i="182"/>
  <c r="D14" i="201" s="1"/>
  <c r="N49" i="182"/>
  <c r="D10" i="223" s="1"/>
  <c r="N48" i="182"/>
  <c r="D10" i="224" s="1"/>
  <c r="N25" i="182"/>
  <c r="D10" i="213" s="1"/>
  <c r="N17" i="182"/>
  <c r="D10" i="200" s="1"/>
  <c r="N51" i="182"/>
  <c r="D10" i="237" s="1"/>
  <c r="N33" i="182"/>
  <c r="D10" i="216" s="1"/>
  <c r="N19" i="182"/>
  <c r="D10" i="202" s="1"/>
  <c r="N27" i="182"/>
  <c r="D10" i="211" s="1"/>
  <c r="N35" i="182"/>
  <c r="D10" i="218" s="1"/>
  <c r="N43" i="182"/>
  <c r="D10" i="229" s="1"/>
  <c r="N11" i="182"/>
  <c r="D10" i="194" s="1"/>
  <c r="L4" i="182"/>
  <c r="E46" i="182"/>
  <c r="F45" i="182"/>
  <c r="E26" i="182"/>
  <c r="E10" i="182"/>
  <c r="E6" i="182"/>
  <c r="E50" i="182"/>
  <c r="F49" i="182"/>
  <c r="E38" i="182"/>
  <c r="F29" i="182"/>
  <c r="E22" i="182"/>
  <c r="E18" i="182"/>
  <c r="E14" i="182"/>
  <c r="G38" i="182"/>
  <c r="D3" i="220" s="1"/>
  <c r="F33" i="182"/>
  <c r="F5" i="182"/>
  <c r="F53" i="182"/>
  <c r="F25" i="182"/>
  <c r="F21" i="182"/>
  <c r="G54" i="182"/>
  <c r="D3" i="234" s="1"/>
  <c r="G50" i="182"/>
  <c r="D3" i="232" s="1"/>
  <c r="G46" i="182"/>
  <c r="D3" i="226" s="1"/>
  <c r="F41" i="182"/>
  <c r="G26" i="182"/>
  <c r="D3" i="212" s="1"/>
  <c r="G18" i="182"/>
  <c r="D3" i="201" s="1"/>
  <c r="F17" i="182"/>
  <c r="F13" i="182"/>
  <c r="C37" i="182"/>
  <c r="D41" i="238" s="1"/>
  <c r="C25" i="182"/>
  <c r="D41" i="213" s="1"/>
  <c r="D24" i="182"/>
  <c r="D42" i="214" s="1"/>
  <c r="C13" i="182"/>
  <c r="D41" i="196" s="1"/>
  <c r="C49" i="182"/>
  <c r="D41" i="223" s="1"/>
  <c r="C41" i="182"/>
  <c r="D41" i="222" s="1"/>
  <c r="D40" i="182"/>
  <c r="D42" i="231" s="1"/>
  <c r="D32" i="182"/>
  <c r="D42" i="206" s="1"/>
  <c r="D20" i="182"/>
  <c r="D42" i="203" s="1"/>
  <c r="D16" i="182"/>
  <c r="D42" i="199" s="1"/>
  <c r="D12" i="182"/>
  <c r="D42" i="195" s="1"/>
  <c r="C5" i="182"/>
  <c r="D41" i="188" s="1"/>
  <c r="C29" i="182"/>
  <c r="D41" i="209" s="1"/>
  <c r="C21" i="182"/>
  <c r="D41" i="204" s="1"/>
  <c r="C17" i="182"/>
  <c r="D41" i="200" s="1"/>
  <c r="B42" i="182"/>
  <c r="B18" i="182"/>
  <c r="B38" i="182"/>
  <c r="B17" i="182"/>
  <c r="B14" i="182"/>
  <c r="B13" i="182"/>
  <c r="B10" i="182"/>
  <c r="B53" i="182"/>
  <c r="B45" i="182"/>
  <c r="B22" i="182"/>
  <c r="B9" i="182"/>
  <c r="B5" i="182"/>
  <c r="B46" i="182"/>
  <c r="B26" i="182"/>
  <c r="B50" i="182"/>
  <c r="B34" i="182"/>
  <c r="B54" i="182"/>
  <c r="B49" i="182"/>
  <c r="B41" i="182"/>
  <c r="B30" i="182"/>
  <c r="B25" i="182"/>
  <c r="B21" i="182"/>
  <c r="B6" i="182"/>
  <c r="D46" i="222"/>
  <c r="D46" i="238"/>
  <c r="D46" i="216"/>
  <c r="D46" i="209"/>
  <c r="D45" i="193"/>
  <c r="D46" i="235"/>
  <c r="D46" i="223"/>
  <c r="D45" i="216"/>
  <c r="D46" i="214"/>
  <c r="D45" i="205"/>
  <c r="D46" i="234"/>
  <c r="D45" i="235"/>
  <c r="D45" i="236"/>
  <c r="D45" i="232"/>
  <c r="D45" i="223"/>
  <c r="D46" i="226"/>
  <c r="D46" i="227"/>
  <c r="D46" i="220"/>
  <c r="D45" i="218"/>
  <c r="D45" i="208"/>
  <c r="D46" i="210"/>
  <c r="D46" i="211"/>
  <c r="D46" i="212"/>
  <c r="D45" i="214"/>
  <c r="D46" i="215"/>
  <c r="D45" i="204"/>
  <c r="D45" i="202"/>
  <c r="D45" i="201"/>
  <c r="D46" i="200"/>
  <c r="D45" i="198"/>
  <c r="D46" i="197"/>
  <c r="D45" i="196"/>
  <c r="D46" i="195"/>
  <c r="D46" i="192"/>
  <c r="D46" i="191"/>
  <c r="D45" i="190"/>
  <c r="D45" i="189"/>
  <c r="D46" i="188"/>
  <c r="D45" i="230"/>
  <c r="D46" i="236"/>
  <c r="D45" i="222"/>
  <c r="D45" i="238"/>
  <c r="D45" i="217"/>
  <c r="D45" i="209"/>
  <c r="D46" i="204"/>
  <c r="D46" i="196"/>
  <c r="D45" i="234"/>
  <c r="D46" i="237"/>
  <c r="D46" i="224"/>
  <c r="D45" i="226"/>
  <c r="D45" i="227"/>
  <c r="D46" i="230"/>
  <c r="D46" i="221"/>
  <c r="D45" i="220"/>
  <c r="D45" i="210"/>
  <c r="D45" i="211"/>
  <c r="D45" i="212"/>
  <c r="D46" i="213"/>
  <c r="D45" i="215"/>
  <c r="D46" i="203"/>
  <c r="D45" i="200"/>
  <c r="D46" i="199"/>
  <c r="D45" i="197"/>
  <c r="D45" i="195"/>
  <c r="D46" i="194"/>
  <c r="D46" i="193"/>
  <c r="D45" i="192"/>
  <c r="D45" i="191"/>
  <c r="D45" i="188"/>
  <c r="C47" i="157"/>
  <c r="D47" i="157" s="1"/>
  <c r="C39" i="157"/>
  <c r="D39" i="157" s="1"/>
  <c r="C31" i="157"/>
  <c r="D31" i="157" s="1"/>
  <c r="C27" i="157"/>
  <c r="D27" i="157" s="1"/>
  <c r="C19" i="157"/>
  <c r="D19" i="157" s="1"/>
  <c r="C11" i="157"/>
  <c r="D11" i="157" s="1"/>
  <c r="C7" i="157"/>
  <c r="D7" i="157" s="1"/>
  <c r="AQ21" i="182"/>
  <c r="D39" i="204" s="1"/>
  <c r="AR12" i="182"/>
  <c r="D40" i="195" s="1"/>
  <c r="AR8" i="182"/>
  <c r="D40" i="191" s="1"/>
  <c r="C39" i="268"/>
  <c r="D24" i="177" s="1"/>
  <c r="C50" i="157"/>
  <c r="D50" i="157" s="1"/>
  <c r="C42" i="157"/>
  <c r="D42" i="157" s="1"/>
  <c r="C34" i="157"/>
  <c r="D34" i="157" s="1"/>
  <c r="C26" i="157"/>
  <c r="D26" i="157" s="1"/>
  <c r="C18" i="157"/>
  <c r="D18" i="157" s="1"/>
  <c r="C10" i="157"/>
  <c r="D10" i="157" s="1"/>
  <c r="C6" i="157"/>
  <c r="D6" i="157" s="1"/>
  <c r="AQ41" i="182"/>
  <c r="D39" i="222" s="1"/>
  <c r="AR28" i="182"/>
  <c r="D40" i="210" s="1"/>
  <c r="AR20" i="182"/>
  <c r="D40" i="203" s="1"/>
  <c r="AQ17" i="182"/>
  <c r="D39" i="200" s="1"/>
  <c r="AQ16" i="182"/>
  <c r="D39" i="199" s="1"/>
  <c r="AQ12" i="182"/>
  <c r="D39" i="195" s="1"/>
  <c r="AQ5" i="182"/>
  <c r="D39" i="188" s="1"/>
  <c r="C53" i="157"/>
  <c r="D53" i="157" s="1"/>
  <c r="C49" i="157"/>
  <c r="D49" i="157" s="1"/>
  <c r="C45" i="157"/>
  <c r="D45" i="157" s="1"/>
  <c r="C41" i="157"/>
  <c r="D41" i="157" s="1"/>
  <c r="C37" i="157"/>
  <c r="D37" i="157" s="1"/>
  <c r="C33" i="157"/>
  <c r="D33" i="157" s="1"/>
  <c r="C29" i="157"/>
  <c r="D29" i="157" s="1"/>
  <c r="C25" i="157"/>
  <c r="D25" i="157" s="1"/>
  <c r="C21" i="157"/>
  <c r="D21" i="157" s="1"/>
  <c r="C17" i="157"/>
  <c r="D17" i="157" s="1"/>
  <c r="C13" i="157"/>
  <c r="D13" i="157" s="1"/>
  <c r="C9" i="157"/>
  <c r="D9" i="157" s="1"/>
  <c r="C5" i="157"/>
  <c r="D5" i="157" s="1"/>
  <c r="AQ54" i="182"/>
  <c r="D39" i="234" s="1"/>
  <c r="AR51" i="182"/>
  <c r="D40" i="237" s="1"/>
  <c r="AR48" i="182"/>
  <c r="D40" i="224" s="1"/>
  <c r="AQ47" i="182"/>
  <c r="D39" i="225" s="1"/>
  <c r="AQ42" i="182"/>
  <c r="D39" i="230" s="1"/>
  <c r="AQ38" i="182"/>
  <c r="D39" i="220" s="1"/>
  <c r="AQ37" i="182"/>
  <c r="D39" i="238" s="1"/>
  <c r="AR35" i="182"/>
  <c r="D40" i="218" s="1"/>
  <c r="AQ29" i="182"/>
  <c r="D39" i="209" s="1"/>
  <c r="AQ28" i="182"/>
  <c r="D39" i="210" s="1"/>
  <c r="AR26" i="182"/>
  <c r="D40" i="212" s="1"/>
  <c r="AQ24" i="182"/>
  <c r="D39" i="214" s="1"/>
  <c r="AQ23" i="182"/>
  <c r="D39" i="215" s="1"/>
  <c r="AQ20" i="182"/>
  <c r="D39" i="203" s="1"/>
  <c r="AR19" i="182"/>
  <c r="D40" i="202" s="1"/>
  <c r="AQ18" i="182"/>
  <c r="D39" i="201" s="1"/>
  <c r="AR14" i="182"/>
  <c r="D40" i="197" s="1"/>
  <c r="AQ13" i="182"/>
  <c r="D39" i="196" s="1"/>
  <c r="AQ11" i="182"/>
  <c r="D39" i="194" s="1"/>
  <c r="AQ10" i="182"/>
  <c r="D39" i="193" s="1"/>
  <c r="AQ6" i="182"/>
  <c r="D39" i="189" s="1"/>
  <c r="C40" i="268"/>
  <c r="C3" i="157"/>
  <c r="D3" i="157" s="1"/>
  <c r="C51" i="157"/>
  <c r="D51" i="157" s="1"/>
  <c r="C43" i="157"/>
  <c r="D43" i="157" s="1"/>
  <c r="C35" i="157"/>
  <c r="D35" i="157" s="1"/>
  <c r="C23" i="157"/>
  <c r="D23" i="157" s="1"/>
  <c r="C15" i="157"/>
  <c r="D15" i="157" s="1"/>
  <c r="AR52" i="182"/>
  <c r="D40" i="236" s="1"/>
  <c r="AR32" i="182"/>
  <c r="D40" i="206" s="1"/>
  <c r="AQ25" i="182"/>
  <c r="D39" i="213" s="1"/>
  <c r="AR16" i="182"/>
  <c r="D40" i="199" s="1"/>
  <c r="C54" i="157"/>
  <c r="D54" i="157" s="1"/>
  <c r="C46" i="157"/>
  <c r="D46" i="157" s="1"/>
  <c r="C38" i="157"/>
  <c r="D38" i="157" s="1"/>
  <c r="C30" i="157"/>
  <c r="D30" i="157" s="1"/>
  <c r="C22" i="157"/>
  <c r="D22" i="157" s="1"/>
  <c r="C14" i="157"/>
  <c r="D14" i="157" s="1"/>
  <c r="AQ52" i="182"/>
  <c r="D39" i="236" s="1"/>
  <c r="AR47" i="182"/>
  <c r="D40" i="225" s="1"/>
  <c r="AQ32" i="182"/>
  <c r="D39" i="206" s="1"/>
  <c r="AR24" i="182"/>
  <c r="D40" i="214" s="1"/>
  <c r="AR23" i="182"/>
  <c r="D40" i="215" s="1"/>
  <c r="AR11" i="182"/>
  <c r="D40" i="194" s="1"/>
  <c r="AQ8" i="182"/>
  <c r="D39" i="191" s="1"/>
  <c r="C52" i="157"/>
  <c r="D52" i="157" s="1"/>
  <c r="C48" i="157"/>
  <c r="D48" i="157" s="1"/>
  <c r="C44" i="157"/>
  <c r="D44" i="157" s="1"/>
  <c r="C40" i="157"/>
  <c r="D40" i="157" s="1"/>
  <c r="C36" i="157"/>
  <c r="D36" i="157" s="1"/>
  <c r="C32" i="157"/>
  <c r="D32" i="157" s="1"/>
  <c r="C28" i="157"/>
  <c r="D28" i="157" s="1"/>
  <c r="C24" i="157"/>
  <c r="D24" i="157" s="1"/>
  <c r="C20" i="157"/>
  <c r="D20" i="157" s="1"/>
  <c r="C16" i="157"/>
  <c r="D16" i="157" s="1"/>
  <c r="C12" i="157"/>
  <c r="D12" i="157" s="1"/>
  <c r="C8" i="157"/>
  <c r="D8" i="157" s="1"/>
  <c r="C4" i="157"/>
  <c r="D4" i="157" s="1"/>
  <c r="AQ4" i="182"/>
  <c r="AR55" i="182"/>
  <c r="D40" i="233" s="1"/>
  <c r="AQ53" i="182"/>
  <c r="D39" i="235" s="1"/>
  <c r="AQ51" i="182"/>
  <c r="D39" i="237" s="1"/>
  <c r="AR50" i="182"/>
  <c r="D40" i="232" s="1"/>
  <c r="AQ49" i="182"/>
  <c r="D39" i="223" s="1"/>
  <c r="AQ48" i="182"/>
  <c r="D39" i="224" s="1"/>
  <c r="AR46" i="182"/>
  <c r="D40" i="226" s="1"/>
  <c r="AQ45" i="182"/>
  <c r="D39" i="227" s="1"/>
  <c r="AQ44" i="182"/>
  <c r="D39" i="228" s="1"/>
  <c r="AR40" i="182"/>
  <c r="D40" i="231" s="1"/>
  <c r="AR36" i="182"/>
  <c r="D40" i="219" s="1"/>
  <c r="AQ35" i="182"/>
  <c r="D39" i="218" s="1"/>
  <c r="AQ33" i="182"/>
  <c r="D39" i="216" s="1"/>
  <c r="AR30" i="182"/>
  <c r="D40" i="208" s="1"/>
  <c r="AQ26" i="182"/>
  <c r="D39" i="212" s="1"/>
  <c r="AR25" i="182"/>
  <c r="D40" i="213" s="1"/>
  <c r="AR22" i="182"/>
  <c r="D40" i="205" s="1"/>
  <c r="AR21" i="182"/>
  <c r="D40" i="204" s="1"/>
  <c r="AQ19" i="182"/>
  <c r="D39" i="202" s="1"/>
  <c r="AQ15" i="182"/>
  <c r="D39" i="198" s="1"/>
  <c r="AQ14" i="182"/>
  <c r="D39" i="197" s="1"/>
  <c r="AQ9" i="182"/>
  <c r="D39" i="192" s="1"/>
  <c r="AR7" i="182"/>
  <c r="D40" i="190" s="1"/>
  <c r="AM50" i="182"/>
  <c r="D35" i="232" s="1"/>
  <c r="AM42" i="182"/>
  <c r="D35" i="230" s="1"/>
  <c r="AM38" i="182"/>
  <c r="D35" i="220" s="1"/>
  <c r="AM53" i="182"/>
  <c r="D35" i="235" s="1"/>
  <c r="AL42" i="182"/>
  <c r="D34" i="230" s="1"/>
  <c r="AM34" i="182"/>
  <c r="D35" i="217" s="1"/>
  <c r="AM25" i="182"/>
  <c r="D35" i="213" s="1"/>
  <c r="AL11" i="182"/>
  <c r="D34" i="194" s="1"/>
  <c r="AM6" i="182"/>
  <c r="D35" i="189" s="1"/>
  <c r="C35" i="268"/>
  <c r="AO4" i="182"/>
  <c r="AL54" i="182"/>
  <c r="D34" i="234" s="1"/>
  <c r="AL53" i="182"/>
  <c r="D34" i="235" s="1"/>
  <c r="AL48" i="182"/>
  <c r="D34" i="224" s="1"/>
  <c r="AM47" i="182"/>
  <c r="D35" i="225" s="1"/>
  <c r="AM46" i="182"/>
  <c r="D35" i="226" s="1"/>
  <c r="AL44" i="182"/>
  <c r="D34" i="228" s="1"/>
  <c r="AL43" i="182"/>
  <c r="D34" i="229" s="1"/>
  <c r="AL35" i="182"/>
  <c r="D34" i="218" s="1"/>
  <c r="AL34" i="182"/>
  <c r="D34" i="217" s="1"/>
  <c r="AM33" i="182"/>
  <c r="D35" i="216" s="1"/>
  <c r="AM31" i="182"/>
  <c r="D35" i="207" s="1"/>
  <c r="AL28" i="182"/>
  <c r="D34" i="210" s="1"/>
  <c r="AM27" i="182"/>
  <c r="D35" i="211" s="1"/>
  <c r="AM26" i="182"/>
  <c r="D35" i="212" s="1"/>
  <c r="AL25" i="182"/>
  <c r="D34" i="213" s="1"/>
  <c r="AM23" i="182"/>
  <c r="D35" i="215" s="1"/>
  <c r="AM22" i="182"/>
  <c r="D35" i="205" s="1"/>
  <c r="AM18" i="182"/>
  <c r="D35" i="201" s="1"/>
  <c r="AL16" i="182"/>
  <c r="D34" i="199" s="1"/>
  <c r="AL15" i="182"/>
  <c r="D34" i="198" s="1"/>
  <c r="AL12" i="182"/>
  <c r="D34" i="195" s="1"/>
  <c r="AM9" i="182"/>
  <c r="D35" i="192" s="1"/>
  <c r="AL7" i="182"/>
  <c r="D34" i="190" s="1"/>
  <c r="AL6" i="182"/>
  <c r="D34" i="189" s="1"/>
  <c r="AL55" i="182"/>
  <c r="D34" i="233" s="1"/>
  <c r="AL39" i="182"/>
  <c r="D34" i="221" s="1"/>
  <c r="AL19" i="182"/>
  <c r="D34" i="202" s="1"/>
  <c r="AM54" i="182"/>
  <c r="D35" i="234" s="1"/>
  <c r="AL51" i="182"/>
  <c r="D34" i="237" s="1"/>
  <c r="AL50" i="182"/>
  <c r="D34" i="232" s="1"/>
  <c r="AL38" i="182"/>
  <c r="D34" i="220" s="1"/>
  <c r="C34" i="268"/>
  <c r="D19" i="177" s="1"/>
  <c r="AN4" i="182"/>
  <c r="AM55" i="182"/>
  <c r="D35" i="233" s="1"/>
  <c r="AM52" i="182"/>
  <c r="D35" i="236" s="1"/>
  <c r="AM49" i="182"/>
  <c r="D35" i="223" s="1"/>
  <c r="AL47" i="182"/>
  <c r="D34" i="225" s="1"/>
  <c r="AL46" i="182"/>
  <c r="D34" i="226" s="1"/>
  <c r="AM45" i="182"/>
  <c r="D35" i="227" s="1"/>
  <c r="AM41" i="182"/>
  <c r="D35" i="222" s="1"/>
  <c r="AM39" i="182"/>
  <c r="D35" i="221" s="1"/>
  <c r="AL33" i="182"/>
  <c r="D34" i="216" s="1"/>
  <c r="AM32" i="182"/>
  <c r="D35" i="206" s="1"/>
  <c r="AL31" i="182"/>
  <c r="D34" i="207" s="1"/>
  <c r="AM30" i="182"/>
  <c r="D35" i="208" s="1"/>
  <c r="AM29" i="182"/>
  <c r="D35" i="209" s="1"/>
  <c r="AL27" i="182"/>
  <c r="D34" i="211" s="1"/>
  <c r="AL26" i="182"/>
  <c r="D34" i="212" s="1"/>
  <c r="AM24" i="182"/>
  <c r="D35" i="214" s="1"/>
  <c r="AL23" i="182"/>
  <c r="D34" i="215" s="1"/>
  <c r="AL22" i="182"/>
  <c r="D34" i="205" s="1"/>
  <c r="AM19" i="182"/>
  <c r="D35" i="202" s="1"/>
  <c r="AL18" i="182"/>
  <c r="D34" i="201" s="1"/>
  <c r="AM17" i="182"/>
  <c r="D35" i="200" s="1"/>
  <c r="AM14" i="182"/>
  <c r="D35" i="197" s="1"/>
  <c r="AM10" i="182"/>
  <c r="D35" i="193" s="1"/>
  <c r="AL9" i="182"/>
  <c r="D34" i="192" s="1"/>
  <c r="AM8" i="182"/>
  <c r="D35" i="191" s="1"/>
  <c r="AM5" i="182"/>
  <c r="D35" i="188" s="1"/>
  <c r="AH13" i="182"/>
  <c r="D30" i="196" s="1"/>
  <c r="AH33" i="182"/>
  <c r="D30" i="216" s="1"/>
  <c r="AH17" i="182"/>
  <c r="D30" i="200" s="1"/>
  <c r="AH12" i="182"/>
  <c r="D30" i="195" s="1"/>
  <c r="AH8" i="182"/>
  <c r="D30" i="191" s="1"/>
  <c r="AI4" i="182"/>
  <c r="AH51" i="182"/>
  <c r="D30" i="237" s="1"/>
  <c r="AH50" i="182"/>
  <c r="D30" i="232" s="1"/>
  <c r="AH47" i="182"/>
  <c r="D30" i="225" s="1"/>
  <c r="AH46" i="182"/>
  <c r="D30" i="226" s="1"/>
  <c r="AH44" i="182"/>
  <c r="D30" i="228" s="1"/>
  <c r="AH42" i="182"/>
  <c r="D30" i="230" s="1"/>
  <c r="AH40" i="182"/>
  <c r="D30" i="231" s="1"/>
  <c r="AH35" i="182"/>
  <c r="D30" i="218" s="1"/>
  <c r="AH34" i="182"/>
  <c r="D30" i="217" s="1"/>
  <c r="AH27" i="182"/>
  <c r="D30" i="211" s="1"/>
  <c r="AH26" i="182"/>
  <c r="D30" i="212" s="1"/>
  <c r="AH22" i="182"/>
  <c r="D30" i="205" s="1"/>
  <c r="AH21" i="182"/>
  <c r="D30" i="204" s="1"/>
  <c r="AH18" i="182"/>
  <c r="D30" i="201" s="1"/>
  <c r="AH16" i="182"/>
  <c r="D30" i="199" s="1"/>
  <c r="AH9" i="182"/>
  <c r="D30" i="192" s="1"/>
  <c r="AH6" i="182"/>
  <c r="D30" i="189" s="1"/>
  <c r="AH5" i="182"/>
  <c r="D30" i="188" s="1"/>
  <c r="C30" i="268"/>
  <c r="D20" i="177" s="1"/>
  <c r="AH45" i="182"/>
  <c r="D30" i="227" s="1"/>
  <c r="AH36" i="182"/>
  <c r="D30" i="219" s="1"/>
  <c r="AH32" i="182"/>
  <c r="D30" i="206" s="1"/>
  <c r="AH4" i="182"/>
  <c r="AH53" i="182"/>
  <c r="D30" i="235" s="1"/>
  <c r="AH52" i="182"/>
  <c r="D30" i="236" s="1"/>
  <c r="AH49" i="182"/>
  <c r="D30" i="223" s="1"/>
  <c r="AH48" i="182"/>
  <c r="D30" i="224" s="1"/>
  <c r="AH41" i="182"/>
  <c r="D30" i="222" s="1"/>
  <c r="AH38" i="182"/>
  <c r="D30" i="220" s="1"/>
  <c r="AH37" i="182"/>
  <c r="D30" i="238" s="1"/>
  <c r="AH30" i="182"/>
  <c r="D30" i="208" s="1"/>
  <c r="AH29" i="182"/>
  <c r="D30" i="209" s="1"/>
  <c r="AH28" i="182"/>
  <c r="D30" i="210" s="1"/>
  <c r="AH25" i="182"/>
  <c r="D30" i="213" s="1"/>
  <c r="AH24" i="182"/>
  <c r="D30" i="214" s="1"/>
  <c r="AH7" i="182"/>
  <c r="D30" i="190" s="1"/>
  <c r="AG33" i="182"/>
  <c r="D29" i="216" s="1"/>
  <c r="AE27" i="182"/>
  <c r="D27" i="211" s="1"/>
  <c r="AD24" i="182"/>
  <c r="D26" i="214" s="1"/>
  <c r="AF14" i="182"/>
  <c r="D28" i="197" s="1"/>
  <c r="AG9" i="182"/>
  <c r="D29" i="192" s="1"/>
  <c r="AE55" i="182"/>
  <c r="D27" i="233" s="1"/>
  <c r="AD54" i="182"/>
  <c r="D26" i="234" s="1"/>
  <c r="AF53" i="182"/>
  <c r="D28" i="235" s="1"/>
  <c r="AF52" i="182"/>
  <c r="D28" i="236" s="1"/>
  <c r="AD51" i="182"/>
  <c r="D26" i="237" s="1"/>
  <c r="AD50" i="182"/>
  <c r="D26" i="232" s="1"/>
  <c r="AD49" i="182"/>
  <c r="D26" i="223" s="1"/>
  <c r="AG48" i="182"/>
  <c r="D29" i="224" s="1"/>
  <c r="AF47" i="182"/>
  <c r="D28" i="225" s="1"/>
  <c r="AE46" i="182"/>
  <c r="D27" i="226" s="1"/>
  <c r="AD45" i="182"/>
  <c r="D26" i="227" s="1"/>
  <c r="AD44" i="182"/>
  <c r="D26" i="228" s="1"/>
  <c r="AF43" i="182"/>
  <c r="D28" i="229" s="1"/>
  <c r="AF42" i="182"/>
  <c r="D28" i="230" s="1"/>
  <c r="AF41" i="182"/>
  <c r="D28" i="222" s="1"/>
  <c r="AE40" i="182"/>
  <c r="D27" i="231" s="1"/>
  <c r="AF39" i="182"/>
  <c r="D28" i="221" s="1"/>
  <c r="AD38" i="182"/>
  <c r="D26" i="220" s="1"/>
  <c r="AG37" i="182"/>
  <c r="D29" i="238" s="1"/>
  <c r="AD36" i="182"/>
  <c r="D26" i="219" s="1"/>
  <c r="AD35" i="182"/>
  <c r="D26" i="218" s="1"/>
  <c r="AD34" i="182"/>
  <c r="D26" i="217" s="1"/>
  <c r="AF33" i="182"/>
  <c r="D28" i="216" s="1"/>
  <c r="AF32" i="182"/>
  <c r="D28" i="206" s="1"/>
  <c r="AD31" i="182"/>
  <c r="D26" i="207" s="1"/>
  <c r="AG30" i="182"/>
  <c r="D29" i="208" s="1"/>
  <c r="AF29" i="182"/>
  <c r="D28" i="209" s="1"/>
  <c r="AF28" i="182"/>
  <c r="D28" i="210" s="1"/>
  <c r="AD27" i="182"/>
  <c r="D26" i="211" s="1"/>
  <c r="AD26" i="182"/>
  <c r="D26" i="212" s="1"/>
  <c r="AD25" i="182"/>
  <c r="D26" i="213" s="1"/>
  <c r="AG24" i="182"/>
  <c r="D29" i="214" s="1"/>
  <c r="AD23" i="182"/>
  <c r="D26" i="215" s="1"/>
  <c r="AF22" i="182"/>
  <c r="D28" i="205" s="1"/>
  <c r="AE21" i="182"/>
  <c r="D27" i="204" s="1"/>
  <c r="AF20" i="182"/>
  <c r="D28" i="203" s="1"/>
  <c r="AF19" i="182"/>
  <c r="D28" i="202" s="1"/>
  <c r="AF18" i="182"/>
  <c r="D28" i="201" s="1"/>
  <c r="AD17" i="182"/>
  <c r="D26" i="200" s="1"/>
  <c r="AD16" i="182"/>
  <c r="D26" i="199" s="1"/>
  <c r="AF15" i="182"/>
  <c r="D28" i="198" s="1"/>
  <c r="AE14" i="182"/>
  <c r="D27" i="197" s="1"/>
  <c r="AD13" i="182"/>
  <c r="D26" i="196" s="1"/>
  <c r="AD12" i="182"/>
  <c r="D26" i="195" s="1"/>
  <c r="AF11" i="182"/>
  <c r="D28" i="194" s="1"/>
  <c r="AF10" i="182"/>
  <c r="D28" i="193" s="1"/>
  <c r="AF9" i="182"/>
  <c r="D28" i="192" s="1"/>
  <c r="AE8" i="182"/>
  <c r="D27" i="191" s="1"/>
  <c r="AF7" i="182"/>
  <c r="D28" i="190" s="1"/>
  <c r="AD6" i="182"/>
  <c r="D26" i="189" s="1"/>
  <c r="AG5" i="182"/>
  <c r="D29" i="188" s="1"/>
  <c r="AG53" i="182"/>
  <c r="D29" i="235" s="1"/>
  <c r="AE51" i="182"/>
  <c r="D27" i="237" s="1"/>
  <c r="AD48" i="182"/>
  <c r="D26" i="224" s="1"/>
  <c r="AF46" i="182"/>
  <c r="D28" i="226" s="1"/>
  <c r="AG41" i="182"/>
  <c r="D29" i="222" s="1"/>
  <c r="AE35" i="182"/>
  <c r="D27" i="218" s="1"/>
  <c r="AE31" i="182"/>
  <c r="D27" i="207" s="1"/>
  <c r="AG29" i="182"/>
  <c r="D29" i="209" s="1"/>
  <c r="AE23" i="182"/>
  <c r="D27" i="215" s="1"/>
  <c r="C29" i="268"/>
  <c r="D14" i="177" s="1"/>
  <c r="E14" i="177" s="1"/>
  <c r="F14" i="177" s="1"/>
  <c r="AD55" i="182"/>
  <c r="D26" i="233" s="1"/>
  <c r="AG54" i="182"/>
  <c r="D29" i="234" s="1"/>
  <c r="AE53" i="182"/>
  <c r="D27" i="235" s="1"/>
  <c r="AE52" i="182"/>
  <c r="D27" i="236" s="1"/>
  <c r="AG51" i="182"/>
  <c r="D29" i="237" s="1"/>
  <c r="AG50" i="182"/>
  <c r="D29" i="232" s="1"/>
  <c r="AG49" i="182"/>
  <c r="D29" i="223" s="1"/>
  <c r="AF48" i="182"/>
  <c r="D28" i="224" s="1"/>
  <c r="AE47" i="182"/>
  <c r="D27" i="225" s="1"/>
  <c r="AD46" i="182"/>
  <c r="D26" i="226" s="1"/>
  <c r="AG45" i="182"/>
  <c r="D29" i="227" s="1"/>
  <c r="AG44" i="182"/>
  <c r="D29" i="228" s="1"/>
  <c r="AE43" i="182"/>
  <c r="D27" i="229" s="1"/>
  <c r="AE42" i="182"/>
  <c r="D27" i="230" s="1"/>
  <c r="AE41" i="182"/>
  <c r="D27" i="222" s="1"/>
  <c r="AD40" i="182"/>
  <c r="D26" i="231" s="1"/>
  <c r="AE39" i="182"/>
  <c r="D27" i="221" s="1"/>
  <c r="AG38" i="182"/>
  <c r="D29" i="220" s="1"/>
  <c r="AF37" i="182"/>
  <c r="D28" i="238" s="1"/>
  <c r="AG36" i="182"/>
  <c r="D29" i="219" s="1"/>
  <c r="AG35" i="182"/>
  <c r="D29" i="218" s="1"/>
  <c r="AG34" i="182"/>
  <c r="D29" i="217" s="1"/>
  <c r="AE33" i="182"/>
  <c r="D27" i="216" s="1"/>
  <c r="AE32" i="182"/>
  <c r="D27" i="206" s="1"/>
  <c r="AG31" i="182"/>
  <c r="D29" i="207" s="1"/>
  <c r="AF30" i="182"/>
  <c r="D28" i="208" s="1"/>
  <c r="AE29" i="182"/>
  <c r="D27" i="209" s="1"/>
  <c r="AE28" i="182"/>
  <c r="D27" i="210" s="1"/>
  <c r="AG27" i="182"/>
  <c r="D29" i="211" s="1"/>
  <c r="AG26" i="182"/>
  <c r="D29" i="212" s="1"/>
  <c r="AG25" i="182"/>
  <c r="D29" i="213" s="1"/>
  <c r="AF24" i="182"/>
  <c r="D28" i="214" s="1"/>
  <c r="AG23" i="182"/>
  <c r="D29" i="215" s="1"/>
  <c r="AE22" i="182"/>
  <c r="D27" i="205" s="1"/>
  <c r="AD21" i="182"/>
  <c r="D26" i="204" s="1"/>
  <c r="AE20" i="182"/>
  <c r="D27" i="203" s="1"/>
  <c r="AE19" i="182"/>
  <c r="D27" i="202" s="1"/>
  <c r="AE18" i="182"/>
  <c r="D27" i="201" s="1"/>
  <c r="AG17" i="182"/>
  <c r="D29" i="200" s="1"/>
  <c r="AG16" i="182"/>
  <c r="D29" i="199" s="1"/>
  <c r="AE15" i="182"/>
  <c r="D27" i="198" s="1"/>
  <c r="AD14" i="182"/>
  <c r="D26" i="197" s="1"/>
  <c r="AG13" i="182"/>
  <c r="D29" i="196" s="1"/>
  <c r="AG12" i="182"/>
  <c r="D29" i="195" s="1"/>
  <c r="AE11" i="182"/>
  <c r="D27" i="194" s="1"/>
  <c r="AE10" i="182"/>
  <c r="D27" i="193" s="1"/>
  <c r="AE9" i="182"/>
  <c r="D27" i="192" s="1"/>
  <c r="AD8" i="182"/>
  <c r="D26" i="191" s="1"/>
  <c r="AE7" i="182"/>
  <c r="D27" i="190" s="1"/>
  <c r="AG6" i="182"/>
  <c r="D29" i="189" s="1"/>
  <c r="AF5" i="182"/>
  <c r="D28" i="188" s="1"/>
  <c r="C26" i="268"/>
  <c r="D21" i="177" s="1"/>
  <c r="C28" i="268"/>
  <c r="D13" i="177" s="1"/>
  <c r="E13" i="177" s="1"/>
  <c r="F13" i="177" s="1"/>
  <c r="C27" i="268"/>
  <c r="D22" i="177" s="1"/>
  <c r="AG4" i="182"/>
  <c r="AG55" i="182"/>
  <c r="D29" i="233" s="1"/>
  <c r="AF54" i="182"/>
  <c r="D28" i="234" s="1"/>
  <c r="AD53" i="182"/>
  <c r="D26" i="235" s="1"/>
  <c r="AD52" i="182"/>
  <c r="D26" i="236" s="1"/>
  <c r="AF51" i="182"/>
  <c r="D28" i="237" s="1"/>
  <c r="AF50" i="182"/>
  <c r="D28" i="232" s="1"/>
  <c r="AF49" i="182"/>
  <c r="D28" i="223" s="1"/>
  <c r="AE48" i="182"/>
  <c r="D27" i="224" s="1"/>
  <c r="AD47" i="182"/>
  <c r="D26" i="225" s="1"/>
  <c r="AG46" i="182"/>
  <c r="D29" i="226" s="1"/>
  <c r="AF45" i="182"/>
  <c r="D28" i="227" s="1"/>
  <c r="AF44" i="182"/>
  <c r="D28" i="228" s="1"/>
  <c r="AD43" i="182"/>
  <c r="D26" i="229" s="1"/>
  <c r="AD42" i="182"/>
  <c r="D26" i="230" s="1"/>
  <c r="AD41" i="182"/>
  <c r="D26" i="222" s="1"/>
  <c r="AG40" i="182"/>
  <c r="D29" i="231" s="1"/>
  <c r="AD39" i="182"/>
  <c r="D26" i="221" s="1"/>
  <c r="AF38" i="182"/>
  <c r="D28" i="220" s="1"/>
  <c r="AE37" i="182"/>
  <c r="D27" i="238" s="1"/>
  <c r="AF36" i="182"/>
  <c r="D28" i="219" s="1"/>
  <c r="AF35" i="182"/>
  <c r="D28" i="218" s="1"/>
  <c r="AF34" i="182"/>
  <c r="D28" i="217" s="1"/>
  <c r="AD33" i="182"/>
  <c r="D26" i="216" s="1"/>
  <c r="AD32" i="182"/>
  <c r="D26" i="206" s="1"/>
  <c r="AF31" i="182"/>
  <c r="D28" i="207" s="1"/>
  <c r="AE30" i="182"/>
  <c r="D27" i="208" s="1"/>
  <c r="AD29" i="182"/>
  <c r="D26" i="209" s="1"/>
  <c r="AD28" i="182"/>
  <c r="D26" i="210" s="1"/>
  <c r="AF27" i="182"/>
  <c r="D28" i="211" s="1"/>
  <c r="AF26" i="182"/>
  <c r="D28" i="212" s="1"/>
  <c r="AF25" i="182"/>
  <c r="D28" i="213" s="1"/>
  <c r="AE24" i="182"/>
  <c r="D27" i="214" s="1"/>
  <c r="AF23" i="182"/>
  <c r="D28" i="215" s="1"/>
  <c r="AD22" i="182"/>
  <c r="D26" i="205" s="1"/>
  <c r="AG21" i="182"/>
  <c r="D29" i="204" s="1"/>
  <c r="AD20" i="182"/>
  <c r="D26" i="203" s="1"/>
  <c r="AD19" i="182"/>
  <c r="D26" i="202" s="1"/>
  <c r="AD18" i="182"/>
  <c r="D26" i="201" s="1"/>
  <c r="AF17" i="182"/>
  <c r="D28" i="200" s="1"/>
  <c r="AF16" i="182"/>
  <c r="D28" i="199" s="1"/>
  <c r="AD15" i="182"/>
  <c r="D26" i="198" s="1"/>
  <c r="AG14" i="182"/>
  <c r="D29" i="197" s="1"/>
  <c r="AF13" i="182"/>
  <c r="D28" i="196" s="1"/>
  <c r="AF12" i="182"/>
  <c r="D28" i="195" s="1"/>
  <c r="AD11" i="182"/>
  <c r="D26" i="194" s="1"/>
  <c r="AD10" i="182"/>
  <c r="D26" i="193" s="1"/>
  <c r="AD9" i="182"/>
  <c r="D26" i="192" s="1"/>
  <c r="AG8" i="182"/>
  <c r="D29" i="191" s="1"/>
  <c r="AD7" i="182"/>
  <c r="D26" i="190" s="1"/>
  <c r="AF6" i="182"/>
  <c r="D28" i="189" s="1"/>
  <c r="AE5" i="182"/>
  <c r="D27" i="188" s="1"/>
  <c r="C25" i="268"/>
  <c r="D12" i="177" s="1"/>
  <c r="E12" i="177" s="1"/>
  <c r="F12" i="177" s="1"/>
  <c r="AB41" i="182"/>
  <c r="D24" i="222" s="1"/>
  <c r="Z39" i="182"/>
  <c r="D22" i="221" s="1"/>
  <c r="AA34" i="182"/>
  <c r="D23" i="217" s="1"/>
  <c r="AB25" i="182"/>
  <c r="D24" i="213" s="1"/>
  <c r="Z23" i="182"/>
  <c r="D22" i="215" s="1"/>
  <c r="AC20" i="182"/>
  <c r="D25" i="203" s="1"/>
  <c r="AA18" i="182"/>
  <c r="D23" i="201" s="1"/>
  <c r="AB9" i="182"/>
  <c r="D24" i="192" s="1"/>
  <c r="Z7" i="182"/>
  <c r="D22" i="190" s="1"/>
  <c r="C24" i="268"/>
  <c r="D11" i="177" s="1"/>
  <c r="E11" i="177" s="1"/>
  <c r="F11" i="177" s="1"/>
  <c r="AA49" i="182"/>
  <c r="D23" i="223" s="1"/>
  <c r="AA41" i="182"/>
  <c r="D23" i="222" s="1"/>
  <c r="AC39" i="182"/>
  <c r="D25" i="221" s="1"/>
  <c r="AA38" i="182"/>
  <c r="D23" i="220" s="1"/>
  <c r="AB36" i="182"/>
  <c r="D24" i="219" s="1"/>
  <c r="Z34" i="182"/>
  <c r="D22" i="217" s="1"/>
  <c r="AB33" i="182"/>
  <c r="D24" i="216" s="1"/>
  <c r="AA25" i="182"/>
  <c r="D23" i="213" s="1"/>
  <c r="AC23" i="182"/>
  <c r="D25" i="215" s="1"/>
  <c r="AA22" i="182"/>
  <c r="D23" i="205" s="1"/>
  <c r="AB20" i="182"/>
  <c r="D24" i="203" s="1"/>
  <c r="Z18" i="182"/>
  <c r="D22" i="201" s="1"/>
  <c r="AB17" i="182"/>
  <c r="D24" i="200" s="1"/>
  <c r="AA9" i="182"/>
  <c r="D23" i="192" s="1"/>
  <c r="AC7" i="182"/>
  <c r="D25" i="190" s="1"/>
  <c r="AA6" i="182"/>
  <c r="D23" i="189" s="1"/>
  <c r="C23" i="268"/>
  <c r="D10" i="177" s="1"/>
  <c r="E10" i="177" s="1"/>
  <c r="F10" i="177" s="1"/>
  <c r="AC4" i="182"/>
  <c r="AA55" i="182"/>
  <c r="D23" i="233" s="1"/>
  <c r="AB54" i="182"/>
  <c r="D24" i="234" s="1"/>
  <c r="AB53" i="182"/>
  <c r="D24" i="235" s="1"/>
  <c r="Z52" i="182"/>
  <c r="D22" i="236" s="1"/>
  <c r="Z51" i="182"/>
  <c r="D22" i="237" s="1"/>
  <c r="AB50" i="182"/>
  <c r="D24" i="232" s="1"/>
  <c r="Z49" i="182"/>
  <c r="D22" i="223" s="1"/>
  <c r="AC48" i="182"/>
  <c r="D25" i="224" s="1"/>
  <c r="Z47" i="182"/>
  <c r="D22" i="225" s="1"/>
  <c r="AA46" i="182"/>
  <c r="D23" i="226" s="1"/>
  <c r="AB45" i="182"/>
  <c r="D24" i="227" s="1"/>
  <c r="Z44" i="182"/>
  <c r="D22" i="228" s="1"/>
  <c r="Z43" i="182"/>
  <c r="D22" i="229" s="1"/>
  <c r="AB42" i="182"/>
  <c r="D24" i="230" s="1"/>
  <c r="Z41" i="182"/>
  <c r="D22" i="222" s="1"/>
  <c r="AC40" i="182"/>
  <c r="D25" i="231" s="1"/>
  <c r="AB39" i="182"/>
  <c r="D24" i="221" s="1"/>
  <c r="Z38" i="182"/>
  <c r="D22" i="220" s="1"/>
  <c r="AB37" i="182"/>
  <c r="D24" i="238" s="1"/>
  <c r="AA36" i="182"/>
  <c r="D23" i="219" s="1"/>
  <c r="AA35" i="182"/>
  <c r="D23" i="218" s="1"/>
  <c r="AC34" i="182"/>
  <c r="D25" i="217" s="1"/>
  <c r="AA33" i="182"/>
  <c r="D23" i="216" s="1"/>
  <c r="Z32" i="182"/>
  <c r="D22" i="206" s="1"/>
  <c r="Z31" i="182"/>
  <c r="D22" i="207" s="1"/>
  <c r="AA30" i="182"/>
  <c r="D23" i="208" s="1"/>
  <c r="AB29" i="182"/>
  <c r="D24" i="209" s="1"/>
  <c r="Z28" i="182"/>
  <c r="D22" i="210" s="1"/>
  <c r="Z27" i="182"/>
  <c r="D22" i="211" s="1"/>
  <c r="AB26" i="182"/>
  <c r="D24" i="212" s="1"/>
  <c r="Z25" i="182"/>
  <c r="D22" i="213" s="1"/>
  <c r="AC24" i="182"/>
  <c r="D25" i="214" s="1"/>
  <c r="AB23" i="182"/>
  <c r="D24" i="215" s="1"/>
  <c r="Z22" i="182"/>
  <c r="D22" i="205" s="1"/>
  <c r="AB21" i="182"/>
  <c r="D24" i="204" s="1"/>
  <c r="AA20" i="182"/>
  <c r="D23" i="203" s="1"/>
  <c r="AA19" i="182"/>
  <c r="D23" i="202" s="1"/>
  <c r="AC18" i="182"/>
  <c r="D25" i="201" s="1"/>
  <c r="AA17" i="182"/>
  <c r="D23" i="200" s="1"/>
  <c r="Z16" i="182"/>
  <c r="D22" i="199" s="1"/>
  <c r="Z15" i="182"/>
  <c r="D22" i="198" s="1"/>
  <c r="AA14" i="182"/>
  <c r="D23" i="197" s="1"/>
  <c r="AB13" i="182"/>
  <c r="D24" i="196" s="1"/>
  <c r="Z12" i="182"/>
  <c r="D22" i="195" s="1"/>
  <c r="Z11" i="182"/>
  <c r="D22" i="194" s="1"/>
  <c r="AB10" i="182"/>
  <c r="D24" i="193" s="1"/>
  <c r="Z9" i="182"/>
  <c r="D22" i="192" s="1"/>
  <c r="AC8" i="182"/>
  <c r="D25" i="191" s="1"/>
  <c r="AB7" i="182"/>
  <c r="D24" i="190" s="1"/>
  <c r="Z6" i="182"/>
  <c r="D22" i="189" s="1"/>
  <c r="AB5" i="182"/>
  <c r="D24" i="188" s="1"/>
  <c r="AB49" i="182"/>
  <c r="D24" i="223" s="1"/>
  <c r="AC36" i="182"/>
  <c r="D25" i="219" s="1"/>
  <c r="C22" i="268"/>
  <c r="D9" i="177" s="1"/>
  <c r="E9" i="177" s="1"/>
  <c r="F9" i="177" s="1"/>
  <c r="AB4" i="182"/>
  <c r="Z55" i="182"/>
  <c r="D22" i="233" s="1"/>
  <c r="AA54" i="182"/>
  <c r="D23" i="234" s="1"/>
  <c r="AA53" i="182"/>
  <c r="D23" i="235" s="1"/>
  <c r="AC52" i="182"/>
  <c r="D25" i="236" s="1"/>
  <c r="AC51" i="182"/>
  <c r="D25" i="237" s="1"/>
  <c r="AA50" i="182"/>
  <c r="D23" i="232" s="1"/>
  <c r="AC49" i="182"/>
  <c r="D25" i="223" s="1"/>
  <c r="AB48" i="182"/>
  <c r="D24" i="224" s="1"/>
  <c r="AC47" i="182"/>
  <c r="D25" i="225" s="1"/>
  <c r="Z46" i="182"/>
  <c r="D22" i="226" s="1"/>
  <c r="AA45" i="182"/>
  <c r="D23" i="227" s="1"/>
  <c r="AC44" i="182"/>
  <c r="D25" i="228" s="1"/>
  <c r="AC43" i="182"/>
  <c r="D25" i="229" s="1"/>
  <c r="AA42" i="182"/>
  <c r="D23" i="230" s="1"/>
  <c r="AC41" i="182"/>
  <c r="D25" i="222" s="1"/>
  <c r="AB40" i="182"/>
  <c r="D24" i="231" s="1"/>
  <c r="AA39" i="182"/>
  <c r="D23" i="221" s="1"/>
  <c r="AC38" i="182"/>
  <c r="D25" i="220" s="1"/>
  <c r="AA37" i="182"/>
  <c r="D23" i="238" s="1"/>
  <c r="Z36" i="182"/>
  <c r="D22" i="219" s="1"/>
  <c r="Z35" i="182"/>
  <c r="D22" i="218" s="1"/>
  <c r="AB34" i="182"/>
  <c r="D24" i="217" s="1"/>
  <c r="Z33" i="182"/>
  <c r="D22" i="216" s="1"/>
  <c r="AC32" i="182"/>
  <c r="D25" i="206" s="1"/>
  <c r="AC31" i="182"/>
  <c r="D25" i="207" s="1"/>
  <c r="Z30" i="182"/>
  <c r="D22" i="208" s="1"/>
  <c r="AA29" i="182"/>
  <c r="D23" i="209" s="1"/>
  <c r="AC28" i="182"/>
  <c r="D25" i="210" s="1"/>
  <c r="AC27" i="182"/>
  <c r="D25" i="211" s="1"/>
  <c r="AA26" i="182"/>
  <c r="D23" i="212" s="1"/>
  <c r="AC25" i="182"/>
  <c r="D25" i="213" s="1"/>
  <c r="AB24" i="182"/>
  <c r="D24" i="214" s="1"/>
  <c r="AA23" i="182"/>
  <c r="D23" i="215" s="1"/>
  <c r="AC22" i="182"/>
  <c r="D25" i="205" s="1"/>
  <c r="AA21" i="182"/>
  <c r="D23" i="204" s="1"/>
  <c r="Z20" i="182"/>
  <c r="D22" i="203" s="1"/>
  <c r="Z19" i="182"/>
  <c r="D22" i="202" s="1"/>
  <c r="AB18" i="182"/>
  <c r="D24" i="201" s="1"/>
  <c r="Z17" i="182"/>
  <c r="D22" i="200" s="1"/>
  <c r="AC16" i="182"/>
  <c r="D25" i="199" s="1"/>
  <c r="AC15" i="182"/>
  <c r="D25" i="198" s="1"/>
  <c r="Z14" i="182"/>
  <c r="D22" i="197" s="1"/>
  <c r="AA13" i="182"/>
  <c r="D23" i="196" s="1"/>
  <c r="AC12" i="182"/>
  <c r="D25" i="195" s="1"/>
  <c r="AC11" i="182"/>
  <c r="D25" i="194" s="1"/>
  <c r="AA10" i="182"/>
  <c r="D23" i="193" s="1"/>
  <c r="AC9" i="182"/>
  <c r="D25" i="192" s="1"/>
  <c r="AB8" i="182"/>
  <c r="D24" i="191" s="1"/>
  <c r="AA7" i="182"/>
  <c r="D23" i="190" s="1"/>
  <c r="AC6" i="182"/>
  <c r="D25" i="189" s="1"/>
  <c r="AA5" i="182"/>
  <c r="D23" i="188" s="1"/>
  <c r="V46" i="182"/>
  <c r="D18" i="226" s="1"/>
  <c r="W29" i="182"/>
  <c r="D19" i="209" s="1"/>
  <c r="V14" i="182"/>
  <c r="D18" i="197" s="1"/>
  <c r="Y4" i="182"/>
  <c r="V55" i="182"/>
  <c r="D18" i="233" s="1"/>
  <c r="V54" i="182"/>
  <c r="D18" i="234" s="1"/>
  <c r="V52" i="182"/>
  <c r="D18" i="236" s="1"/>
  <c r="V50" i="182"/>
  <c r="D18" i="232" s="1"/>
  <c r="W49" i="182"/>
  <c r="D19" i="223" s="1"/>
  <c r="V45" i="182"/>
  <c r="D18" i="227" s="1"/>
  <c r="W43" i="182"/>
  <c r="D19" i="229" s="1"/>
  <c r="W40" i="182"/>
  <c r="D19" i="231" s="1"/>
  <c r="V39" i="182"/>
  <c r="D18" i="221" s="1"/>
  <c r="W38" i="182"/>
  <c r="D19" i="220" s="1"/>
  <c r="V36" i="182"/>
  <c r="D18" i="219" s="1"/>
  <c r="V34" i="182"/>
  <c r="D18" i="217" s="1"/>
  <c r="W33" i="182"/>
  <c r="D19" i="216" s="1"/>
  <c r="V29" i="182"/>
  <c r="D18" i="209" s="1"/>
  <c r="W27" i="182"/>
  <c r="D19" i="211" s="1"/>
  <c r="W24" i="182"/>
  <c r="D19" i="214" s="1"/>
  <c r="V23" i="182"/>
  <c r="D18" i="215" s="1"/>
  <c r="W22" i="182"/>
  <c r="D19" i="205" s="1"/>
  <c r="V20" i="182"/>
  <c r="D18" i="203" s="1"/>
  <c r="V18" i="182"/>
  <c r="D18" i="201" s="1"/>
  <c r="W17" i="182"/>
  <c r="D19" i="200" s="1"/>
  <c r="V13" i="182"/>
  <c r="D18" i="196" s="1"/>
  <c r="W11" i="182"/>
  <c r="D19" i="194" s="1"/>
  <c r="W8" i="182"/>
  <c r="D19" i="191" s="1"/>
  <c r="V7" i="182"/>
  <c r="D18" i="190" s="1"/>
  <c r="W6" i="182"/>
  <c r="D19" i="189" s="1"/>
  <c r="C19" i="268"/>
  <c r="C18" i="268"/>
  <c r="D7" i="177" s="1"/>
  <c r="E7" i="177" s="1"/>
  <c r="F7" i="177" s="1"/>
  <c r="X4" i="182"/>
  <c r="V49" i="182"/>
  <c r="D18" i="223" s="1"/>
  <c r="W44" i="182"/>
  <c r="D19" i="228" s="1"/>
  <c r="V43" i="182"/>
  <c r="D18" i="229" s="1"/>
  <c r="W42" i="182"/>
  <c r="D19" i="230" s="1"/>
  <c r="V40" i="182"/>
  <c r="D18" i="231" s="1"/>
  <c r="V38" i="182"/>
  <c r="D18" i="220" s="1"/>
  <c r="W37" i="182"/>
  <c r="D19" i="238" s="1"/>
  <c r="V33" i="182"/>
  <c r="D18" i="216" s="1"/>
  <c r="W31" i="182"/>
  <c r="D19" i="207" s="1"/>
  <c r="W28" i="182"/>
  <c r="D19" i="210" s="1"/>
  <c r="V27" i="182"/>
  <c r="D18" i="211" s="1"/>
  <c r="W26" i="182"/>
  <c r="D19" i="212" s="1"/>
  <c r="V24" i="182"/>
  <c r="D18" i="214" s="1"/>
  <c r="V22" i="182"/>
  <c r="D18" i="205" s="1"/>
  <c r="W21" i="182"/>
  <c r="D19" i="204" s="1"/>
  <c r="V17" i="182"/>
  <c r="D18" i="200" s="1"/>
  <c r="W15" i="182"/>
  <c r="D19" i="198" s="1"/>
  <c r="W12" i="182"/>
  <c r="D19" i="195" s="1"/>
  <c r="V11" i="182"/>
  <c r="D18" i="194" s="1"/>
  <c r="W10" i="182"/>
  <c r="D19" i="193" s="1"/>
  <c r="V8" i="182"/>
  <c r="D18" i="191" s="1"/>
  <c r="V6" i="182"/>
  <c r="D18" i="189" s="1"/>
  <c r="W5" i="182"/>
  <c r="D19" i="188" s="1"/>
  <c r="W45" i="182"/>
  <c r="D19" i="227" s="1"/>
  <c r="V30" i="182"/>
  <c r="D18" i="208" s="1"/>
  <c r="W13" i="182"/>
  <c r="D19" i="196" s="1"/>
  <c r="W4" i="182"/>
  <c r="W53" i="182"/>
  <c r="D19" i="235" s="1"/>
  <c r="W51" i="182"/>
  <c r="D19" i="237" s="1"/>
  <c r="W48" i="182"/>
  <c r="D19" i="224" s="1"/>
  <c r="W47" i="182"/>
  <c r="D19" i="225" s="1"/>
  <c r="W46" i="182"/>
  <c r="D19" i="226" s="1"/>
  <c r="V44" i="182"/>
  <c r="D18" i="228" s="1"/>
  <c r="V42" i="182"/>
  <c r="D18" i="230" s="1"/>
  <c r="W41" i="182"/>
  <c r="D19" i="222" s="1"/>
  <c r="V37" i="182"/>
  <c r="D18" i="238" s="1"/>
  <c r="W35" i="182"/>
  <c r="D19" i="218" s="1"/>
  <c r="W32" i="182"/>
  <c r="D19" i="206" s="1"/>
  <c r="V31" i="182"/>
  <c r="D18" i="207" s="1"/>
  <c r="W30" i="182"/>
  <c r="D19" i="208" s="1"/>
  <c r="V28" i="182"/>
  <c r="D18" i="210" s="1"/>
  <c r="V26" i="182"/>
  <c r="D18" i="212" s="1"/>
  <c r="W25" i="182"/>
  <c r="D19" i="213" s="1"/>
  <c r="V21" i="182"/>
  <c r="D18" i="204" s="1"/>
  <c r="W19" i="182"/>
  <c r="D19" i="202" s="1"/>
  <c r="W16" i="182"/>
  <c r="D19" i="199" s="1"/>
  <c r="V15" i="182"/>
  <c r="D18" i="198" s="1"/>
  <c r="W14" i="182"/>
  <c r="D19" i="197" s="1"/>
  <c r="V12" i="182"/>
  <c r="D18" i="195" s="1"/>
  <c r="V10" i="182"/>
  <c r="D18" i="193" s="1"/>
  <c r="W9" i="182"/>
  <c r="D19" i="192" s="1"/>
  <c r="V5" i="182"/>
  <c r="D18" i="188" s="1"/>
  <c r="R55" i="182"/>
  <c r="D14" i="233" s="1"/>
  <c r="R51" i="182"/>
  <c r="D14" i="237" s="1"/>
  <c r="R47" i="182"/>
  <c r="D14" i="225" s="1"/>
  <c r="R43" i="182"/>
  <c r="D14" i="229" s="1"/>
  <c r="R39" i="182"/>
  <c r="D14" i="221" s="1"/>
  <c r="R35" i="182"/>
  <c r="D14" i="218" s="1"/>
  <c r="R31" i="182"/>
  <c r="D14" i="207" s="1"/>
  <c r="R27" i="182"/>
  <c r="D14" i="211" s="1"/>
  <c r="R23" i="182"/>
  <c r="D14" i="215" s="1"/>
  <c r="R19" i="182"/>
  <c r="D14" i="202" s="1"/>
  <c r="R15" i="182"/>
  <c r="D14" i="198" s="1"/>
  <c r="R11" i="182"/>
  <c r="D14" i="194" s="1"/>
  <c r="R7" i="182"/>
  <c r="D14" i="190" s="1"/>
  <c r="R53" i="182"/>
  <c r="D14" i="235" s="1"/>
  <c r="R49" i="182"/>
  <c r="D14" i="223" s="1"/>
  <c r="R45" i="182"/>
  <c r="D14" i="227" s="1"/>
  <c r="R41" i="182"/>
  <c r="D14" i="222" s="1"/>
  <c r="R37" i="182"/>
  <c r="D14" i="238" s="1"/>
  <c r="R33" i="182"/>
  <c r="D14" i="216" s="1"/>
  <c r="R29" i="182"/>
  <c r="D14" i="209" s="1"/>
  <c r="R25" i="182"/>
  <c r="D14" i="213" s="1"/>
  <c r="R21" i="182"/>
  <c r="D14" i="204" s="1"/>
  <c r="R17" i="182"/>
  <c r="D14" i="200" s="1"/>
  <c r="R13" i="182"/>
  <c r="D14" i="196" s="1"/>
  <c r="R9" i="182"/>
  <c r="D14" i="192" s="1"/>
  <c r="R5" i="182"/>
  <c r="D14" i="188" s="1"/>
  <c r="U4" i="182"/>
  <c r="C14" i="268"/>
  <c r="D6" i="177" s="1"/>
  <c r="E6" i="177" s="1"/>
  <c r="F6" i="177" s="1"/>
  <c r="T4" i="182"/>
  <c r="R54" i="182"/>
  <c r="D14" i="234" s="1"/>
  <c r="R48" i="182"/>
  <c r="D14" i="224" s="1"/>
  <c r="R40" i="182"/>
  <c r="D14" i="231" s="1"/>
  <c r="R38" i="182"/>
  <c r="D14" i="220" s="1"/>
  <c r="R24" i="182"/>
  <c r="D14" i="214" s="1"/>
  <c r="R22" i="182"/>
  <c r="D14" i="205" s="1"/>
  <c r="R8" i="182"/>
  <c r="D14" i="191" s="1"/>
  <c r="R6" i="182"/>
  <c r="D14" i="189" s="1"/>
  <c r="R4" i="182"/>
  <c r="R46" i="182"/>
  <c r="D14" i="226" s="1"/>
  <c r="R32" i="182"/>
  <c r="D14" i="206" s="1"/>
  <c r="R30" i="182"/>
  <c r="D14" i="208" s="1"/>
  <c r="R16" i="182"/>
  <c r="D14" i="199" s="1"/>
  <c r="R14" i="182"/>
  <c r="D14" i="197" s="1"/>
  <c r="N52" i="182"/>
  <c r="D10" i="236" s="1"/>
  <c r="N44" i="182"/>
  <c r="D10" i="228" s="1"/>
  <c r="N40" i="182"/>
  <c r="D10" i="231" s="1"/>
  <c r="N36" i="182"/>
  <c r="D10" i="219" s="1"/>
  <c r="N32" i="182"/>
  <c r="D10" i="206" s="1"/>
  <c r="N28" i="182"/>
  <c r="D10" i="210" s="1"/>
  <c r="N24" i="182"/>
  <c r="D10" i="214" s="1"/>
  <c r="N20" i="182"/>
  <c r="D10" i="203" s="1"/>
  <c r="N16" i="182"/>
  <c r="D10" i="199" s="1"/>
  <c r="N12" i="182"/>
  <c r="D10" i="195" s="1"/>
  <c r="N8" i="182"/>
  <c r="D10" i="191" s="1"/>
  <c r="N4" i="182"/>
  <c r="N54" i="182"/>
  <c r="D10" i="234" s="1"/>
  <c r="N50" i="182"/>
  <c r="D10" i="232" s="1"/>
  <c r="N46" i="182"/>
  <c r="D10" i="226" s="1"/>
  <c r="N42" i="182"/>
  <c r="D10" i="230" s="1"/>
  <c r="N38" i="182"/>
  <c r="D10" i="220" s="1"/>
  <c r="N34" i="182"/>
  <c r="D10" i="217" s="1"/>
  <c r="N30" i="182"/>
  <c r="D10" i="208" s="1"/>
  <c r="N26" i="182"/>
  <c r="D10" i="212" s="1"/>
  <c r="N22" i="182"/>
  <c r="D10" i="205" s="1"/>
  <c r="N18" i="182"/>
  <c r="D10" i="201" s="1"/>
  <c r="N14" i="182"/>
  <c r="D10" i="197" s="1"/>
  <c r="N10" i="182"/>
  <c r="D10" i="193" s="1"/>
  <c r="N6" i="182"/>
  <c r="D10" i="189" s="1"/>
  <c r="Q4" i="182"/>
  <c r="N53" i="182"/>
  <c r="D10" i="235" s="1"/>
  <c r="N47" i="182"/>
  <c r="D10" i="225" s="1"/>
  <c r="N37" i="182"/>
  <c r="D10" i="238" s="1"/>
  <c r="N31" i="182"/>
  <c r="D10" i="207" s="1"/>
  <c r="N21" i="182"/>
  <c r="D10" i="204" s="1"/>
  <c r="N15" i="182"/>
  <c r="D10" i="198" s="1"/>
  <c r="N5" i="182"/>
  <c r="D10" i="188" s="1"/>
  <c r="O4" i="182"/>
  <c r="N55" i="182"/>
  <c r="D10" i="233" s="1"/>
  <c r="N45" i="182"/>
  <c r="D10" i="227" s="1"/>
  <c r="N39" i="182"/>
  <c r="D10" i="221" s="1"/>
  <c r="N29" i="182"/>
  <c r="D10" i="209" s="1"/>
  <c r="N23" i="182"/>
  <c r="D10" i="215" s="1"/>
  <c r="N13" i="182"/>
  <c r="D10" i="196" s="1"/>
  <c r="N7" i="182"/>
  <c r="D10" i="190" s="1"/>
  <c r="K4" i="182"/>
  <c r="J53" i="182"/>
  <c r="D6" i="235" s="1"/>
  <c r="J49" i="182"/>
  <c r="D6" i="223" s="1"/>
  <c r="J45" i="182"/>
  <c r="D6" i="227" s="1"/>
  <c r="J41" i="182"/>
  <c r="D6" i="222" s="1"/>
  <c r="J37" i="182"/>
  <c r="D6" i="238" s="1"/>
  <c r="J33" i="182"/>
  <c r="D6" i="216" s="1"/>
  <c r="J29" i="182"/>
  <c r="D6" i="209" s="1"/>
  <c r="J25" i="182"/>
  <c r="D6" i="213" s="1"/>
  <c r="J21" i="182"/>
  <c r="D6" i="204" s="1"/>
  <c r="J17" i="182"/>
  <c r="D6" i="200" s="1"/>
  <c r="J13" i="182"/>
  <c r="D6" i="196" s="1"/>
  <c r="J9" i="182"/>
  <c r="D6" i="192" s="1"/>
  <c r="J5" i="182"/>
  <c r="D6" i="188" s="1"/>
  <c r="I4" i="182"/>
  <c r="J4" i="182"/>
  <c r="J48" i="182"/>
  <c r="D6" i="224" s="1"/>
  <c r="J40" i="182"/>
  <c r="D6" i="231" s="1"/>
  <c r="J32" i="182"/>
  <c r="D6" i="206" s="1"/>
  <c r="J24" i="182"/>
  <c r="D6" i="214" s="1"/>
  <c r="J12" i="182"/>
  <c r="D6" i="195" s="1"/>
  <c r="J52" i="182"/>
  <c r="D6" i="236" s="1"/>
  <c r="J44" i="182"/>
  <c r="D6" i="228" s="1"/>
  <c r="J36" i="182"/>
  <c r="D6" i="219" s="1"/>
  <c r="J28" i="182"/>
  <c r="D6" i="210" s="1"/>
  <c r="J20" i="182"/>
  <c r="D6" i="203" s="1"/>
  <c r="J16" i="182"/>
  <c r="D6" i="199" s="1"/>
  <c r="J8" i="182"/>
  <c r="D6" i="191" s="1"/>
  <c r="J51" i="182"/>
  <c r="D6" i="237" s="1"/>
  <c r="J47" i="182"/>
  <c r="D6" i="225" s="1"/>
  <c r="J35" i="182"/>
  <c r="D6" i="218" s="1"/>
  <c r="J31" i="182"/>
  <c r="D6" i="207" s="1"/>
  <c r="J23" i="182"/>
  <c r="D6" i="215" s="1"/>
  <c r="J7" i="182"/>
  <c r="D6" i="190" s="1"/>
  <c r="J55" i="182"/>
  <c r="D6" i="233" s="1"/>
  <c r="J43" i="182"/>
  <c r="D6" i="229" s="1"/>
  <c r="J39" i="182"/>
  <c r="D6" i="221" s="1"/>
  <c r="J27" i="182"/>
  <c r="D6" i="211" s="1"/>
  <c r="J19" i="182"/>
  <c r="D6" i="202" s="1"/>
  <c r="J15" i="182"/>
  <c r="D6" i="198" s="1"/>
  <c r="J11" i="182"/>
  <c r="D6" i="194" s="1"/>
  <c r="M4" i="182"/>
  <c r="J54" i="182"/>
  <c r="D6" i="234" s="1"/>
  <c r="J50" i="182"/>
  <c r="D6" i="232" s="1"/>
  <c r="J46" i="182"/>
  <c r="D6" i="226" s="1"/>
  <c r="J42" i="182"/>
  <c r="D6" i="230" s="1"/>
  <c r="J38" i="182"/>
  <c r="D6" i="220" s="1"/>
  <c r="J34" i="182"/>
  <c r="D6" i="217" s="1"/>
  <c r="J30" i="182"/>
  <c r="D6" i="208" s="1"/>
  <c r="J26" i="182"/>
  <c r="D6" i="212" s="1"/>
  <c r="J22" i="182"/>
  <c r="D6" i="205" s="1"/>
  <c r="J18" i="182"/>
  <c r="D6" i="201" s="1"/>
  <c r="J14" i="182"/>
  <c r="D6" i="197" s="1"/>
  <c r="J10" i="182"/>
  <c r="D6" i="193" s="1"/>
  <c r="J6" i="182"/>
  <c r="D6" i="189" s="1"/>
  <c r="E55" i="182"/>
  <c r="F52" i="182"/>
  <c r="E51" i="182"/>
  <c r="F48" i="182"/>
  <c r="E47" i="182"/>
  <c r="F44" i="182"/>
  <c r="E43" i="182"/>
  <c r="F40" i="182"/>
  <c r="E39" i="182"/>
  <c r="F36" i="182"/>
  <c r="E35" i="182"/>
  <c r="F32" i="182"/>
  <c r="E31" i="182"/>
  <c r="F28" i="182"/>
  <c r="E27" i="182"/>
  <c r="F24" i="182"/>
  <c r="E23" i="182"/>
  <c r="F20" i="182"/>
  <c r="E19" i="182"/>
  <c r="F16" i="182"/>
  <c r="E15" i="182"/>
  <c r="F12" i="182"/>
  <c r="E11" i="182"/>
  <c r="F8" i="182"/>
  <c r="E7" i="182"/>
  <c r="C3" i="268"/>
  <c r="F54" i="182"/>
  <c r="E53" i="182"/>
  <c r="E52" i="182"/>
  <c r="F50" i="182"/>
  <c r="E49" i="182"/>
  <c r="E48" i="182"/>
  <c r="F46" i="182"/>
  <c r="E45" i="182"/>
  <c r="E44" i="182"/>
  <c r="F42" i="182"/>
  <c r="E41" i="182"/>
  <c r="E40" i="182"/>
  <c r="F38" i="182"/>
  <c r="E37" i="182"/>
  <c r="E36" i="182"/>
  <c r="F34" i="182"/>
  <c r="E33" i="182"/>
  <c r="E32" i="182"/>
  <c r="F30" i="182"/>
  <c r="E29" i="182"/>
  <c r="E28" i="182"/>
  <c r="F26" i="182"/>
  <c r="E25" i="182"/>
  <c r="E24" i="182"/>
  <c r="F22" i="182"/>
  <c r="E21" i="182"/>
  <c r="E20" i="182"/>
  <c r="F18" i="182"/>
  <c r="E17" i="182"/>
  <c r="E16" i="182"/>
  <c r="F14" i="182"/>
  <c r="E13" i="182"/>
  <c r="E12" i="182"/>
  <c r="F10" i="182"/>
  <c r="E9" i="182"/>
  <c r="E8" i="182"/>
  <c r="F6" i="182"/>
  <c r="E5" i="182"/>
  <c r="H4" i="182"/>
  <c r="G55" i="182"/>
  <c r="D3" i="233" s="1"/>
  <c r="G51" i="182"/>
  <c r="D3" i="237" s="1"/>
  <c r="G47" i="182"/>
  <c r="D3" i="225" s="1"/>
  <c r="G43" i="182"/>
  <c r="D3" i="229" s="1"/>
  <c r="G39" i="182"/>
  <c r="D3" i="221" s="1"/>
  <c r="G35" i="182"/>
  <c r="D3" i="218" s="1"/>
  <c r="G31" i="182"/>
  <c r="D3" i="207" s="1"/>
  <c r="G27" i="182"/>
  <c r="D3" i="211" s="1"/>
  <c r="G23" i="182"/>
  <c r="D3" i="215" s="1"/>
  <c r="G19" i="182"/>
  <c r="D3" i="202" s="1"/>
  <c r="G15" i="182"/>
  <c r="D3" i="198" s="1"/>
  <c r="G11" i="182"/>
  <c r="D3" i="194" s="1"/>
  <c r="G7" i="182"/>
  <c r="D3" i="190" s="1"/>
  <c r="G4" i="182"/>
  <c r="F55" i="182"/>
  <c r="G53" i="182"/>
  <c r="D3" i="235" s="1"/>
  <c r="G52" i="182"/>
  <c r="D3" i="236" s="1"/>
  <c r="F51" i="182"/>
  <c r="G49" i="182"/>
  <c r="D3" i="223" s="1"/>
  <c r="G48" i="182"/>
  <c r="D3" i="224" s="1"/>
  <c r="F47" i="182"/>
  <c r="G45" i="182"/>
  <c r="D3" i="227" s="1"/>
  <c r="G44" i="182"/>
  <c r="D3" i="228" s="1"/>
  <c r="F43" i="182"/>
  <c r="G41" i="182"/>
  <c r="D3" i="222" s="1"/>
  <c r="G40" i="182"/>
  <c r="D3" i="231" s="1"/>
  <c r="F39" i="182"/>
  <c r="G37" i="182"/>
  <c r="D3" i="238" s="1"/>
  <c r="G36" i="182"/>
  <c r="D3" i="219" s="1"/>
  <c r="F35" i="182"/>
  <c r="G33" i="182"/>
  <c r="D3" i="216" s="1"/>
  <c r="G32" i="182"/>
  <c r="D3" i="206" s="1"/>
  <c r="F31" i="182"/>
  <c r="G29" i="182"/>
  <c r="D3" i="209" s="1"/>
  <c r="G28" i="182"/>
  <c r="D3" i="210" s="1"/>
  <c r="F27" i="182"/>
  <c r="G25" i="182"/>
  <c r="D3" i="213" s="1"/>
  <c r="G24" i="182"/>
  <c r="D3" i="214" s="1"/>
  <c r="F23" i="182"/>
  <c r="G21" i="182"/>
  <c r="D3" i="204" s="1"/>
  <c r="G20" i="182"/>
  <c r="D3" i="203" s="1"/>
  <c r="F19" i="182"/>
  <c r="G17" i="182"/>
  <c r="D3" i="200" s="1"/>
  <c r="G16" i="182"/>
  <c r="D3" i="199" s="1"/>
  <c r="F15" i="182"/>
  <c r="G13" i="182"/>
  <c r="D3" i="196" s="1"/>
  <c r="G12" i="182"/>
  <c r="D3" i="195" s="1"/>
  <c r="F11" i="182"/>
  <c r="G9" i="182"/>
  <c r="D3" i="192" s="1"/>
  <c r="G8" i="182"/>
  <c r="D3" i="191" s="1"/>
  <c r="F7" i="182"/>
  <c r="G5" i="182"/>
  <c r="D3" i="188" s="1"/>
  <c r="D55" i="182"/>
  <c r="D42" i="233" s="1"/>
  <c r="D47" i="182"/>
  <c r="D42" i="225" s="1"/>
  <c r="D43" i="182"/>
  <c r="D42" i="229" s="1"/>
  <c r="C40" i="182"/>
  <c r="D41" i="231" s="1"/>
  <c r="D39" i="182"/>
  <c r="D42" i="221" s="1"/>
  <c r="D35" i="182"/>
  <c r="D42" i="218" s="1"/>
  <c r="D27" i="182"/>
  <c r="D42" i="211" s="1"/>
  <c r="C24" i="182"/>
  <c r="D41" i="214" s="1"/>
  <c r="D19" i="182"/>
  <c r="D42" i="202" s="1"/>
  <c r="C16" i="182"/>
  <c r="D41" i="199" s="1"/>
  <c r="C12" i="182"/>
  <c r="D41" i="195" s="1"/>
  <c r="C8" i="182"/>
  <c r="D41" i="191" s="1"/>
  <c r="D7" i="182"/>
  <c r="D42" i="190" s="1"/>
  <c r="B55" i="182"/>
  <c r="C54" i="182"/>
  <c r="D41" i="234" s="1"/>
  <c r="D53" i="182"/>
  <c r="D42" i="235" s="1"/>
  <c r="B51" i="182"/>
  <c r="C50" i="182"/>
  <c r="D41" i="232" s="1"/>
  <c r="D49" i="182"/>
  <c r="D42" i="223" s="1"/>
  <c r="B47" i="182"/>
  <c r="C46" i="182"/>
  <c r="D41" i="226" s="1"/>
  <c r="D45" i="182"/>
  <c r="D42" i="227" s="1"/>
  <c r="B43" i="182"/>
  <c r="C42" i="182"/>
  <c r="D41" i="230" s="1"/>
  <c r="D41" i="182"/>
  <c r="D42" i="222" s="1"/>
  <c r="B39" i="182"/>
  <c r="C38" i="182"/>
  <c r="D41" i="220" s="1"/>
  <c r="D37" i="182"/>
  <c r="D42" i="238" s="1"/>
  <c r="B35" i="182"/>
  <c r="C34" i="182"/>
  <c r="D41" i="217" s="1"/>
  <c r="D33" i="182"/>
  <c r="D42" i="216" s="1"/>
  <c r="B31" i="182"/>
  <c r="C30" i="182"/>
  <c r="D41" i="208" s="1"/>
  <c r="D29" i="182"/>
  <c r="D42" i="209" s="1"/>
  <c r="B27" i="182"/>
  <c r="C26" i="182"/>
  <c r="D41" i="212" s="1"/>
  <c r="D25" i="182"/>
  <c r="D42" i="213" s="1"/>
  <c r="B23" i="182"/>
  <c r="C22" i="182"/>
  <c r="D41" i="205" s="1"/>
  <c r="D21" i="182"/>
  <c r="D42" i="204" s="1"/>
  <c r="B19" i="182"/>
  <c r="C18" i="182"/>
  <c r="D41" i="201" s="1"/>
  <c r="D17" i="182"/>
  <c r="D42" i="200" s="1"/>
  <c r="B15" i="182"/>
  <c r="C14" i="182"/>
  <c r="D41" i="197" s="1"/>
  <c r="D13" i="182"/>
  <c r="D42" i="196" s="1"/>
  <c r="B11" i="182"/>
  <c r="C10" i="182"/>
  <c r="D41" i="193" s="1"/>
  <c r="D9" i="182"/>
  <c r="D42" i="192" s="1"/>
  <c r="B7" i="182"/>
  <c r="C6" i="182"/>
  <c r="D41" i="189" s="1"/>
  <c r="D5" i="182"/>
  <c r="D42" i="188" s="1"/>
  <c r="C52" i="182"/>
  <c r="D41" i="236" s="1"/>
  <c r="D51" i="182"/>
  <c r="D42" i="237" s="1"/>
  <c r="C48" i="182"/>
  <c r="D41" i="224" s="1"/>
  <c r="C44" i="182"/>
  <c r="D41" i="228" s="1"/>
  <c r="C36" i="182"/>
  <c r="D41" i="219" s="1"/>
  <c r="C32" i="182"/>
  <c r="D41" i="206" s="1"/>
  <c r="D31" i="182"/>
  <c r="D42" i="207" s="1"/>
  <c r="C28" i="182"/>
  <c r="D41" i="210" s="1"/>
  <c r="D23" i="182"/>
  <c r="D42" i="215" s="1"/>
  <c r="C20" i="182"/>
  <c r="D41" i="203" s="1"/>
  <c r="D15" i="182"/>
  <c r="D42" i="198" s="1"/>
  <c r="D11" i="182"/>
  <c r="D42" i="194" s="1"/>
  <c r="C4" i="182"/>
  <c r="C55" i="182"/>
  <c r="D41" i="233" s="1"/>
  <c r="D54" i="182"/>
  <c r="D42" i="234" s="1"/>
  <c r="B52" i="182"/>
  <c r="C51" i="182"/>
  <c r="D41" i="237" s="1"/>
  <c r="D50" i="182"/>
  <c r="D42" i="232" s="1"/>
  <c r="B48" i="182"/>
  <c r="C47" i="182"/>
  <c r="D41" i="225" s="1"/>
  <c r="D46" i="182"/>
  <c r="D42" i="226" s="1"/>
  <c r="B44" i="182"/>
  <c r="C43" i="182"/>
  <c r="D41" i="229" s="1"/>
  <c r="D42" i="182"/>
  <c r="D42" i="230" s="1"/>
  <c r="B40" i="182"/>
  <c r="C39" i="182"/>
  <c r="D41" i="221" s="1"/>
  <c r="D38" i="182"/>
  <c r="D42" i="220" s="1"/>
  <c r="B36" i="182"/>
  <c r="C35" i="182"/>
  <c r="D41" i="218" s="1"/>
  <c r="D34" i="182"/>
  <c r="D42" i="217" s="1"/>
  <c r="B32" i="182"/>
  <c r="C31" i="182"/>
  <c r="D41" i="207" s="1"/>
  <c r="D30" i="182"/>
  <c r="D42" i="208" s="1"/>
  <c r="B28" i="182"/>
  <c r="C27" i="182"/>
  <c r="D41" i="211" s="1"/>
  <c r="D26" i="182"/>
  <c r="D42" i="212" s="1"/>
  <c r="B24" i="182"/>
  <c r="C23" i="182"/>
  <c r="D41" i="215" s="1"/>
  <c r="D22" i="182"/>
  <c r="D42" i="205" s="1"/>
  <c r="B20" i="182"/>
  <c r="C19" i="182"/>
  <c r="D41" i="202" s="1"/>
  <c r="D18" i="182"/>
  <c r="D42" i="201" s="1"/>
  <c r="B16" i="182"/>
  <c r="C15" i="182"/>
  <c r="D41" i="198" s="1"/>
  <c r="D14" i="182"/>
  <c r="D42" i="197" s="1"/>
  <c r="B12" i="182"/>
  <c r="C11" i="182"/>
  <c r="D41" i="194" s="1"/>
  <c r="D10" i="182"/>
  <c r="D42" i="193" s="1"/>
  <c r="B8" i="182"/>
  <c r="C7" i="182"/>
  <c r="D41" i="190" s="1"/>
  <c r="D6" i="182"/>
  <c r="D42" i="189" s="1"/>
  <c r="B4" i="182"/>
  <c r="E3" i="216" l="1"/>
  <c r="E6" i="216"/>
  <c r="E14" i="216"/>
  <c r="E22" i="216"/>
  <c r="E42" i="227"/>
  <c r="E6" i="236"/>
  <c r="E10" i="235"/>
  <c r="E6" i="235"/>
  <c r="E14" i="235"/>
  <c r="E18" i="236"/>
  <c r="E27" i="236"/>
  <c r="E30" i="213"/>
  <c r="E35" i="236"/>
  <c r="E34" i="213"/>
  <c r="E10" i="213"/>
  <c r="E22" i="235"/>
  <c r="E27" i="213"/>
  <c r="E22" i="227"/>
  <c r="E4" i="235"/>
  <c r="E20" i="213"/>
  <c r="E16" i="213"/>
  <c r="E38" i="235"/>
  <c r="E8" i="235"/>
  <c r="E5" i="235"/>
  <c r="E7" i="213"/>
  <c r="E37" i="235"/>
  <c r="E33" i="235"/>
  <c r="E38" i="193"/>
  <c r="E42" i="213"/>
  <c r="E6" i="213"/>
  <c r="E24" i="213"/>
  <c r="E29" i="213"/>
  <c r="E28" i="236"/>
  <c r="E34" i="235"/>
  <c r="E18" i="235"/>
  <c r="E7" i="235"/>
  <c r="E11" i="235"/>
  <c r="E17" i="213"/>
  <c r="E42" i="235"/>
  <c r="E19" i="235"/>
  <c r="E28" i="213"/>
  <c r="E26" i="235"/>
  <c r="E26" i="213"/>
  <c r="E28" i="235"/>
  <c r="E30" i="235"/>
  <c r="E35" i="235"/>
  <c r="E18" i="213"/>
  <c r="E38" i="213"/>
  <c r="E9" i="235"/>
  <c r="E4" i="213"/>
  <c r="E20" i="235"/>
  <c r="E16" i="235"/>
  <c r="E12" i="213"/>
  <c r="E4" i="236"/>
  <c r="E31" i="235"/>
  <c r="E15" i="235"/>
  <c r="E5" i="213"/>
  <c r="E38" i="236"/>
  <c r="E37" i="213"/>
  <c r="E33" i="213"/>
  <c r="E3" i="213"/>
  <c r="E3" i="236"/>
  <c r="E14" i="213"/>
  <c r="E22" i="236"/>
  <c r="E27" i="235"/>
  <c r="E29" i="235"/>
  <c r="E40" i="213"/>
  <c r="E39" i="213"/>
  <c r="E9" i="213"/>
  <c r="E40" i="235"/>
  <c r="E32" i="213"/>
  <c r="E21" i="213"/>
  <c r="E3" i="235"/>
  <c r="E10" i="236"/>
  <c r="E22" i="213"/>
  <c r="E24" i="235"/>
  <c r="E19" i="213"/>
  <c r="E25" i="213"/>
  <c r="E23" i="235"/>
  <c r="E23" i="213"/>
  <c r="E35" i="213"/>
  <c r="E39" i="235"/>
  <c r="E25" i="235"/>
  <c r="E36" i="235"/>
  <c r="E32" i="235"/>
  <c r="E12" i="235"/>
  <c r="E8" i="213"/>
  <c r="E36" i="213"/>
  <c r="E21" i="235"/>
  <c r="E17" i="235"/>
  <c r="E5" i="189"/>
  <c r="E5" i="208"/>
  <c r="E5" i="234"/>
  <c r="E12" i="189"/>
  <c r="E38" i="189"/>
  <c r="E38" i="208"/>
  <c r="E38" i="234"/>
  <c r="E37" i="202"/>
  <c r="E31" i="209"/>
  <c r="E21" i="202"/>
  <c r="E15" i="209"/>
  <c r="E19" i="199"/>
  <c r="E30" i="223"/>
  <c r="E39" i="223"/>
  <c r="E40" i="199"/>
  <c r="E39" i="200"/>
  <c r="E34" i="200"/>
  <c r="E32" i="199"/>
  <c r="E16" i="199"/>
  <c r="E37" i="199"/>
  <c r="E36" i="200"/>
  <c r="E36" i="223"/>
  <c r="E33" i="199"/>
  <c r="E21" i="200"/>
  <c r="E21" i="223"/>
  <c r="E17" i="200"/>
  <c r="E17" i="223"/>
  <c r="E14" i="199"/>
  <c r="E29" i="199"/>
  <c r="E42" i="209"/>
  <c r="E3" i="209"/>
  <c r="E3" i="202"/>
  <c r="E10" i="208"/>
  <c r="E14" i="234"/>
  <c r="E14" i="202"/>
  <c r="E19" i="206"/>
  <c r="E18" i="189"/>
  <c r="E25" i="189"/>
  <c r="E22" i="208"/>
  <c r="E23" i="234"/>
  <c r="E26" i="202"/>
  <c r="E27" i="206"/>
  <c r="E34" i="202"/>
  <c r="E3" i="234"/>
  <c r="E10" i="202"/>
  <c r="E22" i="191"/>
  <c r="E25" i="202"/>
  <c r="E26" i="208"/>
  <c r="E27" i="219"/>
  <c r="E39" i="208"/>
  <c r="E34" i="219"/>
  <c r="E19" i="234"/>
  <c r="E33" i="189"/>
  <c r="E33" i="208"/>
  <c r="E33" i="234"/>
  <c r="E8" i="208"/>
  <c r="E42" i="208"/>
  <c r="E42" i="215"/>
  <c r="E3" i="215"/>
  <c r="E6" i="208"/>
  <c r="E6" i="215"/>
  <c r="E14" i="208"/>
  <c r="E14" i="189"/>
  <c r="E18" i="208"/>
  <c r="E19" i="189"/>
  <c r="E18" i="234"/>
  <c r="E25" i="191"/>
  <c r="E23" i="219"/>
  <c r="E27" i="191"/>
  <c r="E26" i="219"/>
  <c r="E30" i="189"/>
  <c r="E35" i="189"/>
  <c r="E24" i="208"/>
  <c r="E24" i="189"/>
  <c r="E25" i="208"/>
  <c r="E3" i="208"/>
  <c r="E17" i="189"/>
  <c r="E17" i="208"/>
  <c r="E17" i="234"/>
  <c r="E15" i="219"/>
  <c r="E13" i="189"/>
  <c r="E8" i="234"/>
  <c r="E23" i="205"/>
  <c r="E29" i="205"/>
  <c r="E17" i="205"/>
  <c r="E16" i="211"/>
  <c r="E3" i="188"/>
  <c r="E3" i="211"/>
  <c r="E10" i="188"/>
  <c r="E10" i="189"/>
  <c r="E10" i="234"/>
  <c r="E19" i="208"/>
  <c r="E29" i="189"/>
  <c r="E28" i="208"/>
  <c r="E29" i="234"/>
  <c r="E35" i="208"/>
  <c r="E35" i="205"/>
  <c r="E35" i="211"/>
  <c r="E34" i="234"/>
  <c r="E27" i="189"/>
  <c r="E27" i="234"/>
  <c r="E34" i="208"/>
  <c r="E30" i="234"/>
  <c r="E37" i="189"/>
  <c r="E37" i="205"/>
  <c r="E37" i="208"/>
  <c r="E37" i="234"/>
  <c r="E36" i="211"/>
  <c r="E32" i="215"/>
  <c r="E31" i="191"/>
  <c r="E13" i="208"/>
  <c r="E31" i="208"/>
  <c r="E42" i="189"/>
  <c r="E42" i="234"/>
  <c r="E6" i="189"/>
  <c r="E6" i="234"/>
  <c r="E10" i="219"/>
  <c r="E19" i="191"/>
  <c r="E22" i="189"/>
  <c r="E23" i="208"/>
  <c r="E24" i="234"/>
  <c r="E23" i="189"/>
  <c r="E28" i="189"/>
  <c r="E27" i="208"/>
  <c r="E28" i="234"/>
  <c r="E26" i="189"/>
  <c r="E29" i="208"/>
  <c r="E26" i="234"/>
  <c r="E30" i="208"/>
  <c r="E30" i="191"/>
  <c r="E35" i="234"/>
  <c r="E34" i="189"/>
  <c r="E40" i="208"/>
  <c r="E39" i="191"/>
  <c r="E39" i="189"/>
  <c r="E39" i="234"/>
  <c r="E22" i="234"/>
  <c r="E25" i="234"/>
  <c r="E3" i="189"/>
  <c r="E21" i="189"/>
  <c r="E21" i="208"/>
  <c r="E21" i="234"/>
  <c r="E13" i="234"/>
  <c r="E15" i="189"/>
  <c r="E15" i="208"/>
  <c r="E15" i="234"/>
  <c r="E11" i="208"/>
  <c r="E21" i="195"/>
  <c r="E38" i="202"/>
  <c r="E13" i="213"/>
  <c r="E13" i="235"/>
  <c r="E3" i="200"/>
  <c r="E3" i="223"/>
  <c r="E6" i="202"/>
  <c r="E6" i="206"/>
  <c r="E6" i="200"/>
  <c r="E6" i="223"/>
  <c r="E10" i="212"/>
  <c r="E10" i="230"/>
  <c r="E14" i="200"/>
  <c r="E14" i="223"/>
  <c r="E22" i="200"/>
  <c r="E23" i="209"/>
  <c r="E25" i="223"/>
  <c r="E28" i="212"/>
  <c r="E26" i="230"/>
  <c r="E27" i="202"/>
  <c r="E30" i="199"/>
  <c r="E30" i="212"/>
  <c r="E35" i="202"/>
  <c r="E34" i="212"/>
  <c r="E35" i="223"/>
  <c r="E39" i="209"/>
  <c r="E39" i="199"/>
  <c r="E42" i="202"/>
  <c r="E24" i="223"/>
  <c r="E22" i="199"/>
  <c r="E22" i="206"/>
  <c r="E26" i="199"/>
  <c r="E28" i="206"/>
  <c r="E35" i="212"/>
  <c r="E34" i="230"/>
  <c r="E22" i="209"/>
  <c r="E24" i="202"/>
  <c r="E35" i="199"/>
  <c r="E29" i="202"/>
  <c r="E30" i="202"/>
  <c r="E24" i="216"/>
  <c r="E22" i="195"/>
  <c r="E26" i="195"/>
  <c r="E29" i="216"/>
  <c r="E35" i="216"/>
  <c r="E42" i="212"/>
  <c r="E42" i="230"/>
  <c r="E3" i="199"/>
  <c r="E6" i="207"/>
  <c r="E6" i="209"/>
  <c r="E10" i="221"/>
  <c r="E10" i="199"/>
  <c r="E18" i="216"/>
  <c r="E19" i="216"/>
  <c r="E23" i="200"/>
  <c r="E24" i="209"/>
  <c r="E22" i="223"/>
  <c r="E24" i="200"/>
  <c r="E23" i="223"/>
  <c r="E26" i="216"/>
  <c r="E26" i="200"/>
  <c r="E28" i="209"/>
  <c r="E26" i="223"/>
  <c r="E30" i="216"/>
  <c r="E38" i="200"/>
  <c r="E38" i="216"/>
  <c r="E38" i="223"/>
  <c r="E36" i="202"/>
  <c r="E33" i="212"/>
  <c r="E33" i="230"/>
  <c r="E31" i="199"/>
  <c r="E31" i="206"/>
  <c r="E42" i="194"/>
  <c r="E10" i="227"/>
  <c r="E23" i="227"/>
  <c r="E10" i="190"/>
  <c r="E14" i="231"/>
  <c r="E26" i="192"/>
  <c r="E30" i="190"/>
  <c r="E34" i="225"/>
  <c r="E40" i="190"/>
  <c r="E32" i="198"/>
  <c r="E31" i="231"/>
  <c r="E42" i="211"/>
  <c r="E3" i="195"/>
  <c r="E6" i="205"/>
  <c r="E14" i="205"/>
  <c r="E18" i="194"/>
  <c r="E18" i="211"/>
  <c r="E26" i="205"/>
  <c r="E27" i="194"/>
  <c r="E29" i="211"/>
  <c r="E29" i="190"/>
  <c r="E39" i="190"/>
  <c r="E8" i="203"/>
  <c r="E18" i="190"/>
  <c r="E30" i="192"/>
  <c r="E34" i="192"/>
  <c r="E40" i="198"/>
  <c r="E38" i="192"/>
  <c r="E36" i="237"/>
  <c r="E33" i="201"/>
  <c r="E32" i="190"/>
  <c r="E32" i="225"/>
  <c r="E42" i="205"/>
  <c r="E42" i="196"/>
  <c r="E42" i="225"/>
  <c r="E6" i="211"/>
  <c r="E6" i="203"/>
  <c r="E18" i="205"/>
  <c r="E19" i="211"/>
  <c r="E25" i="205"/>
  <c r="E24" i="190"/>
  <c r="E22" i="225"/>
  <c r="E25" i="190"/>
  <c r="E28" i="211"/>
  <c r="E28" i="190"/>
  <c r="E28" i="225"/>
  <c r="E30" i="211"/>
  <c r="E34" i="205"/>
  <c r="E34" i="211"/>
  <c r="E34" i="190"/>
  <c r="E40" i="205"/>
  <c r="E10" i="194"/>
  <c r="E24" i="211"/>
  <c r="E23" i="195"/>
  <c r="E3" i="224"/>
  <c r="E3" i="194"/>
  <c r="E6" i="232"/>
  <c r="E6" i="214"/>
  <c r="E6" i="196"/>
  <c r="E6" i="227"/>
  <c r="E10" i="220"/>
  <c r="E14" i="196"/>
  <c r="E14" i="227"/>
  <c r="E14" i="194"/>
  <c r="E19" i="227"/>
  <c r="E25" i="195"/>
  <c r="E24" i="214"/>
  <c r="E24" i="224"/>
  <c r="E22" i="194"/>
  <c r="E28" i="227"/>
  <c r="E29" i="232"/>
  <c r="E28" i="194"/>
  <c r="E30" i="227"/>
  <c r="E34" i="227"/>
  <c r="E37" i="195"/>
  <c r="E3" i="227"/>
  <c r="E24" i="227"/>
  <c r="E26" i="227"/>
  <c r="E35" i="227"/>
  <c r="E27" i="227"/>
  <c r="E25" i="227"/>
  <c r="E36" i="194"/>
  <c r="E31" i="214"/>
  <c r="E31" i="224"/>
  <c r="E10" i="238"/>
  <c r="E42" i="190"/>
  <c r="E10" i="193"/>
  <c r="E10" i="203"/>
  <c r="E14" i="225"/>
  <c r="E19" i="225"/>
  <c r="E18" i="217"/>
  <c r="E25" i="203"/>
  <c r="E27" i="225"/>
  <c r="E28" i="203"/>
  <c r="E27" i="231"/>
  <c r="E30" i="231"/>
  <c r="E40" i="231"/>
  <c r="E42" i="203"/>
  <c r="E14" i="203"/>
  <c r="E22" i="231"/>
  <c r="E16" i="225"/>
  <c r="E4" i="238"/>
  <c r="E42" i="217"/>
  <c r="E6" i="190"/>
  <c r="E10" i="231"/>
  <c r="E18" i="193"/>
  <c r="E19" i="194"/>
  <c r="E23" i="193"/>
  <c r="E24" i="217"/>
  <c r="E23" i="216"/>
  <c r="E22" i="190"/>
  <c r="E26" i="190"/>
  <c r="E29" i="195"/>
  <c r="E27" i="203"/>
  <c r="E34" i="217"/>
  <c r="E34" i="194"/>
  <c r="E39" i="193"/>
  <c r="E23" i="231"/>
  <c r="E27" i="217"/>
  <c r="E30" i="194"/>
  <c r="E30" i="203"/>
  <c r="E34" i="231"/>
  <c r="E5" i="225"/>
  <c r="E20" i="195"/>
  <c r="E3" i="238"/>
  <c r="E18" i="238"/>
  <c r="E27" i="238"/>
  <c r="E25" i="238"/>
  <c r="E3" i="225"/>
  <c r="E10" i="225"/>
  <c r="E19" i="231"/>
  <c r="E23" i="203"/>
  <c r="E25" i="231"/>
  <c r="E27" i="190"/>
  <c r="E30" i="225"/>
  <c r="E16" i="190"/>
  <c r="E20" i="192"/>
  <c r="E16" i="192"/>
  <c r="E3" i="231"/>
  <c r="E6" i="193"/>
  <c r="E6" i="225"/>
  <c r="E6" i="231"/>
  <c r="E19" i="195"/>
  <c r="E18" i="203"/>
  <c r="E26" i="194"/>
  <c r="E26" i="225"/>
  <c r="E26" i="231"/>
  <c r="E30" i="195"/>
  <c r="E34" i="195"/>
  <c r="E40" i="194"/>
  <c r="E22" i="193"/>
  <c r="E24" i="194"/>
  <c r="E34" i="203"/>
  <c r="E35" i="231"/>
  <c r="D23" i="268"/>
  <c r="E5" i="190"/>
  <c r="E36" i="195"/>
  <c r="E33" i="190"/>
  <c r="E3" i="192"/>
  <c r="E3" i="190"/>
  <c r="E6" i="192"/>
  <c r="E14" i="192"/>
  <c r="E14" i="190"/>
  <c r="E18" i="227"/>
  <c r="E23" i="190"/>
  <c r="E25" i="225"/>
  <c r="E24" i="192"/>
  <c r="E27" i="192"/>
  <c r="E28" i="238"/>
  <c r="E29" i="227"/>
  <c r="E35" i="225"/>
  <c r="E39" i="227"/>
  <c r="E39" i="238"/>
  <c r="E19" i="190"/>
  <c r="E34" i="238"/>
  <c r="E41" i="192"/>
  <c r="E18" i="192"/>
  <c r="E15" i="203"/>
  <c r="E11" i="195"/>
  <c r="E8" i="201"/>
  <c r="E7" i="225"/>
  <c r="E11" i="230"/>
  <c r="E7" i="209"/>
  <c r="E42" i="221"/>
  <c r="E14" i="207"/>
  <c r="E18" i="207"/>
  <c r="E18" i="229"/>
  <c r="E22" i="221"/>
  <c r="E29" i="226"/>
  <c r="E29" i="207"/>
  <c r="E27" i="221"/>
  <c r="E27" i="229"/>
  <c r="E27" i="207"/>
  <c r="E34" i="207"/>
  <c r="E19" i="221"/>
  <c r="E39" i="207"/>
  <c r="E39" i="229"/>
  <c r="E30" i="221"/>
  <c r="E40" i="207"/>
  <c r="E40" i="229"/>
  <c r="E37" i="197"/>
  <c r="E37" i="220"/>
  <c r="E37" i="226"/>
  <c r="E32" i="207"/>
  <c r="E32" i="221"/>
  <c r="E13" i="197"/>
  <c r="E11" i="219"/>
  <c r="E8" i="219"/>
  <c r="E13" i="219"/>
  <c r="E12" i="197"/>
  <c r="E41" i="191"/>
  <c r="E3" i="191"/>
  <c r="E6" i="212"/>
  <c r="E6" i="230"/>
  <c r="E6" i="191"/>
  <c r="E6" i="219"/>
  <c r="E42" i="207"/>
  <c r="E3" i="207"/>
  <c r="E14" i="226"/>
  <c r="E10" i="226"/>
  <c r="E10" i="191"/>
  <c r="E18" i="212"/>
  <c r="E18" i="230"/>
  <c r="E18" i="219"/>
  <c r="E19" i="229"/>
  <c r="E23" i="212"/>
  <c r="E23" i="230"/>
  <c r="E22" i="226"/>
  <c r="E24" i="219"/>
  <c r="E28" i="207"/>
  <c r="E26" i="221"/>
  <c r="E26" i="229"/>
  <c r="E26" i="191"/>
  <c r="E29" i="219"/>
  <c r="E30" i="230"/>
  <c r="E35" i="226"/>
  <c r="E40" i="191"/>
  <c r="E10" i="229"/>
  <c r="E24" i="229"/>
  <c r="E39" i="219"/>
  <c r="E42" i="219"/>
  <c r="E29" i="229"/>
  <c r="E35" i="229"/>
  <c r="E30" i="229"/>
  <c r="E44" i="203"/>
  <c r="E11" i="203"/>
  <c r="E44" i="231"/>
  <c r="E13" i="231"/>
  <c r="E11" i="202"/>
  <c r="E13" i="202"/>
  <c r="E44" i="199"/>
  <c r="E11" i="199"/>
  <c r="E8" i="199"/>
  <c r="E42" i="197"/>
  <c r="E3" i="203"/>
  <c r="E6" i="197"/>
  <c r="E6" i="199"/>
  <c r="E14" i="220"/>
  <c r="E13" i="230"/>
  <c r="E11" i="231"/>
  <c r="E5" i="203"/>
  <c r="E5" i="219"/>
  <c r="E8" i="205"/>
  <c r="E13" i="205"/>
  <c r="E9" i="205"/>
  <c r="E21" i="203"/>
  <c r="E21" i="231"/>
  <c r="E17" i="203"/>
  <c r="E17" i="231"/>
  <c r="E11" i="211"/>
  <c r="E7" i="211"/>
  <c r="E12" i="211"/>
  <c r="E13" i="199"/>
  <c r="E9" i="202"/>
  <c r="E12" i="199"/>
  <c r="E14" i="209"/>
  <c r="E14" i="211"/>
  <c r="E18" i="188"/>
  <c r="E19" i="197"/>
  <c r="E19" i="226"/>
  <c r="E18" i="200"/>
  <c r="E19" i="212"/>
  <c r="E19" i="230"/>
  <c r="E19" i="200"/>
  <c r="E18" i="215"/>
  <c r="E18" i="221"/>
  <c r="E19" i="223"/>
  <c r="E18" i="226"/>
  <c r="E25" i="199"/>
  <c r="E22" i="203"/>
  <c r="E24" i="231"/>
  <c r="E25" i="236"/>
  <c r="E23" i="202"/>
  <c r="E24" i="215"/>
  <c r="E22" i="211"/>
  <c r="E22" i="207"/>
  <c r="E24" i="221"/>
  <c r="E24" i="203"/>
  <c r="E25" i="221"/>
  <c r="E27" i="188"/>
  <c r="E28" i="196"/>
  <c r="E28" i="200"/>
  <c r="E26" i="209"/>
  <c r="E26" i="222"/>
  <c r="E28" i="223"/>
  <c r="E26" i="197"/>
  <c r="E29" i="212"/>
  <c r="E29" i="220"/>
  <c r="E27" i="230"/>
  <c r="E26" i="226"/>
  <c r="E29" i="209"/>
  <c r="E28" i="226"/>
  <c r="E28" i="202"/>
  <c r="E26" i="215"/>
  <c r="E26" i="211"/>
  <c r="E26" i="207"/>
  <c r="E28" i="221"/>
  <c r="E27" i="211"/>
  <c r="E30" i="209"/>
  <c r="E34" i="199"/>
  <c r="E35" i="230"/>
  <c r="E39" i="202"/>
  <c r="E39" i="212"/>
  <c r="E39" i="203"/>
  <c r="E39" i="220"/>
  <c r="E42" i="199"/>
  <c r="E10" i="211"/>
  <c r="E24" i="197"/>
  <c r="E27" i="199"/>
  <c r="E28" i="231"/>
  <c r="E39" i="231"/>
  <c r="E39" i="211"/>
  <c r="E23" i="211"/>
  <c r="E19" i="203"/>
  <c r="E40" i="211"/>
  <c r="E32" i="211"/>
  <c r="E31" i="203"/>
  <c r="E40" i="188"/>
  <c r="E38" i="211"/>
  <c r="E37" i="191"/>
  <c r="E37" i="203"/>
  <c r="E31" i="220"/>
  <c r="E5" i="205"/>
  <c r="E4" i="202"/>
  <c r="E4" i="211"/>
  <c r="E36" i="199"/>
  <c r="E20" i="199"/>
  <c r="E5" i="209"/>
  <c r="E38" i="199"/>
  <c r="E37" i="209"/>
  <c r="E33" i="209"/>
  <c r="E14" i="215"/>
  <c r="E18" i="231"/>
  <c r="E19" i="220"/>
  <c r="E23" i="215"/>
  <c r="E25" i="211"/>
  <c r="E23" i="197"/>
  <c r="E22" i="220"/>
  <c r="E23" i="220"/>
  <c r="E28" i="199"/>
  <c r="E26" i="203"/>
  <c r="E29" i="231"/>
  <c r="E26" i="236"/>
  <c r="E28" i="188"/>
  <c r="E27" i="215"/>
  <c r="E27" i="197"/>
  <c r="E26" i="220"/>
  <c r="E30" i="220"/>
  <c r="E30" i="236"/>
  <c r="E34" i="215"/>
  <c r="E35" i="215"/>
  <c r="E35" i="220"/>
  <c r="E40" i="215"/>
  <c r="E39" i="236"/>
  <c r="E39" i="188"/>
  <c r="E40" i="203"/>
  <c r="E42" i="231"/>
  <c r="E3" i="220"/>
  <c r="E18" i="199"/>
  <c r="E23" i="236"/>
  <c r="E25" i="188"/>
  <c r="E29" i="236"/>
  <c r="E35" i="203"/>
  <c r="E34" i="236"/>
  <c r="E24" i="199"/>
  <c r="E23" i="199"/>
  <c r="E27" i="220"/>
  <c r="E30" i="215"/>
  <c r="E29" i="203"/>
  <c r="E20" i="202"/>
  <c r="E20" i="211"/>
  <c r="E17" i="212"/>
  <c r="E17" i="230"/>
  <c r="E15" i="199"/>
  <c r="E15" i="231"/>
  <c r="E9" i="227"/>
  <c r="E5" i="199"/>
  <c r="E5" i="231"/>
  <c r="E4" i="188"/>
  <c r="E4" i="209"/>
  <c r="E21" i="199"/>
  <c r="E21" i="219"/>
  <c r="E21" i="236"/>
  <c r="E20" i="200"/>
  <c r="E20" i="223"/>
  <c r="E17" i="191"/>
  <c r="E17" i="199"/>
  <c r="E17" i="219"/>
  <c r="E17" i="236"/>
  <c r="E16" i="200"/>
  <c r="E16" i="223"/>
  <c r="E15" i="197"/>
  <c r="E15" i="205"/>
  <c r="E15" i="220"/>
  <c r="E33" i="236"/>
  <c r="E4" i="199"/>
  <c r="E9" i="195"/>
  <c r="E8" i="232"/>
  <c r="E44" i="192"/>
  <c r="E13" i="192"/>
  <c r="E7" i="192"/>
  <c r="E11" i="192"/>
  <c r="E8" i="192"/>
  <c r="E12" i="192"/>
  <c r="E9" i="192"/>
  <c r="E44" i="238"/>
  <c r="E8" i="238"/>
  <c r="E13" i="238"/>
  <c r="E9" i="238"/>
  <c r="E11" i="238"/>
  <c r="E12" i="238"/>
  <c r="E7" i="238"/>
  <c r="D22" i="268"/>
  <c r="D34" i="268"/>
  <c r="E36" i="218"/>
  <c r="E33" i="232"/>
  <c r="E44" i="237"/>
  <c r="E12" i="237"/>
  <c r="E7" i="237"/>
  <c r="E44" i="220"/>
  <c r="E11" i="220"/>
  <c r="E13" i="220"/>
  <c r="E11" i="215"/>
  <c r="E12" i="215"/>
  <c r="E7" i="215"/>
  <c r="E37" i="192"/>
  <c r="E33" i="192"/>
  <c r="E12" i="220"/>
  <c r="E42" i="220"/>
  <c r="E3" i="228"/>
  <c r="E3" i="198"/>
  <c r="E6" i="220"/>
  <c r="E6" i="218"/>
  <c r="E10" i="196"/>
  <c r="E10" i="198"/>
  <c r="E14" i="197"/>
  <c r="E14" i="224"/>
  <c r="E14" i="198"/>
  <c r="E19" i="192"/>
  <c r="E18" i="198"/>
  <c r="E19" i="222"/>
  <c r="E19" i="188"/>
  <c r="E19" i="204"/>
  <c r="E19" i="238"/>
  <c r="E18" i="201"/>
  <c r="E19" i="214"/>
  <c r="E18" i="232"/>
  <c r="E23" i="188"/>
  <c r="E25" i="192"/>
  <c r="E23" i="196"/>
  <c r="E23" i="204"/>
  <c r="E23" i="238"/>
  <c r="E25" i="222"/>
  <c r="E25" i="214"/>
  <c r="E22" i="228"/>
  <c r="E25" i="224"/>
  <c r="E23" i="192"/>
  <c r="E23" i="222"/>
  <c r="E29" i="197"/>
  <c r="E26" i="201"/>
  <c r="E28" i="220"/>
  <c r="E28" i="232"/>
  <c r="E27" i="198"/>
  <c r="E29" i="215"/>
  <c r="E29" i="218"/>
  <c r="E29" i="237"/>
  <c r="E26" i="224"/>
  <c r="E29" i="214"/>
  <c r="E26" i="228"/>
  <c r="E29" i="224"/>
  <c r="E29" i="192"/>
  <c r="E30" i="214"/>
  <c r="E30" i="224"/>
  <c r="E30" i="196"/>
  <c r="E35" i="222"/>
  <c r="E35" i="192"/>
  <c r="E35" i="201"/>
  <c r="E34" i="228"/>
  <c r="E35" i="232"/>
  <c r="E39" i="192"/>
  <c r="E40" i="204"/>
  <c r="E21" i="197"/>
  <c r="E21" i="220"/>
  <c r="E17" i="232"/>
  <c r="E16" i="215"/>
  <c r="E7" i="188"/>
  <c r="E5" i="197"/>
  <c r="E5" i="220"/>
  <c r="E4" i="237"/>
  <c r="E38" i="197"/>
  <c r="E38" i="220"/>
  <c r="E31" i="238"/>
  <c r="E15" i="238"/>
  <c r="E44" i="212"/>
  <c r="E12" i="212"/>
  <c r="E8" i="212"/>
  <c r="E9" i="220"/>
  <c r="E13" i="190"/>
  <c r="E11" i="190"/>
  <c r="E7" i="190"/>
  <c r="E12" i="190"/>
  <c r="E8" i="225"/>
  <c r="E11" i="225"/>
  <c r="E12" i="225"/>
  <c r="E40" i="192"/>
  <c r="E36" i="192"/>
  <c r="E21" i="238"/>
  <c r="E17" i="238"/>
  <c r="E44" i="236"/>
  <c r="E9" i="236"/>
  <c r="E12" i="236"/>
  <c r="E8" i="236"/>
  <c r="E13" i="236"/>
  <c r="E11" i="236"/>
  <c r="E44" i="197"/>
  <c r="E8" i="197"/>
  <c r="E5" i="192"/>
  <c r="E44" i="188"/>
  <c r="E12" i="188"/>
  <c r="E9" i="188"/>
  <c r="E42" i="198"/>
  <c r="E42" i="222"/>
  <c r="E42" i="201"/>
  <c r="E42" i="232"/>
  <c r="E42" i="237"/>
  <c r="E42" i="188"/>
  <c r="E42" i="204"/>
  <c r="E3" i="214"/>
  <c r="E3" i="218"/>
  <c r="E3" i="237"/>
  <c r="E6" i="188"/>
  <c r="E6" i="204"/>
  <c r="E6" i="238"/>
  <c r="E10" i="215"/>
  <c r="E10" i="204"/>
  <c r="E10" i="197"/>
  <c r="E10" i="214"/>
  <c r="E14" i="214"/>
  <c r="E14" i="188"/>
  <c r="E14" i="204"/>
  <c r="E14" i="238"/>
  <c r="E14" i="218"/>
  <c r="E14" i="237"/>
  <c r="E19" i="224"/>
  <c r="E18" i="220"/>
  <c r="E19" i="228"/>
  <c r="E18" i="197"/>
  <c r="E22" i="197"/>
  <c r="E24" i="201"/>
  <c r="E25" i="220"/>
  <c r="E23" i="232"/>
  <c r="E24" i="188"/>
  <c r="E22" i="192"/>
  <c r="E24" i="204"/>
  <c r="E24" i="238"/>
  <c r="E25" i="215"/>
  <c r="E22" i="215"/>
  <c r="E26" i="198"/>
  <c r="E28" i="215"/>
  <c r="E28" i="218"/>
  <c r="E28" i="237"/>
  <c r="E28" i="214"/>
  <c r="E29" i="228"/>
  <c r="E28" i="224"/>
  <c r="E27" i="218"/>
  <c r="E27" i="237"/>
  <c r="E29" i="188"/>
  <c r="E28" i="192"/>
  <c r="E27" i="204"/>
  <c r="E28" i="216"/>
  <c r="E29" i="238"/>
  <c r="E28" i="197"/>
  <c r="E30" i="238"/>
  <c r="E30" i="206"/>
  <c r="E30" i="188"/>
  <c r="E30" i="201"/>
  <c r="E30" i="232"/>
  <c r="E35" i="188"/>
  <c r="E35" i="197"/>
  <c r="E35" i="206"/>
  <c r="E34" i="220"/>
  <c r="E39" i="197"/>
  <c r="E9" i="204"/>
  <c r="E8" i="220"/>
  <c r="E8" i="237"/>
  <c r="E39" i="224"/>
  <c r="E39" i="206"/>
  <c r="E40" i="236"/>
  <c r="E40" i="197"/>
  <c r="E39" i="215"/>
  <c r="E39" i="230"/>
  <c r="E39" i="222"/>
  <c r="E41" i="238"/>
  <c r="E3" i="212"/>
  <c r="E14" i="228"/>
  <c r="E14" i="236"/>
  <c r="E19" i="236"/>
  <c r="E22" i="238"/>
  <c r="E23" i="228"/>
  <c r="E23" i="214"/>
  <c r="E22" i="214"/>
  <c r="E22" i="232"/>
  <c r="E24" i="228"/>
  <c r="E24" i="225"/>
  <c r="E25" i="196"/>
  <c r="E24" i="220"/>
  <c r="E25" i="204"/>
  <c r="E28" i="204"/>
  <c r="E29" i="230"/>
  <c r="E29" i="201"/>
  <c r="E34" i="196"/>
  <c r="E35" i="196"/>
  <c r="E35" i="198"/>
  <c r="E35" i="238"/>
  <c r="E3" i="197"/>
  <c r="E35" i="228"/>
  <c r="E42" i="228"/>
  <c r="E10" i="192"/>
  <c r="E3" i="230"/>
  <c r="E19" i="232"/>
  <c r="E34" i="188"/>
  <c r="E34" i="222"/>
  <c r="E24" i="206"/>
  <c r="E19" i="201"/>
  <c r="E35" i="237"/>
  <c r="E35" i="190"/>
  <c r="E32" i="197"/>
  <c r="E38" i="188"/>
  <c r="E38" i="238"/>
  <c r="E36" i="190"/>
  <c r="E36" i="215"/>
  <c r="E36" i="225"/>
  <c r="E33" i="197"/>
  <c r="E33" i="220"/>
  <c r="E31" i="236"/>
  <c r="E5" i="236"/>
  <c r="E4" i="192"/>
  <c r="E20" i="188"/>
  <c r="E20" i="238"/>
  <c r="E16" i="188"/>
  <c r="E16" i="238"/>
  <c r="E8" i="231"/>
  <c r="E7" i="227"/>
  <c r="E12" i="231"/>
  <c r="E7" i="219"/>
  <c r="E5" i="238"/>
  <c r="E4" i="212"/>
  <c r="E4" i="230"/>
  <c r="E40" i="230"/>
  <c r="E37" i="238"/>
  <c r="E33" i="238"/>
  <c r="E9" i="199"/>
  <c r="E39" i="216"/>
  <c r="E39" i="228"/>
  <c r="E40" i="225"/>
  <c r="E39" i="201"/>
  <c r="E39" i="214"/>
  <c r="E40" i="218"/>
  <c r="E39" i="225"/>
  <c r="E42" i="206"/>
  <c r="E10" i="216"/>
  <c r="E10" i="224"/>
  <c r="E14" i="232"/>
  <c r="E19" i="215"/>
  <c r="E18" i="225"/>
  <c r="E23" i="225"/>
  <c r="E22" i="188"/>
  <c r="E23" i="237"/>
  <c r="E25" i="197"/>
  <c r="E26" i="188"/>
  <c r="E29" i="225"/>
  <c r="E42" i="236"/>
  <c r="E34" i="197"/>
  <c r="E24" i="236"/>
  <c r="E30" i="197"/>
  <c r="E25" i="216"/>
  <c r="E26" i="238"/>
  <c r="E18" i="237"/>
  <c r="E14" i="230"/>
  <c r="E27" i="212"/>
  <c r="E21" i="201"/>
  <c r="E20" i="190"/>
  <c r="E20" i="198"/>
  <c r="E20" i="215"/>
  <c r="E20" i="225"/>
  <c r="E17" i="197"/>
  <c r="E17" i="220"/>
  <c r="E16" i="237"/>
  <c r="E15" i="236"/>
  <c r="E40" i="238"/>
  <c r="E38" i="190"/>
  <c r="E37" i="214"/>
  <c r="E36" i="188"/>
  <c r="E36" i="238"/>
  <c r="E32" i="188"/>
  <c r="E32" i="238"/>
  <c r="E31" i="197"/>
  <c r="E4" i="190"/>
  <c r="E4" i="215"/>
  <c r="E4" i="225"/>
  <c r="E37" i="190"/>
  <c r="E37" i="215"/>
  <c r="E37" i="225"/>
  <c r="E36" i="236"/>
  <c r="E32" i="203"/>
  <c r="E32" i="236"/>
  <c r="E31" i="192"/>
  <c r="E21" i="190"/>
  <c r="E21" i="215"/>
  <c r="E21" i="225"/>
  <c r="E20" i="236"/>
  <c r="E16" i="236"/>
  <c r="E15" i="192"/>
  <c r="E7" i="231"/>
  <c r="E37" i="236"/>
  <c r="E32" i="192"/>
  <c r="E21" i="192"/>
  <c r="E17" i="192"/>
  <c r="E44" i="196"/>
  <c r="E8" i="196"/>
  <c r="E11" i="196"/>
  <c r="E13" i="196"/>
  <c r="E9" i="196"/>
  <c r="E7" i="196"/>
  <c r="E24" i="196"/>
  <c r="E22" i="222"/>
  <c r="E24" i="222"/>
  <c r="E26" i="196"/>
  <c r="E28" i="222"/>
  <c r="E25" i="226"/>
  <c r="E12" i="196"/>
  <c r="E5" i="196"/>
  <c r="E44" i="194"/>
  <c r="E13" i="194"/>
  <c r="E11" i="194"/>
  <c r="E12" i="194"/>
  <c r="E7" i="194"/>
  <c r="E37" i="196"/>
  <c r="E33" i="196"/>
  <c r="E44" i="222"/>
  <c r="E11" i="222"/>
  <c r="E13" i="222"/>
  <c r="E12" i="222"/>
  <c r="E8" i="222"/>
  <c r="E3" i="196"/>
  <c r="E19" i="196"/>
  <c r="E38" i="222"/>
  <c r="E9" i="222"/>
  <c r="E8" i="226"/>
  <c r="E13" i="226"/>
  <c r="E11" i="226"/>
  <c r="E9" i="221"/>
  <c r="E13" i="221"/>
  <c r="E7" i="221"/>
  <c r="D35" i="268"/>
  <c r="E8" i="207"/>
  <c r="E12" i="207"/>
  <c r="E9" i="207"/>
  <c r="E13" i="214"/>
  <c r="E11" i="214"/>
  <c r="E11" i="224"/>
  <c r="E8" i="224"/>
  <c r="D28" i="268"/>
  <c r="E9" i="214"/>
  <c r="E30" i="222"/>
  <c r="E30" i="226"/>
  <c r="E35" i="214"/>
  <c r="E35" i="221"/>
  <c r="E35" i="207"/>
  <c r="E34" i="224"/>
  <c r="E40" i="226"/>
  <c r="E40" i="214"/>
  <c r="E39" i="196"/>
  <c r="E39" i="195"/>
  <c r="E3" i="232"/>
  <c r="E10" i="200"/>
  <c r="E14" i="212"/>
  <c r="E18" i="202"/>
  <c r="E18" i="224"/>
  <c r="E22" i="196"/>
  <c r="E23" i="224"/>
  <c r="E22" i="212"/>
  <c r="E25" i="212"/>
  <c r="E25" i="200"/>
  <c r="E27" i="196"/>
  <c r="E27" i="200"/>
  <c r="E27" i="223"/>
  <c r="E35" i="195"/>
  <c r="E29" i="194"/>
  <c r="E34" i="223"/>
  <c r="E30" i="207"/>
  <c r="E35" i="224"/>
  <c r="E34" i="214"/>
  <c r="E25" i="209"/>
  <c r="E21" i="212"/>
  <c r="E21" i="230"/>
  <c r="E21" i="232"/>
  <c r="E20" i="207"/>
  <c r="E20" i="221"/>
  <c r="E17" i="226"/>
  <c r="E16" i="194"/>
  <c r="E16" i="202"/>
  <c r="E16" i="218"/>
  <c r="E15" i="195"/>
  <c r="E15" i="228"/>
  <c r="E13" i="232"/>
  <c r="E12" i="202"/>
  <c r="E12" i="218"/>
  <c r="E9" i="200"/>
  <c r="E8" i="230"/>
  <c r="E5" i="195"/>
  <c r="E4" i="200"/>
  <c r="E4" i="216"/>
  <c r="E4" i="222"/>
  <c r="E4" i="223"/>
  <c r="E21" i="224"/>
  <c r="E20" i="196"/>
  <c r="E20" i="209"/>
  <c r="E20" i="227"/>
  <c r="E17" i="195"/>
  <c r="E17" i="224"/>
  <c r="E16" i="196"/>
  <c r="E16" i="209"/>
  <c r="E15" i="212"/>
  <c r="E15" i="230"/>
  <c r="E15" i="232"/>
  <c r="E12" i="216"/>
  <c r="E9" i="211"/>
  <c r="E34" i="204"/>
  <c r="E39" i="226"/>
  <c r="E10" i="222"/>
  <c r="E18" i="222"/>
  <c r="E21" i="226"/>
  <c r="E20" i="194"/>
  <c r="E16" i="207"/>
  <c r="E16" i="221"/>
  <c r="E15" i="214"/>
  <c r="E15" i="224"/>
  <c r="E5" i="214"/>
  <c r="E5" i="224"/>
  <c r="E4" i="196"/>
  <c r="E44" i="232"/>
  <c r="E7" i="232"/>
  <c r="E21" i="214"/>
  <c r="E20" i="216"/>
  <c r="E20" i="222"/>
  <c r="E17" i="214"/>
  <c r="E16" i="216"/>
  <c r="E16" i="222"/>
  <c r="E15" i="226"/>
  <c r="E5" i="226"/>
  <c r="E4" i="194"/>
  <c r="E37" i="194"/>
  <c r="E36" i="224"/>
  <c r="E31" i="196"/>
  <c r="E21" i="194"/>
  <c r="E15" i="196"/>
  <c r="E44" i="230"/>
  <c r="E9" i="230"/>
  <c r="E12" i="230"/>
  <c r="E9" i="212"/>
  <c r="E44" i="202"/>
  <c r="E8" i="202"/>
  <c r="E40" i="196"/>
  <c r="E40" i="222"/>
  <c r="E32" i="222"/>
  <c r="E44" i="209"/>
  <c r="E11" i="209"/>
  <c r="E21" i="222"/>
  <c r="E17" i="222"/>
  <c r="E44" i="195"/>
  <c r="E7" i="195"/>
  <c r="E12" i="195"/>
  <c r="E8" i="195"/>
  <c r="E44" i="200"/>
  <c r="E8" i="200"/>
  <c r="E7" i="200"/>
  <c r="E12" i="200"/>
  <c r="E44" i="223"/>
  <c r="E13" i="223"/>
  <c r="E42" i="226"/>
  <c r="E42" i="200"/>
  <c r="E42" i="216"/>
  <c r="E42" i="223"/>
  <c r="E3" i="222"/>
  <c r="E3" i="221"/>
  <c r="E6" i="226"/>
  <c r="E6" i="194"/>
  <c r="E6" i="221"/>
  <c r="E6" i="195"/>
  <c r="E6" i="224"/>
  <c r="E6" i="222"/>
  <c r="E10" i="209"/>
  <c r="E10" i="207"/>
  <c r="E10" i="232"/>
  <c r="E10" i="195"/>
  <c r="E14" i="222"/>
  <c r="E14" i="221"/>
  <c r="E18" i="195"/>
  <c r="E19" i="202"/>
  <c r="E18" i="214"/>
  <c r="E19" i="207"/>
  <c r="E18" i="223"/>
  <c r="E18" i="196"/>
  <c r="E18" i="209"/>
  <c r="E19" i="209"/>
  <c r="E25" i="194"/>
  <c r="E22" i="202"/>
  <c r="E25" i="207"/>
  <c r="E23" i="221"/>
  <c r="E24" i="212"/>
  <c r="E24" i="230"/>
  <c r="E23" i="226"/>
  <c r="E24" i="232"/>
  <c r="E28" i="195"/>
  <c r="E27" i="214"/>
  <c r="E27" i="224"/>
  <c r="E29" i="196"/>
  <c r="E29" i="200"/>
  <c r="E27" i="209"/>
  <c r="E27" i="216"/>
  <c r="E27" i="222"/>
  <c r="E29" i="223"/>
  <c r="E29" i="222"/>
  <c r="E26" i="212"/>
  <c r="E28" i="230"/>
  <c r="E27" i="226"/>
  <c r="E26" i="232"/>
  <c r="E26" i="214"/>
  <c r="E30" i="200"/>
  <c r="E35" i="200"/>
  <c r="E35" i="209"/>
  <c r="E34" i="216"/>
  <c r="E34" i="226"/>
  <c r="E34" i="232"/>
  <c r="E34" i="221"/>
  <c r="E40" i="232"/>
  <c r="E39" i="194"/>
  <c r="E40" i="202"/>
  <c r="E40" i="212"/>
  <c r="E40" i="224"/>
  <c r="E40" i="195"/>
  <c r="E42" i="195"/>
  <c r="E42" i="214"/>
  <c r="E3" i="226"/>
  <c r="E10" i="223"/>
  <c r="E14" i="195"/>
  <c r="E22" i="230"/>
  <c r="E22" i="224"/>
  <c r="E24" i="195"/>
  <c r="E25" i="230"/>
  <c r="E24" i="207"/>
  <c r="E25" i="232"/>
  <c r="E27" i="195"/>
  <c r="E27" i="232"/>
  <c r="E29" i="221"/>
  <c r="E35" i="194"/>
  <c r="E39" i="232"/>
  <c r="E39" i="221"/>
  <c r="E23" i="207"/>
  <c r="E42" i="224"/>
  <c r="E34" i="209"/>
  <c r="E23" i="194"/>
  <c r="E24" i="226"/>
  <c r="E40" i="221"/>
  <c r="E38" i="196"/>
  <c r="E38" i="209"/>
  <c r="E37" i="212"/>
  <c r="E37" i="230"/>
  <c r="E37" i="232"/>
  <c r="E36" i="207"/>
  <c r="E32" i="194"/>
  <c r="E32" i="202"/>
  <c r="E31" i="195"/>
  <c r="E13" i="212"/>
  <c r="E9" i="209"/>
  <c r="E9" i="223"/>
  <c r="E40" i="223"/>
  <c r="E38" i="194"/>
  <c r="E37" i="224"/>
  <c r="E36" i="196"/>
  <c r="E36" i="209"/>
  <c r="E36" i="227"/>
  <c r="E33" i="195"/>
  <c r="E33" i="224"/>
  <c r="E32" i="196"/>
  <c r="E32" i="209"/>
  <c r="E32" i="227"/>
  <c r="E12" i="209"/>
  <c r="E12" i="223"/>
  <c r="E11" i="232"/>
  <c r="E7" i="216"/>
  <c r="E7" i="223"/>
  <c r="E7" i="212"/>
  <c r="E9" i="189"/>
  <c r="E11" i="189"/>
  <c r="E7" i="234"/>
  <c r="E11" i="234"/>
  <c r="E11" i="200"/>
  <c r="E11" i="223"/>
  <c r="E8" i="223"/>
  <c r="E31" i="189"/>
  <c r="E5" i="212"/>
  <c r="E5" i="230"/>
  <c r="E4" i="207"/>
  <c r="E40" i="200"/>
  <c r="E36" i="222"/>
  <c r="E32" i="200"/>
  <c r="E32" i="223"/>
  <c r="E21" i="196"/>
  <c r="E21" i="209"/>
  <c r="E20" i="212"/>
  <c r="E20" i="230"/>
  <c r="E17" i="196"/>
  <c r="E17" i="209"/>
  <c r="E16" i="212"/>
  <c r="E16" i="230"/>
  <c r="E5" i="194"/>
  <c r="E5" i="202"/>
  <c r="E5" i="207"/>
  <c r="E5" i="229"/>
  <c r="E4" i="195"/>
  <c r="E4" i="206"/>
  <c r="E4" i="224"/>
  <c r="E40" i="228"/>
  <c r="E38" i="201"/>
  <c r="E38" i="212"/>
  <c r="E38" i="230"/>
  <c r="E38" i="232"/>
  <c r="E37" i="198"/>
  <c r="E37" i="207"/>
  <c r="E37" i="221"/>
  <c r="E36" i="191"/>
  <c r="E36" i="214"/>
  <c r="E36" i="219"/>
  <c r="E36" i="228"/>
  <c r="E33" i="194"/>
  <c r="E33" i="202"/>
  <c r="E33" i="211"/>
  <c r="E33" i="218"/>
  <c r="E33" i="229"/>
  <c r="E33" i="237"/>
  <c r="E32" i="195"/>
  <c r="E32" i="219"/>
  <c r="E32" i="228"/>
  <c r="E31" i="200"/>
  <c r="E31" i="216"/>
  <c r="E31" i="222"/>
  <c r="E31" i="223"/>
  <c r="E21" i="198"/>
  <c r="E21" i="207"/>
  <c r="E21" i="221"/>
  <c r="E20" i="191"/>
  <c r="E20" i="214"/>
  <c r="E20" i="219"/>
  <c r="E20" i="228"/>
  <c r="E17" i="194"/>
  <c r="E17" i="202"/>
  <c r="E17" i="211"/>
  <c r="E17" i="218"/>
  <c r="E17" i="229"/>
  <c r="E17" i="237"/>
  <c r="E16" i="195"/>
  <c r="E16" i="203"/>
  <c r="E16" i="219"/>
  <c r="E16" i="228"/>
  <c r="E15" i="200"/>
  <c r="E15" i="216"/>
  <c r="E15" i="222"/>
  <c r="E15" i="223"/>
  <c r="E5" i="200"/>
  <c r="E5" i="222"/>
  <c r="E5" i="223"/>
  <c r="E4" i="189"/>
  <c r="E4" i="197"/>
  <c r="E4" i="208"/>
  <c r="E4" i="220"/>
  <c r="E4" i="234"/>
  <c r="E40" i="220"/>
  <c r="E38" i="195"/>
  <c r="E37" i="200"/>
  <c r="E37" i="222"/>
  <c r="E37" i="223"/>
  <c r="E36" i="197"/>
  <c r="E36" i="220"/>
  <c r="E33" i="200"/>
  <c r="E33" i="222"/>
  <c r="E33" i="223"/>
  <c r="E32" i="212"/>
  <c r="E32" i="230"/>
  <c r="E9" i="203"/>
  <c r="E5" i="221"/>
  <c r="E4" i="191"/>
  <c r="E4" i="214"/>
  <c r="E4" i="228"/>
  <c r="E44" i="193"/>
  <c r="E12" i="193"/>
  <c r="E9" i="193"/>
  <c r="E8" i="193"/>
  <c r="E7" i="193"/>
  <c r="E11" i="193"/>
  <c r="E44" i="217"/>
  <c r="E9" i="217"/>
  <c r="E7" i="217"/>
  <c r="E12" i="217"/>
  <c r="E13" i="217"/>
  <c r="E11" i="217"/>
  <c r="E44" i="229"/>
  <c r="E13" i="229"/>
  <c r="E8" i="229"/>
  <c r="E12" i="229"/>
  <c r="E11" i="229"/>
  <c r="E7" i="229"/>
  <c r="E21" i="193"/>
  <c r="E21" i="217"/>
  <c r="E16" i="229"/>
  <c r="E8" i="217"/>
  <c r="E44" i="228"/>
  <c r="E7" i="228"/>
  <c r="E9" i="228"/>
  <c r="E13" i="228"/>
  <c r="E8" i="228"/>
  <c r="E12" i="228"/>
  <c r="E21" i="228"/>
  <c r="E17" i="228"/>
  <c r="E44" i="218"/>
  <c r="E8" i="218"/>
  <c r="E9" i="218"/>
  <c r="E7" i="218"/>
  <c r="E9" i="229"/>
  <c r="E4" i="218"/>
  <c r="E4" i="229"/>
  <c r="E44" i="206"/>
  <c r="E12" i="206"/>
  <c r="E7" i="206"/>
  <c r="E11" i="206"/>
  <c r="E13" i="206"/>
  <c r="E9" i="206"/>
  <c r="E22" i="217"/>
  <c r="E26" i="193"/>
  <c r="E28" i="217"/>
  <c r="E35" i="193"/>
  <c r="E14" i="217"/>
  <c r="E36" i="229"/>
  <c r="E33" i="193"/>
  <c r="E33" i="217"/>
  <c r="E44" i="204"/>
  <c r="E8" i="204"/>
  <c r="E7" i="204"/>
  <c r="E11" i="204"/>
  <c r="E12" i="204"/>
  <c r="E13" i="193"/>
  <c r="E44" i="201"/>
  <c r="E11" i="201"/>
  <c r="E9" i="201"/>
  <c r="E12" i="201"/>
  <c r="E13" i="201"/>
  <c r="C44" i="233"/>
  <c r="D44" i="233" s="1"/>
  <c r="E44" i="233" s="1"/>
  <c r="E13" i="218"/>
  <c r="E38" i="229"/>
  <c r="E44" i="198"/>
  <c r="E13" i="198"/>
  <c r="E9" i="198"/>
  <c r="E44" i="191"/>
  <c r="E7" i="191"/>
  <c r="E42" i="193"/>
  <c r="D43" i="210"/>
  <c r="E42" i="218"/>
  <c r="E3" i="204"/>
  <c r="E3" i="206"/>
  <c r="E3" i="229"/>
  <c r="E6" i="201"/>
  <c r="E6" i="217"/>
  <c r="E6" i="198"/>
  <c r="E6" i="229"/>
  <c r="E10" i="205"/>
  <c r="E10" i="206"/>
  <c r="E14" i="206"/>
  <c r="E14" i="191"/>
  <c r="E14" i="229"/>
  <c r="E18" i="204"/>
  <c r="E19" i="193"/>
  <c r="E24" i="191"/>
  <c r="E25" i="206"/>
  <c r="E22" i="219"/>
  <c r="E25" i="228"/>
  <c r="E25" i="219"/>
  <c r="E22" i="198"/>
  <c r="E23" i="218"/>
  <c r="E22" i="229"/>
  <c r="E22" i="237"/>
  <c r="E23" i="201"/>
  <c r="E23" i="217"/>
  <c r="E29" i="204"/>
  <c r="E27" i="193"/>
  <c r="E27" i="201"/>
  <c r="E27" i="205"/>
  <c r="E29" i="217"/>
  <c r="E28" i="198"/>
  <c r="E26" i="218"/>
  <c r="E28" i="229"/>
  <c r="E26" i="237"/>
  <c r="E30" i="205"/>
  <c r="E30" i="218"/>
  <c r="E34" i="201"/>
  <c r="E34" i="237"/>
  <c r="E34" i="229"/>
  <c r="E35" i="217"/>
  <c r="E40" i="219"/>
  <c r="E39" i="237"/>
  <c r="E40" i="206"/>
  <c r="E40" i="237"/>
  <c r="E39" i="204"/>
  <c r="E3" i="201"/>
  <c r="E14" i="201"/>
  <c r="E14" i="219"/>
  <c r="E18" i="206"/>
  <c r="E22" i="204"/>
  <c r="E23" i="229"/>
  <c r="E24" i="198"/>
  <c r="E25" i="193"/>
  <c r="E25" i="218"/>
  <c r="E29" i="193"/>
  <c r="E30" i="198"/>
  <c r="E34" i="193"/>
  <c r="E35" i="219"/>
  <c r="E39" i="205"/>
  <c r="E34" i="206"/>
  <c r="E28" i="191"/>
  <c r="E29" i="198"/>
  <c r="E3" i="193"/>
  <c r="E35" i="218"/>
  <c r="E3" i="205"/>
  <c r="D18" i="268"/>
  <c r="D26" i="268"/>
  <c r="E38" i="204"/>
  <c r="E37" i="193"/>
  <c r="E37" i="201"/>
  <c r="E37" i="217"/>
  <c r="E36" i="198"/>
  <c r="E36" i="221"/>
  <c r="E33" i="205"/>
  <c r="E33" i="226"/>
  <c r="E32" i="218"/>
  <c r="E32" i="229"/>
  <c r="E32" i="237"/>
  <c r="E31" i="219"/>
  <c r="E31" i="228"/>
  <c r="E44" i="227"/>
  <c r="E11" i="227"/>
  <c r="E12" i="198"/>
  <c r="E9" i="216"/>
  <c r="E5" i="191"/>
  <c r="E5" i="206"/>
  <c r="E4" i="204"/>
  <c r="E4" i="227"/>
  <c r="E38" i="218"/>
  <c r="E38" i="237"/>
  <c r="E37" i="231"/>
  <c r="E36" i="204"/>
  <c r="E33" i="203"/>
  <c r="E33" i="231"/>
  <c r="E32" i="204"/>
  <c r="E31" i="226"/>
  <c r="E44" i="207"/>
  <c r="E11" i="207"/>
  <c r="E13" i="207"/>
  <c r="E12" i="227"/>
  <c r="E8" i="191"/>
  <c r="E44" i="214"/>
  <c r="E7" i="214"/>
  <c r="E44" i="224"/>
  <c r="E12" i="224"/>
  <c r="E7" i="224"/>
  <c r="E15" i="221"/>
  <c r="E12" i="232"/>
  <c r="E9" i="191"/>
  <c r="E9" i="224"/>
  <c r="E44" i="189"/>
  <c r="E7" i="189"/>
  <c r="E44" i="208"/>
  <c r="E9" i="208"/>
  <c r="E44" i="234"/>
  <c r="E12" i="234"/>
  <c r="E13" i="215"/>
  <c r="E12" i="191"/>
  <c r="E12" i="214"/>
  <c r="E11" i="188"/>
  <c r="E8" i="198"/>
  <c r="E7" i="203"/>
  <c r="E44" i="190"/>
  <c r="E8" i="190"/>
  <c r="E44" i="225"/>
  <c r="E13" i="225"/>
  <c r="E40" i="216"/>
  <c r="E40" i="227"/>
  <c r="E38" i="198"/>
  <c r="E38" i="207"/>
  <c r="E38" i="225"/>
  <c r="E37" i="228"/>
  <c r="E33" i="191"/>
  <c r="E33" i="214"/>
  <c r="E33" i="219"/>
  <c r="E32" i="216"/>
  <c r="E31" i="201"/>
  <c r="E31" i="217"/>
  <c r="E31" i="232"/>
  <c r="E21" i="188"/>
  <c r="E21" i="204"/>
  <c r="E21" i="227"/>
  <c r="E20" i="193"/>
  <c r="E20" i="201"/>
  <c r="E20" i="217"/>
  <c r="E20" i="232"/>
  <c r="E17" i="188"/>
  <c r="E17" i="204"/>
  <c r="E17" i="227"/>
  <c r="E16" i="193"/>
  <c r="E16" i="201"/>
  <c r="E16" i="217"/>
  <c r="E16" i="232"/>
  <c r="E15" i="190"/>
  <c r="E15" i="198"/>
  <c r="E15" i="215"/>
  <c r="E15" i="207"/>
  <c r="E15" i="229"/>
  <c r="E15" i="237"/>
  <c r="E7" i="208"/>
  <c r="E5" i="228"/>
  <c r="E44" i="205"/>
  <c r="E12" i="205"/>
  <c r="E37" i="206"/>
  <c r="E31" i="205"/>
  <c r="E44" i="219"/>
  <c r="E9" i="219"/>
  <c r="E12" i="219"/>
  <c r="E42" i="229"/>
  <c r="E3" i="219"/>
  <c r="E6" i="237"/>
  <c r="E6" i="228"/>
  <c r="E10" i="201"/>
  <c r="E10" i="217"/>
  <c r="E10" i="228"/>
  <c r="E19" i="218"/>
  <c r="E18" i="228"/>
  <c r="E19" i="237"/>
  <c r="E18" i="191"/>
  <c r="E19" i="198"/>
  <c r="E19" i="205"/>
  <c r="E25" i="198"/>
  <c r="E22" i="218"/>
  <c r="E25" i="229"/>
  <c r="E25" i="237"/>
  <c r="E24" i="193"/>
  <c r="E25" i="201"/>
  <c r="E22" i="205"/>
  <c r="E25" i="217"/>
  <c r="E22" i="201"/>
  <c r="E29" i="191"/>
  <c r="E26" i="206"/>
  <c r="E28" i="219"/>
  <c r="E28" i="228"/>
  <c r="E26" i="204"/>
  <c r="E28" i="193"/>
  <c r="E28" i="201"/>
  <c r="E28" i="205"/>
  <c r="E26" i="217"/>
  <c r="E30" i="219"/>
  <c r="E30" i="204"/>
  <c r="E30" i="217"/>
  <c r="E30" i="228"/>
  <c r="E30" i="237"/>
  <c r="E35" i="191"/>
  <c r="E34" i="198"/>
  <c r="E34" i="218"/>
  <c r="E39" i="198"/>
  <c r="E39" i="218"/>
  <c r="E10" i="218"/>
  <c r="E10" i="237"/>
  <c r="E23" i="198"/>
  <c r="E23" i="191"/>
  <c r="E23" i="206"/>
  <c r="E24" i="218"/>
  <c r="E24" i="237"/>
  <c r="E24" i="205"/>
  <c r="E29" i="206"/>
  <c r="E30" i="193"/>
  <c r="E34" i="191"/>
  <c r="E35" i="204"/>
  <c r="E39" i="217"/>
  <c r="E14" i="193"/>
  <c r="E19" i="219"/>
  <c r="E19" i="217"/>
  <c r="E3" i="217"/>
  <c r="E27" i="228"/>
  <c r="E18" i="218"/>
  <c r="E21" i="205"/>
  <c r="E20" i="218"/>
  <c r="E20" i="229"/>
  <c r="E20" i="237"/>
  <c r="E17" i="193"/>
  <c r="E17" i="201"/>
  <c r="E17" i="217"/>
  <c r="E16" i="198"/>
  <c r="E15" i="191"/>
  <c r="E15" i="206"/>
  <c r="E44" i="216"/>
  <c r="E11" i="216"/>
  <c r="E44" i="226"/>
  <c r="E12" i="226"/>
  <c r="E7" i="226"/>
  <c r="E9" i="226"/>
  <c r="E44" i="221"/>
  <c r="E8" i="221"/>
  <c r="E11" i="221"/>
  <c r="E21" i="191"/>
  <c r="E21" i="206"/>
  <c r="E20" i="204"/>
  <c r="E17" i="206"/>
  <c r="E16" i="204"/>
  <c r="E16" i="227"/>
  <c r="E15" i="193"/>
  <c r="E15" i="201"/>
  <c r="E15" i="217"/>
  <c r="E44" i="211"/>
  <c r="E13" i="211"/>
  <c r="E8" i="211"/>
  <c r="E13" i="191"/>
  <c r="E11" i="205"/>
  <c r="E9" i="237"/>
  <c r="E5" i="193"/>
  <c r="E5" i="201"/>
  <c r="E5" i="217"/>
  <c r="E5" i="232"/>
  <c r="E4" i="198"/>
  <c r="E4" i="221"/>
  <c r="E13" i="216"/>
  <c r="E11" i="237"/>
  <c r="E9" i="231"/>
  <c r="E5" i="198"/>
  <c r="E5" i="211"/>
  <c r="E5" i="218"/>
  <c r="E4" i="203"/>
  <c r="E4" i="231"/>
  <c r="E38" i="205"/>
  <c r="E38" i="226"/>
  <c r="E37" i="211"/>
  <c r="E37" i="218"/>
  <c r="E37" i="229"/>
  <c r="E37" i="237"/>
  <c r="E36" i="203"/>
  <c r="E36" i="206"/>
  <c r="E36" i="231"/>
  <c r="E33" i="198"/>
  <c r="E13" i="237"/>
  <c r="E12" i="203"/>
  <c r="E5" i="216"/>
  <c r="E4" i="205"/>
  <c r="E4" i="226"/>
  <c r="E44" i="215"/>
  <c r="E8" i="215"/>
  <c r="E40" i="189"/>
  <c r="E40" i="201"/>
  <c r="E40" i="234"/>
  <c r="E38" i="203"/>
  <c r="E38" i="219"/>
  <c r="E38" i="228"/>
  <c r="E37" i="216"/>
  <c r="E36" i="189"/>
  <c r="E36" i="205"/>
  <c r="E36" i="208"/>
  <c r="E36" i="226"/>
  <c r="E36" i="234"/>
  <c r="E33" i="216"/>
  <c r="E32" i="189"/>
  <c r="E32" i="201"/>
  <c r="E32" i="217"/>
  <c r="E32" i="232"/>
  <c r="E31" i="190"/>
  <c r="E31" i="198"/>
  <c r="E31" i="215"/>
  <c r="E31" i="207"/>
  <c r="E31" i="221"/>
  <c r="E31" i="225"/>
  <c r="E13" i="227"/>
  <c r="E11" i="198"/>
  <c r="E8" i="188"/>
  <c r="E7" i="205"/>
  <c r="E33" i="215"/>
  <c r="E33" i="207"/>
  <c r="E33" i="221"/>
  <c r="E33" i="225"/>
  <c r="E32" i="191"/>
  <c r="E32" i="214"/>
  <c r="E32" i="206"/>
  <c r="E32" i="231"/>
  <c r="E32" i="224"/>
  <c r="E31" i="188"/>
  <c r="E31" i="204"/>
  <c r="E31" i="227"/>
  <c r="E21" i="211"/>
  <c r="E21" i="218"/>
  <c r="E21" i="229"/>
  <c r="E21" i="237"/>
  <c r="E20" i="203"/>
  <c r="E20" i="206"/>
  <c r="E20" i="231"/>
  <c r="E20" i="224"/>
  <c r="E17" i="190"/>
  <c r="E17" i="198"/>
  <c r="E17" i="215"/>
  <c r="E17" i="207"/>
  <c r="E17" i="221"/>
  <c r="E17" i="225"/>
  <c r="E16" i="191"/>
  <c r="E16" i="214"/>
  <c r="E16" i="206"/>
  <c r="E16" i="231"/>
  <c r="E16" i="224"/>
  <c r="E15" i="188"/>
  <c r="E15" i="204"/>
  <c r="E15" i="227"/>
  <c r="E9" i="197"/>
  <c r="E8" i="194"/>
  <c r="E38" i="215"/>
  <c r="E38" i="221"/>
  <c r="E37" i="219"/>
  <c r="E36" i="216"/>
  <c r="E33" i="206"/>
  <c r="E33" i="228"/>
  <c r="E31" i="193"/>
  <c r="E31" i="212"/>
  <c r="E31" i="230"/>
  <c r="E31" i="234"/>
  <c r="E21" i="216"/>
  <c r="E20" i="189"/>
  <c r="E20" i="197"/>
  <c r="E20" i="205"/>
  <c r="E20" i="208"/>
  <c r="E20" i="220"/>
  <c r="E20" i="226"/>
  <c r="E20" i="234"/>
  <c r="E17" i="216"/>
  <c r="E16" i="189"/>
  <c r="E16" i="197"/>
  <c r="E16" i="205"/>
  <c r="E16" i="208"/>
  <c r="E16" i="220"/>
  <c r="E16" i="226"/>
  <c r="E16" i="234"/>
  <c r="E15" i="194"/>
  <c r="E15" i="202"/>
  <c r="E15" i="211"/>
  <c r="E15" i="218"/>
  <c r="E15" i="225"/>
  <c r="E8" i="209"/>
  <c r="E7" i="197"/>
  <c r="E5" i="188"/>
  <c r="E5" i="204"/>
  <c r="E5" i="227"/>
  <c r="E4" i="193"/>
  <c r="E4" i="201"/>
  <c r="E4" i="217"/>
  <c r="E4" i="232"/>
  <c r="E40" i="193"/>
  <c r="E40" i="217"/>
  <c r="E38" i="191"/>
  <c r="E38" i="214"/>
  <c r="E38" i="206"/>
  <c r="E38" i="231"/>
  <c r="E38" i="224"/>
  <c r="E37" i="188"/>
  <c r="E37" i="204"/>
  <c r="E37" i="227"/>
  <c r="E36" i="193"/>
  <c r="E36" i="201"/>
  <c r="E36" i="212"/>
  <c r="E36" i="217"/>
  <c r="E36" i="230"/>
  <c r="E36" i="232"/>
  <c r="E33" i="188"/>
  <c r="E33" i="204"/>
  <c r="E33" i="227"/>
  <c r="E32" i="193"/>
  <c r="E32" i="205"/>
  <c r="E32" i="208"/>
  <c r="E32" i="220"/>
  <c r="E32" i="226"/>
  <c r="E32" i="234"/>
  <c r="E31" i="194"/>
  <c r="E31" i="202"/>
  <c r="E31" i="211"/>
  <c r="E31" i="218"/>
  <c r="E31" i="229"/>
  <c r="E31" i="237"/>
  <c r="E7" i="220"/>
  <c r="E5" i="215"/>
  <c r="E5" i="237"/>
  <c r="E4" i="219"/>
  <c r="D43" i="202"/>
  <c r="E43" i="202" s="1"/>
  <c r="E41" i="202"/>
  <c r="D43" i="219"/>
  <c r="E43" i="219" s="1"/>
  <c r="E41" i="219"/>
  <c r="D43" i="205"/>
  <c r="E43" i="205" s="1"/>
  <c r="E41" i="205"/>
  <c r="D43" i="231"/>
  <c r="E43" i="231" s="1"/>
  <c r="E41" i="231"/>
  <c r="D4" i="268"/>
  <c r="D9" i="268"/>
  <c r="D5" i="268"/>
  <c r="E41" i="188"/>
  <c r="D43" i="188"/>
  <c r="E43" i="188" s="1"/>
  <c r="D43" i="207"/>
  <c r="E43" i="207" s="1"/>
  <c r="E41" i="207"/>
  <c r="D43" i="225"/>
  <c r="E43" i="225" s="1"/>
  <c r="E41" i="225"/>
  <c r="D43" i="201"/>
  <c r="E43" i="201" s="1"/>
  <c r="E41" i="201"/>
  <c r="D43" i="217"/>
  <c r="E43" i="217" s="1"/>
  <c r="E41" i="217"/>
  <c r="D43" i="232"/>
  <c r="E43" i="232" s="1"/>
  <c r="E41" i="232"/>
  <c r="D43" i="195"/>
  <c r="E43" i="195" s="1"/>
  <c r="E41" i="195"/>
  <c r="D3" i="268"/>
  <c r="D14" i="268"/>
  <c r="D17" i="268"/>
  <c r="D21" i="268"/>
  <c r="D30" i="268"/>
  <c r="D31" i="268"/>
  <c r="D36" i="268"/>
  <c r="D37" i="268"/>
  <c r="D43" i="200"/>
  <c r="E43" i="200" s="1"/>
  <c r="E41" i="200"/>
  <c r="D43" i="235"/>
  <c r="E43" i="235" s="1"/>
  <c r="E41" i="235"/>
  <c r="D12" i="268"/>
  <c r="D43" i="218"/>
  <c r="E43" i="218" s="1"/>
  <c r="E41" i="218"/>
  <c r="D41" i="268"/>
  <c r="D43" i="268" s="1"/>
  <c r="D43" i="236"/>
  <c r="E43" i="236" s="1"/>
  <c r="E41" i="236"/>
  <c r="D43" i="220"/>
  <c r="E43" i="220" s="1"/>
  <c r="E41" i="220"/>
  <c r="D24" i="268"/>
  <c r="D46" i="268"/>
  <c r="D15" i="268"/>
  <c r="D32" i="268"/>
  <c r="D43" i="227"/>
  <c r="E43" i="227" s="1"/>
  <c r="E41" i="227"/>
  <c r="D43" i="198"/>
  <c r="E43" i="198" s="1"/>
  <c r="E41" i="198"/>
  <c r="D43" i="228"/>
  <c r="E43" i="228" s="1"/>
  <c r="E41" i="228"/>
  <c r="D43" i="194"/>
  <c r="E43" i="194" s="1"/>
  <c r="E41" i="194"/>
  <c r="E41" i="211"/>
  <c r="D43" i="211"/>
  <c r="E43" i="211" s="1"/>
  <c r="D43" i="229"/>
  <c r="E43" i="229" s="1"/>
  <c r="E41" i="229"/>
  <c r="D43" i="224"/>
  <c r="E43" i="224" s="1"/>
  <c r="E41" i="224"/>
  <c r="D43" i="192"/>
  <c r="E43" i="192" s="1"/>
  <c r="E42" i="192"/>
  <c r="D43" i="197"/>
  <c r="E43" i="197" s="1"/>
  <c r="E41" i="197"/>
  <c r="D43" i="208"/>
  <c r="E43" i="208" s="1"/>
  <c r="E41" i="208"/>
  <c r="D43" i="226"/>
  <c r="E43" i="226" s="1"/>
  <c r="E41" i="226"/>
  <c r="D43" i="199"/>
  <c r="E43" i="199" s="1"/>
  <c r="E41" i="199"/>
  <c r="D6" i="268"/>
  <c r="D7" i="268"/>
  <c r="D11" i="268"/>
  <c r="D13" i="268"/>
  <c r="D16" i="268"/>
  <c r="D20" i="268"/>
  <c r="D25" i="268"/>
  <c r="D39" i="268"/>
  <c r="D43" i="204"/>
  <c r="E43" i="204" s="1"/>
  <c r="E41" i="204"/>
  <c r="D43" i="222"/>
  <c r="E43" i="222" s="1"/>
  <c r="E41" i="222"/>
  <c r="D43" i="213"/>
  <c r="E43" i="213" s="1"/>
  <c r="E41" i="213"/>
  <c r="D8" i="268"/>
  <c r="D33" i="268"/>
  <c r="D43" i="216"/>
  <c r="E43" i="216" s="1"/>
  <c r="E41" i="216"/>
  <c r="D38" i="268"/>
  <c r="D43" i="237"/>
  <c r="E43" i="237" s="1"/>
  <c r="E41" i="237"/>
  <c r="D43" i="189"/>
  <c r="E43" i="189" s="1"/>
  <c r="E41" i="189"/>
  <c r="D43" i="234"/>
  <c r="E43" i="234" s="1"/>
  <c r="E41" i="234"/>
  <c r="D43" i="214"/>
  <c r="E43" i="214" s="1"/>
  <c r="E41" i="214"/>
  <c r="D10" i="268"/>
  <c r="D43" i="196"/>
  <c r="E43" i="196" s="1"/>
  <c r="E41" i="196"/>
  <c r="D43" i="190"/>
  <c r="E43" i="190" s="1"/>
  <c r="E41" i="190"/>
  <c r="D43" i="215"/>
  <c r="E43" i="215" s="1"/>
  <c r="E41" i="215"/>
  <c r="D43" i="221"/>
  <c r="E43" i="221" s="1"/>
  <c r="E41" i="221"/>
  <c r="D43" i="203"/>
  <c r="E43" i="203" s="1"/>
  <c r="E41" i="203"/>
  <c r="D43" i="206"/>
  <c r="E43" i="206" s="1"/>
  <c r="E41" i="206"/>
  <c r="D43" i="193"/>
  <c r="E43" i="193" s="1"/>
  <c r="E41" i="193"/>
  <c r="D43" i="212"/>
  <c r="E43" i="212" s="1"/>
  <c r="E41" i="212"/>
  <c r="D43" i="238"/>
  <c r="E43" i="238" s="1"/>
  <c r="E42" i="238"/>
  <c r="D43" i="230"/>
  <c r="E43" i="230" s="1"/>
  <c r="E41" i="230"/>
  <c r="D19" i="268"/>
  <c r="D29" i="268"/>
  <c r="D43" i="209"/>
  <c r="E43" i="209" s="1"/>
  <c r="E41" i="209"/>
  <c r="D43" i="223"/>
  <c r="E43" i="223" s="1"/>
  <c r="E41" i="223"/>
  <c r="D43" i="191"/>
  <c r="E43" i="191" s="1"/>
  <c r="E42" i="191"/>
  <c r="C44" i="210"/>
  <c r="D44" i="210" s="1"/>
  <c r="E3" i="210" s="1"/>
  <c r="D3" i="177"/>
  <c r="D17" i="177"/>
  <c r="E17" i="177" s="1"/>
  <c r="F17" i="177" s="1"/>
  <c r="D28" i="177"/>
  <c r="E28" i="177" s="1"/>
  <c r="F28" i="177" s="1"/>
  <c r="C44" i="268"/>
  <c r="E10" i="233" l="1"/>
  <c r="E8" i="233"/>
  <c r="E39" i="233"/>
  <c r="E13" i="233"/>
  <c r="E32" i="233"/>
  <c r="E12" i="233"/>
  <c r="E36" i="233"/>
  <c r="E17" i="233"/>
  <c r="E5" i="233"/>
  <c r="E34" i="233"/>
  <c r="E35" i="233"/>
  <c r="E42" i="233"/>
  <c r="E26" i="233"/>
  <c r="E27" i="233"/>
  <c r="E18" i="233"/>
  <c r="E29" i="233"/>
  <c r="E20" i="233"/>
  <c r="E7" i="233"/>
  <c r="E30" i="233"/>
  <c r="E3" i="233"/>
  <c r="E4" i="233"/>
  <c r="E19" i="233"/>
  <c r="E38" i="233"/>
  <c r="E33" i="233"/>
  <c r="E25" i="233"/>
  <c r="E16" i="233"/>
  <c r="E11" i="233"/>
  <c r="E6" i="233"/>
  <c r="E15" i="233"/>
  <c r="E24" i="233"/>
  <c r="E37" i="233"/>
  <c r="E31" i="233"/>
  <c r="E21" i="233"/>
  <c r="E14" i="233"/>
  <c r="E9" i="233"/>
  <c r="E23" i="233"/>
  <c r="E28" i="233"/>
  <c r="E40" i="233"/>
  <c r="E22" i="233"/>
  <c r="D43" i="233"/>
  <c r="E43" i="233" s="1"/>
  <c r="E41" i="233"/>
  <c r="E27" i="210"/>
  <c r="E6" i="210"/>
  <c r="E32" i="210"/>
  <c r="E42" i="210"/>
  <c r="E5" i="210"/>
  <c r="E19" i="210"/>
  <c r="E4" i="210"/>
  <c r="E7" i="210"/>
  <c r="E10" i="210"/>
  <c r="E37" i="210"/>
  <c r="E38" i="210"/>
  <c r="E35" i="210"/>
  <c r="E34" i="210"/>
  <c r="E33" i="210"/>
  <c r="E17" i="210"/>
  <c r="E22" i="210"/>
  <c r="E24" i="210"/>
  <c r="E26" i="210"/>
  <c r="E14" i="210"/>
  <c r="E36" i="210"/>
  <c r="E15" i="210"/>
  <c r="E12" i="210"/>
  <c r="E30" i="210"/>
  <c r="E41" i="210"/>
  <c r="E21" i="210"/>
  <c r="E31" i="210"/>
  <c r="E43" i="210"/>
  <c r="E29" i="210"/>
  <c r="E23" i="210"/>
  <c r="E28" i="210"/>
  <c r="E39" i="210"/>
  <c r="E44" i="210"/>
  <c r="E40" i="210"/>
  <c r="E13" i="210"/>
  <c r="E20" i="210"/>
  <c r="E11" i="210"/>
  <c r="E8" i="210"/>
  <c r="E9" i="210"/>
  <c r="E16" i="210"/>
  <c r="E18" i="210"/>
  <c r="E25" i="210"/>
  <c r="D25" i="177"/>
  <c r="E25" i="177" s="1"/>
  <c r="F25" i="177" s="1"/>
  <c r="D44" i="268"/>
  <c r="E43" i="268" s="1"/>
  <c r="E40" i="268" l="1"/>
  <c r="E24" i="268"/>
  <c r="E8" i="268"/>
  <c r="E36" i="268"/>
  <c r="E16" i="268"/>
  <c r="E25" i="268"/>
  <c r="E9" i="268"/>
  <c r="E26" i="268"/>
  <c r="E10" i="268"/>
  <c r="E39" i="268"/>
  <c r="E23" i="268"/>
  <c r="E7" i="268"/>
  <c r="E28" i="268"/>
  <c r="E4" i="268"/>
  <c r="E33" i="268"/>
  <c r="E17" i="268"/>
  <c r="E34" i="268"/>
  <c r="E18" i="268"/>
  <c r="E31" i="268"/>
  <c r="E15" i="268"/>
  <c r="D29" i="177"/>
  <c r="E29" i="177" s="1"/>
  <c r="F29" i="177" s="1"/>
  <c r="E12" i="268"/>
  <c r="E21" i="268"/>
  <c r="E38" i="268"/>
  <c r="E6" i="268"/>
  <c r="E19" i="268"/>
  <c r="E42" i="268"/>
  <c r="E13" i="268"/>
  <c r="E30" i="268"/>
  <c r="E11" i="268"/>
  <c r="E44" i="268"/>
  <c r="E32" i="268"/>
  <c r="E37" i="268"/>
  <c r="E5" i="268"/>
  <c r="E22" i="268"/>
  <c r="E35" i="268"/>
  <c r="E3" i="268"/>
  <c r="E14" i="268"/>
  <c r="E27" i="268"/>
  <c r="E20" i="268"/>
  <c r="E29" i="268"/>
  <c r="E41" i="268"/>
  <c r="E3" i="177" l="1"/>
  <c r="F3" i="177" s="1"/>
  <c r="B5" i="178" l="1"/>
  <c r="B10" i="178" s="1"/>
  <c r="D7" i="179" l="1"/>
  <c r="G7" i="179" s="1"/>
  <c r="D9" i="179"/>
  <c r="G9" i="179" s="1"/>
  <c r="D11" i="179"/>
  <c r="G11" i="179" s="1"/>
  <c r="D13" i="179"/>
  <c r="G13" i="179" s="1"/>
  <c r="D15" i="179"/>
  <c r="G15" i="179" s="1"/>
  <c r="D17" i="179"/>
  <c r="G17" i="179" s="1"/>
  <c r="D19" i="179"/>
  <c r="G19" i="179" s="1"/>
  <c r="D21" i="179"/>
  <c r="G21" i="179" s="1"/>
  <c r="D23" i="179"/>
  <c r="G23" i="179" s="1"/>
  <c r="D25" i="179"/>
  <c r="G25" i="179" s="1"/>
  <c r="D27" i="179"/>
  <c r="G27" i="179" s="1"/>
  <c r="D29" i="179"/>
  <c r="G29" i="179" s="1"/>
  <c r="D31" i="179"/>
  <c r="G31" i="179" s="1"/>
  <c r="D33" i="179"/>
  <c r="G33" i="179" s="1"/>
  <c r="D35" i="179"/>
  <c r="G35" i="179" s="1"/>
  <c r="D37" i="179"/>
  <c r="G37" i="179" s="1"/>
  <c r="D39" i="179"/>
  <c r="G39" i="179" s="1"/>
  <c r="D41" i="179"/>
  <c r="G41" i="179" s="1"/>
  <c r="D43" i="179"/>
  <c r="G43" i="179" s="1"/>
  <c r="D45" i="179"/>
  <c r="G45" i="179" s="1"/>
  <c r="D47" i="179"/>
  <c r="G47" i="179" s="1"/>
  <c r="D49" i="179"/>
  <c r="G49" i="179" s="1"/>
  <c r="D51" i="179"/>
  <c r="G51" i="179" s="1"/>
  <c r="D53" i="179"/>
  <c r="G53" i="179" s="1"/>
  <c r="D55" i="179"/>
  <c r="G55" i="179" s="1"/>
  <c r="D50" i="179" l="1"/>
  <c r="G50" i="179" s="1"/>
  <c r="D42" i="179"/>
  <c r="G42" i="179" s="1"/>
  <c r="D34" i="179"/>
  <c r="G34" i="179" s="1"/>
  <c r="D26" i="179"/>
  <c r="G26" i="179" s="1"/>
  <c r="D22" i="179"/>
  <c r="G22" i="179" s="1"/>
  <c r="D14" i="179"/>
  <c r="G14" i="179" s="1"/>
  <c r="D10" i="179"/>
  <c r="G10" i="179" s="1"/>
  <c r="D5" i="179"/>
  <c r="G5" i="179" s="1"/>
  <c r="D52" i="179"/>
  <c r="G52" i="179" s="1"/>
  <c r="D48" i="179"/>
  <c r="G48" i="179" s="1"/>
  <c r="D44" i="179"/>
  <c r="G44" i="179" s="1"/>
  <c r="D40" i="179"/>
  <c r="G40" i="179" s="1"/>
  <c r="D36" i="179"/>
  <c r="G36" i="179" s="1"/>
  <c r="D32" i="179"/>
  <c r="G32" i="179" s="1"/>
  <c r="D28" i="179"/>
  <c r="G28" i="179" s="1"/>
  <c r="D24" i="179"/>
  <c r="G24" i="179" s="1"/>
  <c r="D20" i="179"/>
  <c r="G20" i="179" s="1"/>
  <c r="D16" i="179"/>
  <c r="G16" i="179" s="1"/>
  <c r="D12" i="179"/>
  <c r="G12" i="179" s="1"/>
  <c r="D8" i="179"/>
  <c r="G8" i="179" s="1"/>
  <c r="D54" i="179"/>
  <c r="G54" i="179" s="1"/>
  <c r="D46" i="179"/>
  <c r="G46" i="179" s="1"/>
  <c r="D38" i="179"/>
  <c r="G38" i="179" s="1"/>
  <c r="D30" i="179"/>
  <c r="G30" i="179" s="1"/>
  <c r="D18" i="179"/>
  <c r="G18" i="179" s="1"/>
  <c r="F4" i="43" l="1"/>
  <c r="D4" i="43"/>
  <c r="H4" i="43"/>
  <c r="F53" i="43" l="1"/>
  <c r="F45" i="43"/>
  <c r="F37" i="43"/>
  <c r="F29" i="43"/>
  <c r="H48" i="43"/>
  <c r="H40" i="43"/>
  <c r="H32" i="43"/>
  <c r="H24" i="43"/>
  <c r="H16" i="43"/>
  <c r="H8" i="43"/>
  <c r="F47" i="43"/>
  <c r="F39" i="43"/>
  <c r="F31" i="43"/>
  <c r="H50" i="43"/>
  <c r="H42" i="43"/>
  <c r="H34" i="43"/>
  <c r="H26" i="43"/>
  <c r="H18" i="43"/>
  <c r="H10" i="43"/>
  <c r="F49" i="43"/>
  <c r="F41" i="43"/>
  <c r="F33" i="43"/>
  <c r="F25" i="43"/>
  <c r="H52" i="43"/>
  <c r="H44" i="43"/>
  <c r="H36" i="43"/>
  <c r="H28" i="43"/>
  <c r="H20" i="43"/>
  <c r="H12" i="43"/>
  <c r="H51" i="43"/>
  <c r="D43" i="43"/>
  <c r="H35" i="43"/>
  <c r="D27" i="43"/>
  <c r="D54" i="43"/>
  <c r="F46" i="43"/>
  <c r="D38" i="43"/>
  <c r="F30" i="43"/>
  <c r="F22" i="43"/>
  <c r="F14" i="43"/>
  <c r="D6" i="43"/>
  <c r="F21" i="43"/>
  <c r="H13" i="43"/>
  <c r="D5" i="43"/>
  <c r="D23" i="43"/>
  <c r="H15" i="43"/>
  <c r="F7" i="43"/>
  <c r="H17" i="43"/>
  <c r="D9" i="43"/>
  <c r="H19" i="43"/>
  <c r="D11" i="43"/>
  <c r="D17" i="43" l="1"/>
  <c r="F5" i="43"/>
  <c r="D19" i="43"/>
  <c r="D15" i="43"/>
  <c r="F6" i="43"/>
  <c r="H11" i="43"/>
  <c r="H9" i="43"/>
  <c r="H7" i="43"/>
  <c r="D7" i="43"/>
  <c r="H23" i="43"/>
  <c r="F13" i="43"/>
  <c r="F11" i="43"/>
  <c r="F19" i="43"/>
  <c r="F9" i="43"/>
  <c r="F17" i="43"/>
  <c r="F15" i="43"/>
  <c r="F23" i="43"/>
  <c r="H5" i="43"/>
  <c r="D13" i="43"/>
  <c r="H6" i="43"/>
  <c r="D21" i="43"/>
  <c r="D14" i="43"/>
  <c r="H14" i="43"/>
  <c r="D22" i="43"/>
  <c r="D30" i="43"/>
  <c r="H30" i="43"/>
  <c r="H38" i="43"/>
  <c r="D46" i="43"/>
  <c r="H46" i="43"/>
  <c r="H54" i="43"/>
  <c r="H27" i="43"/>
  <c r="F27" i="43"/>
  <c r="F35" i="43"/>
  <c r="H43" i="43"/>
  <c r="F43" i="43"/>
  <c r="F51" i="43"/>
  <c r="D12" i="43"/>
  <c r="F12" i="43"/>
  <c r="D20" i="43"/>
  <c r="F28" i="43"/>
  <c r="D28" i="43"/>
  <c r="F36" i="43"/>
  <c r="F44" i="43"/>
  <c r="D44" i="43"/>
  <c r="F52" i="43"/>
  <c r="D25" i="43"/>
  <c r="H25" i="43"/>
  <c r="D33" i="43"/>
  <c r="D41" i="43"/>
  <c r="H41" i="43"/>
  <c r="D49" i="43"/>
  <c r="D10" i="43"/>
  <c r="F10" i="43"/>
  <c r="D18" i="43"/>
  <c r="F26" i="43"/>
  <c r="D26" i="43"/>
  <c r="F34" i="43"/>
  <c r="F42" i="43"/>
  <c r="D42" i="43"/>
  <c r="F50" i="43"/>
  <c r="D31" i="43"/>
  <c r="H31" i="43"/>
  <c r="D39" i="43"/>
  <c r="D47" i="43"/>
  <c r="H47" i="43"/>
  <c r="D8" i="43"/>
  <c r="D16" i="43"/>
  <c r="F16" i="43"/>
  <c r="F24" i="43"/>
  <c r="F32" i="43"/>
  <c r="D32" i="43"/>
  <c r="F40" i="43"/>
  <c r="F48" i="43"/>
  <c r="D48" i="43"/>
  <c r="D29" i="43"/>
  <c r="D37" i="43"/>
  <c r="H37" i="43"/>
  <c r="D45" i="43"/>
  <c r="D53" i="43"/>
  <c r="H53" i="43"/>
  <c r="H21" i="43"/>
  <c r="H22" i="43"/>
  <c r="F38" i="43"/>
  <c r="F54" i="43"/>
  <c r="D35" i="43"/>
  <c r="D51" i="43"/>
  <c r="F20" i="43"/>
  <c r="D36" i="43"/>
  <c r="D52" i="43"/>
  <c r="H33" i="43"/>
  <c r="H49" i="43"/>
  <c r="F18" i="43"/>
  <c r="D34" i="43"/>
  <c r="D50" i="43"/>
  <c r="H39" i="43"/>
  <c r="F8" i="43"/>
  <c r="D24" i="43"/>
  <c r="D40" i="43"/>
  <c r="H29" i="43"/>
  <c r="H45" i="43"/>
  <c r="D4" i="179" l="1"/>
  <c r="G4" i="179" s="1"/>
  <c r="D6" i="179"/>
  <c r="G6" i="179" s="1"/>
</calcChain>
</file>

<file path=xl/comments1.xml><?xml version="1.0" encoding="utf-8"?>
<comments xmlns="http://schemas.openxmlformats.org/spreadsheetml/2006/main">
  <authors>
    <author>Lauren Frohlich</author>
  </authors>
  <commentList>
    <comment ref="G12" authorId="0">
      <text>
        <r>
          <rPr>
            <sz val="9"/>
            <color indexed="81"/>
            <rFont val="Tahoma"/>
            <family val="2"/>
          </rPr>
          <t xml:space="preserve">State reported negative amount
-$511,724
</t>
        </r>
      </text>
    </comment>
    <comment ref="H12" authorId="0">
      <text>
        <r>
          <rPr>
            <sz val="9"/>
            <color indexed="81"/>
            <rFont val="Tahoma"/>
            <family val="2"/>
          </rPr>
          <t>State reported negative amount
-$511,724</t>
        </r>
      </text>
    </comment>
    <comment ref="V17" authorId="0">
      <text>
        <r>
          <rPr>
            <sz val="9"/>
            <color indexed="81"/>
            <rFont val="Tahoma"/>
            <family val="2"/>
          </rPr>
          <t xml:space="preserve">State reported negative amount
-$2,831
</t>
        </r>
      </text>
    </comment>
  </commentList>
</comments>
</file>

<file path=xl/sharedStrings.xml><?xml version="1.0" encoding="utf-8"?>
<sst xmlns="http://schemas.openxmlformats.org/spreadsheetml/2006/main" count="3970" uniqueCount="388">
  <si>
    <t>STATE</t>
  </si>
  <si>
    <t>ALABAMA</t>
  </si>
  <si>
    <t>ALASKA</t>
  </si>
  <si>
    <t>ARIZONA</t>
  </si>
  <si>
    <t>ARKANSAS</t>
  </si>
  <si>
    <t>CALIFORNIA</t>
  </si>
  <si>
    <t>COLORADO</t>
  </si>
  <si>
    <t>CONNECTICUT</t>
  </si>
  <si>
    <t>DELAWARE</t>
  </si>
  <si>
    <t>DIST.OF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</si>
  <si>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</si>
  <si>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</si>
  <si>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</si>
  <si>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</si>
  <si>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</si>
  <si>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</si>
  <si>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</si>
  <si>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</si>
  <si>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</si>
  <si>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</si>
  <si>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</si>
  <si>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</si>
  <si>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</si>
  <si>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</si>
  <si>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</si>
  <si>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</si>
  <si>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</si>
  <si>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</si>
  <si>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</si>
  <si>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</si>
  <si>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</si>
  <si>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</si>
  <si>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</si>
  <si>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</si>
  <si>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</si>
  <si>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</si>
  <si>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</si>
  <si>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</si>
  <si>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</si>
  <si>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</si>
  <si>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</si>
  <si>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</si>
  <si>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</si>
  <si>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</si>
  <si>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</si>
  <si>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</si>
  <si>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</si>
  <si>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</si>
  <si>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</si>
  <si>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</si>
  <si>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</si>
  <si>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</si>
  <si>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U.S. TOTAL</t>
  </si>
  <si>
    <t>TRANSFERRED TO CHILD CARE DEVELOPMENT FUND</t>
  </si>
  <si>
    <t>TRANSFERRED TO SOCIAL SERVICES BLOCK GRANT</t>
  </si>
  <si>
    <t>UNLIQUIDATED OBLIGATIONS</t>
  </si>
  <si>
    <t>UNOBLIGATED BALANCE</t>
  </si>
  <si>
    <t>∆ Total MOE</t>
  </si>
  <si>
    <t>CARRYOVER 
FROM PREVIOUS FISCAL YEARS</t>
  </si>
  <si>
    <t>Spending Category</t>
  </si>
  <si>
    <t>State MOE in TANF and Separate State Programs</t>
  </si>
  <si>
    <t>TOTAL FUNDS USED</t>
  </si>
  <si>
    <t>Basic Assistance</t>
  </si>
  <si>
    <t>Individual Development Accounts</t>
  </si>
  <si>
    <t>Non-Recurrent Short Term Benefits</t>
  </si>
  <si>
    <t>Two-Parent Family Formation and Maintenance</t>
  </si>
  <si>
    <t>State Family Assistance Grant</t>
  </si>
  <si>
    <t>Contingency Funds</t>
  </si>
  <si>
    <t>Carryover from Prior Years</t>
  </si>
  <si>
    <t>Total Carryover</t>
  </si>
  <si>
    <t xml:space="preserve">Total Funds Available </t>
  </si>
  <si>
    <t>TOTAL FEDERAL FUNDS</t>
  </si>
  <si>
    <t>FEDERAL FUNDS AVAILABLE FOR TANF</t>
  </si>
  <si>
    <t>All Funds
Percent of Total Funds Used</t>
  </si>
  <si>
    <t>All Funds</t>
  </si>
  <si>
    <t>All Funds as a 
Percent of Total Funds Used</t>
  </si>
  <si>
    <t>Federal Funds</t>
  </si>
  <si>
    <t xml:space="preserve">TOTAL FEDERAL EXPENDITURES </t>
  </si>
  <si>
    <t>Emergency Contingency Funds</t>
  </si>
  <si>
    <t>State Family Assistance Grant, Emergency Contingency Funds</t>
  </si>
  <si>
    <t xml:space="preserve">KANSAS </t>
  </si>
  <si>
    <t xml:space="preserve">LOUISIANA </t>
  </si>
  <si>
    <t xml:space="preserve">NEW YORK </t>
  </si>
  <si>
    <t>B</t>
  </si>
  <si>
    <t>A</t>
  </si>
  <si>
    <t>Alabama: Federal TANF and State MOE Expenditures Summary by ACF-196 Spending Category, FY 2015</t>
  </si>
  <si>
    <t>Alaska: Federal TANF and State MOE Expenditures Summary by ACF-196 Spending Category, FY 2015</t>
  </si>
  <si>
    <t>Wyoming: Federal TANF and State MOE Expenditures Summary by ACF-196 Spending Category, FY 2015</t>
  </si>
  <si>
    <t>Wisconsin: Federal TANF and State MOE Expenditures Summary by ACF-196 Spending Category, FY 2015</t>
  </si>
  <si>
    <t>West Virginia: Federal TANF and State MOE Expenditures Summary by ACF-196 Spending Category, FY 2015</t>
  </si>
  <si>
    <t>Washington: Federal TANF and State MOE Expenditures Summary by ACF-196 Spending Category, FY 2015</t>
  </si>
  <si>
    <t>Virginia: Federal TANF and State MOE Expenditures Summary by ACF-196 Spending Category, FY 2015</t>
  </si>
  <si>
    <t>Vermont: Federal TANF and State MOE Expenditures Summary by ACF-196 Spending Category, FY 2015</t>
  </si>
  <si>
    <t>Utah: Federal TANF and State MOE Expenditures Summary by ACF-196 Spending Category, FY 2015</t>
  </si>
  <si>
    <t>Texas: Federal TANF and State MOE Expenditures Summary by ACF-196 Spending Category, FY 2015</t>
  </si>
  <si>
    <t>Tennessee: Federal TANF and State MOE Expenditures Summary by ACF-196 Spending Category, FY 2015</t>
  </si>
  <si>
    <t>South Dakota: Federal TANF and State MOE Expenditures Summary by ACF-196 Spending Category, FY 2015</t>
  </si>
  <si>
    <t>South Carolina: Federal TANF and State MOE Expenditures Summary by ACF-196 Spending Category, FY 2015</t>
  </si>
  <si>
    <t>Rhode Island: Federal TANF and State MOE Expenditures Summary by ACF-196 Spending Category, FY 2015</t>
  </si>
  <si>
    <t>Pennsylvania: Federal TANF and State MOE Expenditures Summary by ACF-196 Spending Category, FY 2015</t>
  </si>
  <si>
    <t>Oregon: Federal TANF and State MOE Expenditures Summary by ACF-196 Spending Category, FY 2015</t>
  </si>
  <si>
    <t>Oklahoma: Federal TANF and State MOE Expenditures Summary by ACF-196 Spending Category, FY 2015</t>
  </si>
  <si>
    <t>Ohio: Federal TANF and State MOE Expenditures Summary by ACF-196 Spending Category, FY 2015</t>
  </si>
  <si>
    <t>North Dakota: Federal TANF and State MOE Expenditures Summary by ACF-196 Spending Category, FY 2015</t>
  </si>
  <si>
    <t>North Carolina: Federal TANF and State MOE Expenditures Summary by ACF-196 Spending Category, FY 2015</t>
  </si>
  <si>
    <t>New York: Federal TANF and State MOE Expenditures Summary by ACF-196 Spending Category, FY 2015</t>
  </si>
  <si>
    <t>New Mexico: Federal TANF and State MOE Expenditures Summary by ACF-196 Spending Category, FY 2015</t>
  </si>
  <si>
    <t>New Jersey: Federal TANF and State MOE Expenditures Summary by ACF-196 Spending Category, FY 2015</t>
  </si>
  <si>
    <t>New Hampshire: Federal TANF and State MOE Expenditures Summary by ACF-196 Spending Category, FY 2015</t>
  </si>
  <si>
    <t>Nevada: Federal TANF and State MOE Expenditures Summary by ACF-196 Spending Category, FY 2015</t>
  </si>
  <si>
    <t>Nebraska: Federal TANF and State MOE Expenditures Summary by ACF-196 Spending Category, FY 2015</t>
  </si>
  <si>
    <t>Montana: Federal TANF and State MOE Expenditures Summary by ACF-196 Spending Category, FY 2015</t>
  </si>
  <si>
    <t>Missouri: Federal TANF and State MOE Expenditures Summary by ACF-196 Spending Category, FY 2015</t>
  </si>
  <si>
    <t>Mississippi: Federal TANF and State MOE Expenditures Summary by ACF-196 Spending Category, FY 2015</t>
  </si>
  <si>
    <t>Minnesota: Federal TANF and State MOE Expenditures Summary by ACF-196 Spending Category, FY 2015</t>
  </si>
  <si>
    <t>Michigan: Federal TANF and State MOE Expenditures Summary by ACF-196 Spending Category, FY 2015</t>
  </si>
  <si>
    <t>Massachusetts: Federal TANF and State MOE Expenditures Summary by ACF-196 Spending Category, FY 2015</t>
  </si>
  <si>
    <t>Maryland: Federal TANF and State MOE Expenditures Summary by ACF-196 Spending Category, FY 2015</t>
  </si>
  <si>
    <t>Maine: Federal TANF and State MOE Expenditures Summary by ACF-196 Spending Category, FY 2015</t>
  </si>
  <si>
    <t>Louisiana: Federal TANF and State MOE Expenditures Summary by ACF-196 Spending Category, FY 2015</t>
  </si>
  <si>
    <t>Kentucky: Federal TANF and State MOE Expenditures Summary by ACF-196 Spending Category, FY 2015</t>
  </si>
  <si>
    <t>Kansas: Federal TANF and State MOE Expenditures Summary by ACF-196 Spending Category, FY 2015</t>
  </si>
  <si>
    <t>Iowa: Federal TANF and State MOE Expenditures Summary by ACF-196 Spending Category, FY 2015</t>
  </si>
  <si>
    <t>Indiana: Federal TANF and State MOE Expenditures Summary by ACF-196 Spending Category, FY 2015</t>
  </si>
  <si>
    <t>Illinois: Federal TANF and State MOE Expenditures Summary by ACF-196 Spending Category, FY 2015</t>
  </si>
  <si>
    <t>Idaho: Federal TANF and State MOE Expenditures Summary by ACF-196 Spending Category, FY 2015</t>
  </si>
  <si>
    <t>Hawaii: Federal TANF and State MOE Expenditures Summary by ACF-196 Spending Category, FY 2015</t>
  </si>
  <si>
    <t>Georgia: Federal TANF and State MOE Expenditures Summary by ACF-196 Spending Category, FY 2015</t>
  </si>
  <si>
    <t>Florida: Federal TANF and State MOE Expenditures Summary by ACF-196 Spending Category, FY 2015</t>
  </si>
  <si>
    <t>District of Columbia: Federal TANF and State MOE Expenditures Summary by ACF-196 Spending Category, FY 2015</t>
  </si>
  <si>
    <t>Delaware: Federal TANF and State MOE Expenditures Summary by ACF-196 Spending Category, FY 2015</t>
  </si>
  <si>
    <t>Connecticut: Federal TANF and State MOE Expenditures Summary by ACF-196 Spending Category, FY 2015</t>
  </si>
  <si>
    <t>Colorado: Federal TANF and State MOE Expenditures Summary by ACF-196 Spending Category, FY 2015</t>
  </si>
  <si>
    <t>California: Federal TANF and State MOE Expenditures Summary by ACF-196 Spending Category, FY 2015</t>
  </si>
  <si>
    <t>Arkansas: Federal TANF and State MOE Expenditures Summary by ACF-196 Spending Category, FY 2015</t>
  </si>
  <si>
    <t>Arizona: Federal TANF and State MOE Expenditures Summary by ACF-196 Spending Category, FY 2015</t>
  </si>
  <si>
    <t>A.1.: Federal TANF and State MOE Expenditures Summary by ACF-196 Spending Category, FY 2015</t>
  </si>
  <si>
    <t>Total FY 2015 Federal Awards</t>
  </si>
  <si>
    <t>FY 2015 Federal TANF Funds</t>
  </si>
  <si>
    <t>A.6.: Summary of Federal TANF Funds, FY 2015</t>
  </si>
  <si>
    <t>FY 2015
FEDERAL AWARDS</t>
  </si>
  <si>
    <t>A.5.: Breakdown of Total Federal TANF Funds Available in FY 2015</t>
  </si>
  <si>
    <t>FY 2014 Total MOE</t>
  </si>
  <si>
    <t>FY 2015 Total MOE</t>
  </si>
  <si>
    <t>FY 2015 Spending Categories</t>
  </si>
  <si>
    <t>Former (FY 2014) Spending Categories</t>
  </si>
  <si>
    <t>FY 2014</t>
  </si>
  <si>
    <t>FY 2015</t>
  </si>
  <si>
    <t>Non-Assistance Authorized Solely Under Prior Law</t>
  </si>
  <si>
    <t>Assistance Authorized Solely Under Prior Law</t>
  </si>
  <si>
    <t>Refundable Earned Income Tax Credits</t>
  </si>
  <si>
    <t>Other Refundable Tax Credits</t>
  </si>
  <si>
    <t>Other</t>
  </si>
  <si>
    <t>Transferred to CCDF Discretionary</t>
  </si>
  <si>
    <t>Early Care and Education</t>
  </si>
  <si>
    <t>Financial Education and Asset Development</t>
  </si>
  <si>
    <t>Non-EITC Refundable State Tax Credits</t>
  </si>
  <si>
    <t>Fatherhood and Two-Parent Family Formation and Maintenance Programs</t>
  </si>
  <si>
    <t>Program Management</t>
  </si>
  <si>
    <t>Total Expenditures</t>
  </si>
  <si>
    <t xml:space="preserve">Work, Education, and Training Activities </t>
  </si>
  <si>
    <t xml:space="preserve">Prevention of Out-of-Wedlock Pregnancies </t>
  </si>
  <si>
    <t>A.3.: Use of Federal TANF and State MOE Funds by Activity: 
Comparisons between FY 2014 and FY 2015</t>
  </si>
  <si>
    <t>DIST. OF COLUMBIA</t>
  </si>
  <si>
    <t>Comparisons of MOE Spending between FY 2014 and FY 2015</t>
  </si>
  <si>
    <t>C</t>
  </si>
  <si>
    <t>D</t>
  </si>
  <si>
    <t>E</t>
  </si>
  <si>
    <t xml:space="preserve"> </t>
  </si>
  <si>
    <t>A.1</t>
  </si>
  <si>
    <t>A.2</t>
  </si>
  <si>
    <t>A.3</t>
  </si>
  <si>
    <t>A.4</t>
  </si>
  <si>
    <t>A.5</t>
  </si>
  <si>
    <t>A.6</t>
  </si>
  <si>
    <t>E.1</t>
  </si>
  <si>
    <t>E.2</t>
  </si>
  <si>
    <t>E.3</t>
  </si>
  <si>
    <t>E.4</t>
  </si>
  <si>
    <t>E.5</t>
  </si>
  <si>
    <t>Total Transfers</t>
  </si>
  <si>
    <t>Relative Foster Care Maintenance Payments and Adoption and Guardianship Subsidies</t>
  </si>
  <si>
    <t>Basic Assistance (excluding Relative Foster Care Maintenance Payments and Adoption and Guardianship Subsidies)</t>
  </si>
  <si>
    <t>Foster Care Payments</t>
  </si>
  <si>
    <t>Juvenile Justice Payments</t>
  </si>
  <si>
    <t>Emergency Assistance Authorized Solely Under Prior Law</t>
  </si>
  <si>
    <t>Child Welfare or Foster Care Services</t>
  </si>
  <si>
    <t>Juvenile Justice Services</t>
  </si>
  <si>
    <t>Emergency Services Authorized Solely Under Prior Law</t>
  </si>
  <si>
    <t>Work, Education, and Training Activities</t>
  </si>
  <si>
    <t>Subsidized Employment</t>
  </si>
  <si>
    <t>Education and Training</t>
  </si>
  <si>
    <t>Additional Work Activities</t>
  </si>
  <si>
    <t>Work Supports</t>
  </si>
  <si>
    <t>Pre-Kindergarten/Head Start</t>
  </si>
  <si>
    <t>Child Care (Assistance and Non-Assistance)</t>
  </si>
  <si>
    <t>Supportive Services</t>
  </si>
  <si>
    <t>Services for Children and Youth</t>
  </si>
  <si>
    <t>Prevention of Out-of-Wedlock Pregnancies</t>
  </si>
  <si>
    <t>Child Welfare Services</t>
  </si>
  <si>
    <t>Family Support/Family Preservation /Reunification Services</t>
  </si>
  <si>
    <t>Adoption Services</t>
  </si>
  <si>
    <t>Additional Child Welfare Services</t>
  </si>
  <si>
    <t>Home Visiting Programs</t>
  </si>
  <si>
    <t>Administrative Costs</t>
  </si>
  <si>
    <t>Assessment/Service Provision</t>
  </si>
  <si>
    <t>Systems</t>
  </si>
  <si>
    <t>Federal Unliquidated Obligations</t>
  </si>
  <si>
    <t>Unobligated Balance</t>
  </si>
  <si>
    <t>TOTAL EXPENDITURES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</si>
  <si>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</si>
  <si>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</si>
  <si>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</si>
  <si>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</si>
  <si>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</si>
  <si>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</si>
  <si>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</si>
  <si>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</si>
  <si>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</si>
  <si>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</si>
  <si>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</si>
  <si>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</si>
  <si>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</si>
  <si>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</si>
  <si>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</si>
  <si>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</si>
  <si>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</si>
  <si>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</si>
  <si>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</si>
  <si>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</si>
  <si>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</si>
  <si>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</si>
  <si>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</si>
  <si>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</si>
  <si>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</si>
  <si>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</si>
  <si>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</si>
  <si>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</si>
  <si>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</si>
  <si>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</si>
  <si>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</si>
  <si>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</si>
  <si>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</si>
  <si>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</si>
  <si>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</si>
  <si>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</si>
  <si>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</si>
  <si>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</si>
  <si>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</si>
  <si>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</si>
  <si>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</si>
  <si>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</si>
  <si>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</si>
  <si>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</si>
  <si>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</si>
  <si>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</si>
  <si>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</si>
  <si>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</si>
  <si>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</si>
  <si>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</si>
  <si>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</si>
  <si>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SFAG</t>
  </si>
  <si>
    <t>MOE in TANF</t>
  </si>
  <si>
    <t>MOE SSP</t>
  </si>
  <si>
    <t>Contingency</t>
  </si>
  <si>
    <t>ECF</t>
  </si>
  <si>
    <t xml:space="preserve"> Awarded</t>
  </si>
  <si>
    <t xml:space="preserve"> Transferred to CCDF Discretionary</t>
  </si>
  <si>
    <t xml:space="preserve"> Adjusted Award</t>
  </si>
  <si>
    <t xml:space="preserve"> Carryover</t>
  </si>
  <si>
    <t xml:space="preserve"> Basic Assistance</t>
  </si>
  <si>
    <t xml:space="preserve"> Assistance Authorized Solely Under Prior Law</t>
  </si>
  <si>
    <t xml:space="preserve"> Non-Assistance Authorized Solely Under Prior Law</t>
  </si>
  <si>
    <t xml:space="preserve"> Work, Education, and Training Activities</t>
  </si>
  <si>
    <t xml:space="preserve"> Work Supports</t>
  </si>
  <si>
    <t xml:space="preserve"> Early Care and Education</t>
  </si>
  <si>
    <t xml:space="preserve"> Financial Education and Asset Development</t>
  </si>
  <si>
    <t xml:space="preserve"> Refundable Earned Income Tax Credits</t>
  </si>
  <si>
    <t xml:space="preserve"> Non-EITC Refundable State Tax Credits</t>
  </si>
  <si>
    <t xml:space="preserve"> Non-Recurrent Short Term Benefits</t>
  </si>
  <si>
    <t xml:space="preserve"> Supportive Services</t>
  </si>
  <si>
    <t xml:space="preserve"> Services for Children and Youth</t>
  </si>
  <si>
    <t xml:space="preserve"> Prevention of Out-of-Wedlock Pregnancies</t>
  </si>
  <si>
    <t xml:space="preserve"> Fatherhood and Two-Parent Family Formation and Maintenance Programs</t>
  </si>
  <si>
    <t xml:space="preserve"> Child Welfare Services</t>
  </si>
  <si>
    <t xml:space="preserve"> Home Visiting Programs</t>
  </si>
  <si>
    <t xml:space="preserve"> Program Management</t>
  </si>
  <si>
    <t xml:space="preserve"> Other</t>
  </si>
  <si>
    <t xml:space="preserve"> Total Expenditures</t>
  </si>
  <si>
    <t xml:space="preserve"> Federal Unliquidated Obligations</t>
  </si>
  <si>
    <t xml:space="preserve"> Unobligated Balance</t>
  </si>
  <si>
    <t xml:space="preserve"> Basic Assistance (excluding Relative Foster Care Maintenance Payments and Adoption and Guardianship Subsidies)</t>
  </si>
  <si>
    <t xml:space="preserve"> Relative Foster Care Maintenance Payments and Adoption and Guardianship Subsidies</t>
  </si>
  <si>
    <t xml:space="preserve"> Foster Care Payments</t>
  </si>
  <si>
    <t xml:space="preserve"> Juvenile Justice Payments</t>
  </si>
  <si>
    <t xml:space="preserve"> Emergency Assistance Authorized Solely Under Prior Law</t>
  </si>
  <si>
    <t xml:space="preserve"> Child Welfare or Foster Care Services</t>
  </si>
  <si>
    <t xml:space="preserve"> Juvenile Justice Services</t>
  </si>
  <si>
    <t xml:space="preserve"> Emergency Services Authorized Solely Under Prior Law</t>
  </si>
  <si>
    <t xml:space="preserve"> Subsidized Employment</t>
  </si>
  <si>
    <t xml:space="preserve"> Education and Training</t>
  </si>
  <si>
    <t xml:space="preserve"> Additional Work Activities</t>
  </si>
  <si>
    <t xml:space="preserve"> Child Care (Assistance and Non-Assistance)</t>
  </si>
  <si>
    <t xml:space="preserve"> Pre-Kindergarten/Head Start</t>
  </si>
  <si>
    <t xml:space="preserve"> Family Support/Family Preservation /Reunification Services</t>
  </si>
  <si>
    <t xml:space="preserve"> Adoption Services</t>
  </si>
  <si>
    <t xml:space="preserve"> Additional Child Welfare Services</t>
  </si>
  <si>
    <t xml:space="preserve"> Administrative Costs</t>
  </si>
  <si>
    <t xml:space="preserve"> Assessment/Service Provision</t>
  </si>
  <si>
    <t xml:space="preserve"> Systems</t>
  </si>
  <si>
    <t>Total</t>
  </si>
  <si>
    <t>Transitional Services for Employed</t>
  </si>
  <si>
    <t>Job Access</t>
  </si>
  <si>
    <t>Federal</t>
  </si>
  <si>
    <t>State</t>
  </si>
  <si>
    <t>F</t>
  </si>
  <si>
    <t>Home Visiting</t>
  </si>
  <si>
    <t>Administration</t>
  </si>
  <si>
    <t>Other (Total)</t>
  </si>
  <si>
    <t xml:space="preserve"> Transferred to SSBG</t>
  </si>
  <si>
    <t>Transferred to SSBG</t>
  </si>
  <si>
    <t>Federal TANF Expenditures in FY 2015</t>
  </si>
  <si>
    <t>C.1</t>
  </si>
  <si>
    <t>C.2</t>
  </si>
  <si>
    <t>State MOE Expenditures in FY 2015</t>
  </si>
  <si>
    <t>C.3</t>
  </si>
  <si>
    <t>Analysis of State MOE Spending Levels in FY 2015</t>
  </si>
  <si>
    <t>Federal TANF and State MOE Expenditures Summary by ACF-196 Spending Category, FY 2015</t>
  </si>
  <si>
    <t>Federal TANF and State MOE Expenditures by ACF-196 Spending Category: Comparisons between FY 2014 and FY 2015</t>
  </si>
  <si>
    <t>Use of Federal TANF and State MOE Funds by Activity: Comparisons between FY 2014 and FY 2015</t>
  </si>
  <si>
    <t>Breakdown of Total TANF Federal Funds Available in FY 2015</t>
  </si>
  <si>
    <t>Summary of Federal TANF Funds, FY 2015</t>
  </si>
  <si>
    <t>FY 2015 Overview Tables</t>
  </si>
  <si>
    <t>FY 2015 Expenditures by Federal TANF and State MOE Funds</t>
  </si>
  <si>
    <t>State Tables - Table of Contents</t>
  </si>
  <si>
    <t>FY 2015 Expenditures by Funding Stream</t>
  </si>
  <si>
    <t>Total Federal TANF and State MOE Expenditures in FY 2015</t>
  </si>
  <si>
    <t>B.: Total Federal TANF and State MOE Expenditures in FY 2015</t>
  </si>
  <si>
    <t>C.1.: Federal TANF Expenditures in FY 2015</t>
  </si>
  <si>
    <t>C.2.:  State MOE Expenditures in FY 2015</t>
  </si>
  <si>
    <t>C.3.: Analysis of State MOE Spending Levels in FY 2015</t>
  </si>
  <si>
    <t>D.: State Tables - Table of Contents</t>
  </si>
  <si>
    <t>Return to Main Table of Contents</t>
  </si>
  <si>
    <t>E.1.: FY 2015 Federal TANF and State MOE Expenditures Summary by Funding Stream, by State</t>
  </si>
  <si>
    <t>FY 2015 Federal TANF and State MOE Expenditures Summary by Funding Stream, by State</t>
  </si>
  <si>
    <t>E.6</t>
  </si>
  <si>
    <t>E.6.: Expenditures using Emergency Contingency Funds (ARRA), FY 2015</t>
  </si>
  <si>
    <t>E.5.: Expenditures using Contingency Funds, FY 2015</t>
  </si>
  <si>
    <t>E.4.: Expenditures using MOE in Separate State Programs, FY 2015</t>
  </si>
  <si>
    <t>E.3.: Expenditures using MOE in TANF, FY 2015</t>
  </si>
  <si>
    <t>E.2.: Expenditures using State Family Assistance Grant (SFAG) Funds, FY 2015</t>
  </si>
  <si>
    <t>Expenditures using State Family Assistance Grant (SFAG) Funds, FY 2015</t>
  </si>
  <si>
    <t>Appendix: Transitional Services for Employed and Job Access Expenditures in FY 2015</t>
  </si>
  <si>
    <t>F.: Appendix: Transitional Services for Employed and Job Access Expenditures in FY 2015</t>
  </si>
  <si>
    <t>Expenditures using MOE in TANF, FY 2015</t>
  </si>
  <si>
    <t>Expenditures using MOE in Separate State Programs, FY 2015</t>
  </si>
  <si>
    <t>Expenditures using Contingency Funds, FY 2015</t>
  </si>
  <si>
    <t>Expenditures using Emergency Contingency Funds (ARRA), FY 2015</t>
  </si>
  <si>
    <t>Work-Related Activities/Expenses</t>
  </si>
  <si>
    <t>(Total Federal Funds minus Transfers)</t>
  </si>
  <si>
    <t>Other (remaining)</t>
  </si>
  <si>
    <t>Percent of Total Funds Used</t>
  </si>
  <si>
    <t>(1) Transportation
(2) Other Support Services - Assistance, and Transportation</t>
  </si>
  <si>
    <t>(1) Child Care Assistance (2) Child Care Non-Assistance</t>
  </si>
  <si>
    <t>Percentage Change</t>
  </si>
  <si>
    <t>Change in Amount</t>
  </si>
  <si>
    <t>State Family Assistance Grants, Contingency Funds, Emergency Contingency Funds</t>
  </si>
  <si>
    <t>FY 2015 Federal Awards + Carryover from Previous Fiscal Years</t>
  </si>
  <si>
    <r>
      <t>TRANSFERS</t>
    </r>
    <r>
      <rPr>
        <b/>
        <sz val="12"/>
        <color indexed="8"/>
        <rFont val="Arial"/>
        <family val="2"/>
      </rPr>
      <t xml:space="preserve"> </t>
    </r>
    <r>
      <rPr>
        <b/>
        <sz val="7.5"/>
        <color indexed="8"/>
        <rFont val="Arial"/>
        <family val="2"/>
      </rPr>
      <t xml:space="preserve">
 </t>
    </r>
    <r>
      <rPr>
        <sz val="7.5"/>
        <color indexed="8"/>
        <rFont val="Arial"/>
        <family val="2"/>
      </rPr>
      <t>(State Family Assistance Grant  Only)</t>
    </r>
  </si>
  <si>
    <t>A.4.: Comparisons of MOE Spending between FY 2014 and FY 2015</t>
  </si>
  <si>
    <t>Reader's Guide</t>
  </si>
  <si>
    <t>Emergency Contingency Funds (ARRA)</t>
  </si>
  <si>
    <t>State MOE In TANF</t>
  </si>
  <si>
    <t>State MOE In Separate State Programs</t>
  </si>
  <si>
    <t xml:space="preserve"> Pre-Kindergarten/
Head Start</t>
  </si>
  <si>
    <t xml:space="preserve">Contingency Funds are additional federal funds available to states, at their request, when unfavorable economic conditions exist. They are considered provisional payments, according to section 403(b)(3)(A) of the Social Security Act because the exact amount of Contingency Funds that the state may actually keep is not determined until after the fiscal year ends.  Unlike TANF funds under Section 403(a), Contingency Funds are not available until expended, i.e., they must be expended by the end of the fiscal year. 
</t>
  </si>
  <si>
    <t xml:space="preserve">Note: TANF Emergency Funds, which were awarded for fiscal years 2009 and 2010, are available until expended. </t>
  </si>
  <si>
    <r>
      <rPr>
        <b/>
        <sz val="9"/>
        <color theme="1"/>
        <rFont val="Arial"/>
        <family val="2"/>
      </rPr>
      <t xml:space="preserve">Transitional Services for Employed: </t>
    </r>
    <r>
      <rPr>
        <sz val="9"/>
        <color theme="1"/>
        <rFont val="Arial"/>
        <family val="2"/>
      </rPr>
      <t xml:space="preserve">Section 411(a)(5) of the Social Security Act requires states to report expenditures on transitional services for families who have ceased to receive assistance because of employment.  This can exclude expenditures from a variety of individual categories, e.g., child care or supportive services; to avoid double-counting, these expenditures are reported as a separate line item apart from the other expenditure categories.
</t>
    </r>
    <r>
      <rPr>
        <b/>
        <sz val="9"/>
        <color theme="1"/>
        <rFont val="Arial"/>
        <family val="2"/>
      </rPr>
      <t xml:space="preserve">Job Access: </t>
    </r>
    <r>
      <rPr>
        <sz val="9"/>
        <color theme="1"/>
        <rFont val="Arial"/>
        <family val="2"/>
      </rPr>
      <t>Expenditures of federal TANF block grant funds to meet the matching requirements for the Department of Transportation Job Access program.   These expenditures are also included in “Work Supports.”  To avoid double-counting, the Job Access expenditures are reported as a separate line item apart from the other expenditures categories.  The amount of TANF funds expended on Job Access programs that may be used as non-federal matching under the Job Access program is limited to the difference between 30 percent of TANF block grant funds and the total amount transferred to SSBG and the Discretionary Fund of CCDF. </t>
    </r>
  </si>
  <si>
    <t>Total State MOE Expenditures</t>
  </si>
  <si>
    <t>State MOE at 80%</t>
  </si>
  <si>
    <t>State MOE at 100%</t>
  </si>
  <si>
    <t>Difference of MOE at 80% And Total State Spending</t>
  </si>
  <si>
    <t>State MOE at 75%</t>
  </si>
  <si>
    <t>Difference of MOE at 75% and Total State Spending</t>
  </si>
  <si>
    <t>Difference of MOE at 100% and Total State Spending</t>
  </si>
  <si>
    <t>FY 2015 Federal TANF &amp; State MOE Financial Data | Table of Contents</t>
  </si>
  <si>
    <t>A.2.: Federal TANF and State MOE Expenditures by ACF-196 Spending Category: Comparisons between FY 2014 and FY 2015</t>
  </si>
  <si>
    <t>Note:  States made adjustments/corrections to the data since initial publication; FY 2015 financial data is current as of August 2,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</si>
</sst>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quot;$&quot;#,##0"/>
    <numFmt numFmtId="165" formatCode="0.0%"/>
  </numFmts>
  <fonts count="55" x14ac:knownFonts="1">
    <font>
      <sz val="11"/>
      <color theme="1"/>
      <name val="Calibri"/>
      <family val="2"/>
      <scheme val="minor"/>
    </font>
    <font>
      <sz val="10"/>
      <color indexed="8"/>
      <name val="Arial"/>
      <family val="2"/>
    </font>
    <font>
      <sz val="7.5"/>
      <color indexed="8"/>
      <name val="Arial"/>
      <family val="2"/>
    </font>
    <font>
      <sz val="10"/>
      <name val="Arial"/>
      <family val="2"/>
    </font>
    <font>
      <sz val="11"/>
      <color indexed="8"/>
      <name val="Calibri"/>
      <family val="2"/>
    </font>
    <font>
      <sz val="11"/>
      <color indexed="8"/>
      <name val="Arial"/>
      <family val="2"/>
    </font>
    <font>
      <b/>
      <sz val="7.5"/>
      <color indexed="8"/>
      <name val="Arial"/>
      <family val="2"/>
    </font>
    <font>
      <sz val="11"/>
      <color indexed="8"/>
      <name val="Arial"/>
      <family val="2"/>
    </font>
    <font>
      <sz val="8"/>
      <name val="Calibri"/>
      <family val="2"/>
    </font>
    <font>
      <u/>
      <sz val="10"/>
      <color indexed="12"/>
      <name val="Arial"/>
      <family val="2"/>
    </font>
    <font>
      <sz val="11"/>
      <color rgb="FF000000"/>
      <name val="Arial"/>
      <family val="2"/>
    </font>
    <font>
      <sz val="11"/>
      <color theme="1"/>
      <name val="Arial"/>
      <family val="2"/>
    </font>
    <font>
      <b/>
      <sz val="12"/>
      <color indexed="8"/>
      <name val="Arial"/>
      <family val="2"/>
    </font>
    <font>
      <sz val="11"/>
      <name val="Arial"/>
      <family val="2"/>
    </font>
    <font>
      <sz val="12"/>
      <color indexed="8"/>
      <name val="Arial"/>
      <family val="2"/>
    </font>
    <font>
      <sz val="12"/>
      <color rgb="FF000000"/>
      <name val="Arial"/>
      <family val="2"/>
    </font>
    <font>
      <i/>
      <sz val="11"/>
      <color rgb="FF000000"/>
      <name val="Arial"/>
      <family val="2"/>
    </font>
    <font>
      <b/>
      <sz val="11"/>
      <color rgb="FF000000"/>
      <name val="Arial"/>
      <family val="2"/>
    </font>
    <font>
      <b/>
      <sz val="12"/>
      <color rgb="FF000000"/>
      <name val="Arial"/>
      <family val="2"/>
    </font>
    <font>
      <sz val="14"/>
      <color indexed="8"/>
      <name val="Arial"/>
      <family val="2"/>
    </font>
    <font>
      <sz val="14"/>
      <color theme="1"/>
      <name val="Calibri"/>
      <family val="2"/>
      <scheme val="minor"/>
    </font>
    <font>
      <i/>
      <sz val="11"/>
      <color theme="1"/>
      <name val="Arial"/>
      <family val="2"/>
    </font>
    <font>
      <b/>
      <sz val="11"/>
      <color indexed="8"/>
      <name val="Arial"/>
      <family val="2"/>
    </font>
    <font>
      <b/>
      <sz val="11"/>
      <color theme="1"/>
      <name val="Arial"/>
      <family val="2"/>
    </font>
    <font>
      <sz val="12"/>
      <color theme="1"/>
      <name val="Arial"/>
      <family val="2"/>
    </font>
    <font>
      <sz val="10"/>
      <color rgb="FF000000"/>
      <name val="Arial"/>
      <family val="2"/>
    </font>
    <font>
      <sz val="14"/>
      <color theme="1"/>
      <name val="Arial"/>
      <family val="2"/>
    </font>
    <font>
      <sz val="7.5"/>
      <name val="Arial"/>
      <family val="2"/>
    </font>
    <font>
      <b/>
      <sz val="7.5"/>
      <name val="Arial"/>
      <family val="2"/>
    </font>
    <font>
      <sz val="10"/>
      <color indexed="8"/>
      <name val="MS Shell Dlg 2"/>
      <charset val="1"/>
    </font>
    <font>
      <sz val="12"/>
      <name val="Arial"/>
      <family val="2"/>
    </font>
    <font>
      <sz val="7.5"/>
      <color theme="1"/>
      <name val="Calibri"/>
      <family val="2"/>
      <scheme val="minor"/>
    </font>
    <font>
      <sz val="11"/>
      <color theme="1"/>
      <name val="Calibri"/>
      <family val="2"/>
      <scheme val="minor"/>
    </font>
    <font>
      <u/>
      <sz val="11"/>
      <color theme="10"/>
      <name val="Calibri"/>
      <family val="2"/>
      <scheme val="minor"/>
    </font>
    <font>
      <b/>
      <i/>
      <sz val="11"/>
      <color theme="1"/>
      <name val="Arial"/>
      <family val="2"/>
    </font>
    <font>
      <b/>
      <sz val="12"/>
      <color theme="1"/>
      <name val="Arial"/>
      <family val="2"/>
    </font>
    <font>
      <u/>
      <sz val="11"/>
      <color theme="10"/>
      <name val="Arial"/>
      <family val="2"/>
    </font>
    <font>
      <b/>
      <sz val="11"/>
      <name val="Arial"/>
      <family val="2"/>
    </font>
    <font>
      <b/>
      <sz val="11"/>
      <color theme="1"/>
      <name val="Calibri"/>
      <family val="2"/>
      <scheme val="minor"/>
    </font>
    <font>
      <b/>
      <sz val="11"/>
      <color indexed="8"/>
      <name val="Calibri"/>
      <family val="2"/>
      <scheme val="minor"/>
    </font>
    <font>
      <i/>
      <sz val="11"/>
      <name val="Arial"/>
      <family val="2"/>
    </font>
    <font>
      <i/>
      <sz val="11"/>
      <color indexed="8"/>
      <name val="Arial"/>
      <family val="2"/>
    </font>
    <font>
      <b/>
      <u/>
      <sz val="11"/>
      <color theme="10"/>
      <name val="Arial"/>
      <family val="2"/>
    </font>
    <font>
      <sz val="9"/>
      <color indexed="81"/>
      <name val="Tahoma"/>
      <family val="2"/>
    </font>
    <font>
      <sz val="10"/>
      <color theme="1"/>
      <name val="Tahoma"/>
      <family val="2"/>
    </font>
    <font>
      <i/>
      <u/>
      <sz val="11"/>
      <color theme="10"/>
      <name val="Arial"/>
      <family val="2"/>
    </font>
    <font>
      <b/>
      <sz val="12"/>
      <color theme="1"/>
      <name val="Calibri"/>
      <family val="2"/>
      <scheme val="minor"/>
    </font>
    <font>
      <sz val="10"/>
      <color theme="1"/>
      <name val="Arial"/>
      <family val="2"/>
    </font>
    <font>
      <sz val="9"/>
      <color theme="1"/>
      <name val="Arial"/>
      <family val="2"/>
    </font>
    <font>
      <sz val="9"/>
      <color indexed="8"/>
      <name val="Arial"/>
      <family val="2"/>
    </font>
    <font>
      <b/>
      <sz val="9"/>
      <color theme="1"/>
      <name val="Arial"/>
      <family val="2"/>
    </font>
    <font>
      <b/>
      <sz val="8"/>
      <color rgb="FF000000"/>
      <name val="Arial"/>
      <family val="2"/>
    </font>
    <font>
      <sz val="11"/>
      <name val="Calibri"/>
      <family val="2"/>
      <scheme val="minor"/>
    </font>
    <font>
      <i/>
      <sz val="9"/>
      <color theme="1"/>
      <name val="Arial"/>
      <family val="2"/>
    </font>
    <font>
      <b/>
      <i/>
      <sz val="11"/>
      <color indexed="8"/>
      <name val="Arial"/>
      <family val="2"/>
    </font>
  </fonts>
  <fills count="10">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theme="0" tint="-0.249977111117893"/>
        <bgColor indexed="64"/>
      </patternFill>
    </fill>
    <fill>
      <patternFill patternType="solid">
        <fgColor theme="0"/>
        <bgColor rgb="FF000000"/>
      </patternFill>
    </fill>
    <fill>
      <patternFill patternType="solid">
        <fgColor theme="0" tint="-0.14999847407452621"/>
        <bgColor indexed="64"/>
      </patternFill>
    </fill>
    <fill>
      <patternFill patternType="solid">
        <fgColor rgb="FFC0C0C0"/>
        <bgColor indexed="64"/>
      </patternFill>
    </fill>
  </fills>
  <borders count="46">
    <border>
      <left/>
      <right/>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right style="thin">
        <color indexed="8"/>
      </right>
      <top/>
      <bottom/>
      <diagonal/>
    </border>
    <border>
      <left/>
      <right style="thin">
        <color indexed="64"/>
      </right>
      <top style="thin">
        <color indexed="64"/>
      </top>
      <bottom style="thin">
        <color indexed="64"/>
      </bottom>
      <diagonal/>
    </border>
    <border>
      <left style="thin">
        <color indexed="8"/>
      </left>
      <right style="double">
        <color indexed="64"/>
      </right>
      <top style="thin">
        <color indexed="64"/>
      </top>
      <bottom/>
      <diagonal/>
    </border>
    <border>
      <left/>
      <right/>
      <top/>
      <bottom style="thin">
        <color indexed="64"/>
      </bottom>
      <diagonal/>
    </border>
    <border>
      <left style="thin">
        <color indexed="8"/>
      </left>
      <right style="thin">
        <color indexed="64"/>
      </right>
      <top/>
      <bottom/>
      <diagonal/>
    </border>
    <border>
      <left style="thin">
        <color indexed="8"/>
      </left>
      <right/>
      <top style="thin">
        <color indexed="64"/>
      </top>
      <bottom/>
      <diagonal/>
    </border>
    <border>
      <left style="thin">
        <color indexed="64"/>
      </left>
      <right/>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style="thin">
        <color indexed="64"/>
      </left>
      <right style="thin">
        <color indexed="64"/>
      </right>
      <top/>
      <bottom/>
      <diagonal/>
    </border>
    <border>
      <left style="thin">
        <color indexed="8"/>
      </left>
      <right style="double">
        <color indexed="64"/>
      </right>
      <top/>
      <bottom/>
      <diagonal/>
    </border>
    <border>
      <left/>
      <right style="thin">
        <color indexed="64"/>
      </right>
      <top/>
      <bottom style="thin">
        <color indexed="64"/>
      </bottom>
      <diagonal/>
    </border>
    <border>
      <left style="thin">
        <color indexed="8"/>
      </left>
      <right style="double">
        <color indexed="64"/>
      </right>
      <top style="thin">
        <color indexed="8"/>
      </top>
      <bottom style="thin">
        <color indexed="8"/>
      </bottom>
      <diagonal/>
    </border>
    <border>
      <left/>
      <right style="double">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8"/>
      </bottom>
      <diagonal/>
    </border>
    <border>
      <left style="thin">
        <color indexed="8"/>
      </left>
      <right style="double">
        <color indexed="64"/>
      </right>
      <top/>
      <bottom style="thin">
        <color indexed="8"/>
      </bottom>
      <diagonal/>
    </border>
    <border>
      <left style="double">
        <color indexed="64"/>
      </left>
      <right style="thin">
        <color indexed="8"/>
      </right>
      <top style="thin">
        <color indexed="64"/>
      </top>
      <bottom/>
      <diagonal/>
    </border>
    <border>
      <left style="double">
        <color indexed="64"/>
      </left>
      <right style="double">
        <color indexed="64"/>
      </right>
      <top/>
      <bottom/>
      <diagonal/>
    </border>
    <border>
      <left style="double">
        <color indexed="64"/>
      </left>
      <right style="double">
        <color indexed="64"/>
      </right>
      <top style="thin">
        <color indexed="8"/>
      </top>
      <bottom style="thin">
        <color indexed="8"/>
      </bottom>
      <diagonal/>
    </border>
    <border>
      <left/>
      <right style="thin">
        <color indexed="64"/>
      </right>
      <top style="thin">
        <color indexed="64"/>
      </top>
      <bottom/>
      <diagonal/>
    </border>
    <border>
      <left style="thin">
        <color rgb="FF000000"/>
      </left>
      <right style="thin">
        <color rgb="FF000000"/>
      </right>
      <top style="thin">
        <color rgb="FF000000"/>
      </top>
      <bottom style="thin">
        <color indexed="64"/>
      </bottom>
      <diagonal/>
    </border>
    <border>
      <left style="thin">
        <color rgb="FF000000"/>
      </left>
      <right style="thin">
        <color indexed="8"/>
      </right>
      <top style="thin">
        <color indexed="8"/>
      </top>
      <bottom style="thin">
        <color indexed="64"/>
      </bottom>
      <diagonal/>
    </border>
    <border>
      <left style="thin">
        <color rgb="FF000000"/>
      </left>
      <right style="thin">
        <color indexed="8"/>
      </right>
      <top style="thin">
        <color indexed="64"/>
      </top>
      <bottom style="thin">
        <color indexed="64"/>
      </bottom>
      <diagonal/>
    </border>
    <border>
      <left style="thin">
        <color rgb="FF000000"/>
      </left>
      <right style="thin">
        <color indexed="8"/>
      </right>
      <top style="thin">
        <color indexed="64"/>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indexed="8"/>
      </right>
      <top/>
      <bottom style="thin">
        <color indexed="64"/>
      </bottom>
      <diagonal/>
    </border>
    <border>
      <left/>
      <right style="thin">
        <color indexed="8"/>
      </right>
      <top/>
      <bottom style="thin">
        <color indexed="8"/>
      </bottom>
      <diagonal/>
    </border>
    <border>
      <left/>
      <right style="thin">
        <color indexed="8"/>
      </right>
      <top style="thin">
        <color indexed="64"/>
      </top>
      <bottom/>
      <diagonal/>
    </border>
    <border>
      <left style="double">
        <color indexed="64"/>
      </left>
      <right/>
      <top style="thin">
        <color indexed="64"/>
      </top>
      <bottom/>
      <diagonal/>
    </border>
    <border>
      <left style="double">
        <color indexed="64"/>
      </left>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8"/>
      </left>
      <right style="thin">
        <color indexed="64"/>
      </right>
      <top style="thin">
        <color indexed="64"/>
      </top>
      <bottom style="thin">
        <color indexed="64"/>
      </bottom>
      <diagonal/>
    </border>
    <border>
      <left style="thin">
        <color indexed="64"/>
      </left>
      <right style="thin">
        <color indexed="8"/>
      </right>
      <top style="thin">
        <color indexed="64"/>
      </top>
      <bottom/>
      <diagonal/>
    </border>
    <border>
      <left style="thin">
        <color indexed="64"/>
      </left>
      <right style="thin">
        <color indexed="8"/>
      </right>
      <top/>
      <bottom style="thin">
        <color indexed="8"/>
      </bottom>
      <diagonal/>
    </border>
  </borders>
  <cellStyleXfs count="14">
    <xf numFmtId="0" fontId="0" fillId="0" borderId="0"/>
    <xf numFmtId="43" fontId="3" fillId="0" borderId="0" applyFont="0" applyFill="0" applyBorder="0" applyAlignment="0" applyProtection="0"/>
    <xf numFmtId="0" fontId="9" fillId="0" borderId="0" applyNumberFormat="0" applyFill="0" applyBorder="0" applyAlignment="0" applyProtection="0">
      <alignment vertical="top"/>
      <protection locked="0"/>
    </xf>
    <xf numFmtId="0" fontId="3" fillId="0" borderId="0" applyNumberFormat="0"/>
    <xf numFmtId="0" fontId="1" fillId="0" borderId="0"/>
    <xf numFmtId="9" fontId="3" fillId="0" borderId="0" applyFont="0" applyFill="0" applyBorder="0" applyAlignment="0" applyProtection="0"/>
    <xf numFmtId="44" fontId="1" fillId="0" borderId="0"/>
    <xf numFmtId="0" fontId="29" fillId="0" borderId="0"/>
    <xf numFmtId="0" fontId="1" fillId="0" borderId="0"/>
    <xf numFmtId="43" fontId="30" fillId="0" borderId="0" applyFont="0" applyFill="0" applyBorder="0" applyAlignment="0" applyProtection="0"/>
    <xf numFmtId="0" fontId="30" fillId="0" borderId="0"/>
    <xf numFmtId="0" fontId="33" fillId="0" borderId="0" applyNumberFormat="0" applyFill="0" applyBorder="0" applyAlignment="0" applyProtection="0"/>
    <xf numFmtId="0" fontId="44" fillId="0" borderId="0"/>
    <xf numFmtId="9" fontId="32" fillId="0" borderId="0" applyFont="0" applyFill="0" applyBorder="0" applyAlignment="0" applyProtection="0"/>
  </cellStyleXfs>
  <cellXfs count="298">
    <xf numFmtId="0" fontId="0" fillId="0" borderId="0" xfId="0"/>
    <xf numFmtId="0" fontId="5" fillId="0" borderId="0" xfId="0" applyFont="1"/>
    <xf numFmtId="0" fontId="1" fillId="0" borderId="0" xfId="4" applyFont="1"/>
    <xf numFmtId="0" fontId="7" fillId="0" borderId="2" xfId="4" applyFont="1" applyBorder="1"/>
    <xf numFmtId="3" fontId="0" fillId="0" borderId="0" xfId="0" applyNumberFormat="1"/>
    <xf numFmtId="0" fontId="4" fillId="0" borderId="0" xfId="0" applyFont="1"/>
    <xf numFmtId="0" fontId="5" fillId="0" borderId="3" xfId="0" applyFont="1" applyFill="1" applyBorder="1" applyAlignment="1">
      <alignment horizontal="left" vertical="center" wrapText="1"/>
    </xf>
    <xf numFmtId="0" fontId="6" fillId="2" borderId="1" xfId="4" applyFont="1" applyFill="1" applyBorder="1" applyAlignment="1">
      <alignment horizontal="center" vertical="center" wrapText="1"/>
    </xf>
    <xf numFmtId="0" fontId="5" fillId="0" borderId="0" xfId="0" applyFont="1"/>
    <xf numFmtId="0" fontId="5" fillId="0" borderId="3" xfId="0" applyFont="1" applyBorder="1"/>
    <xf numFmtId="0" fontId="0" fillId="0" borderId="0" xfId="0"/>
    <xf numFmtId="0" fontId="0" fillId="0" borderId="0" xfId="0"/>
    <xf numFmtId="164" fontId="11" fillId="3" borderId="14" xfId="0" applyNumberFormat="1" applyFont="1" applyFill="1" applyBorder="1"/>
    <xf numFmtId="0" fontId="5" fillId="0" borderId="2" xfId="4" applyFont="1" applyFill="1" applyBorder="1" applyAlignment="1">
      <alignment vertical="center" wrapText="1"/>
    </xf>
    <xf numFmtId="0" fontId="5" fillId="0" borderId="2" xfId="4" applyFont="1" applyBorder="1"/>
    <xf numFmtId="164" fontId="5" fillId="0" borderId="2" xfId="4" applyNumberFormat="1" applyFont="1" applyFill="1" applyBorder="1"/>
    <xf numFmtId="164" fontId="0" fillId="0" borderId="0" xfId="0" applyNumberFormat="1"/>
    <xf numFmtId="164" fontId="10" fillId="3" borderId="14" xfId="0" applyNumberFormat="1" applyFont="1" applyFill="1" applyBorder="1" applyAlignment="1">
      <alignment horizontal="right" vertical="top" wrapText="1"/>
    </xf>
    <xf numFmtId="0" fontId="7" fillId="0" borderId="5" xfId="4" applyFont="1" applyFill="1" applyBorder="1" applyAlignment="1">
      <alignment vertical="center" wrapText="1"/>
    </xf>
    <xf numFmtId="0" fontId="7" fillId="0" borderId="5" xfId="4" applyFont="1" applyBorder="1"/>
    <xf numFmtId="164" fontId="10" fillId="0" borderId="16" xfId="4" applyNumberFormat="1" applyFont="1" applyFill="1" applyBorder="1"/>
    <xf numFmtId="0" fontId="14" fillId="2" borderId="0" xfId="0" applyFont="1" applyFill="1" applyBorder="1" applyAlignment="1">
      <alignment horizontal="center"/>
    </xf>
    <xf numFmtId="0" fontId="14" fillId="2" borderId="24" xfId="0" applyFont="1" applyFill="1" applyBorder="1" applyAlignment="1">
      <alignment horizontal="center" wrapText="1"/>
    </xf>
    <xf numFmtId="0" fontId="14" fillId="2" borderId="1" xfId="4" applyFont="1" applyFill="1" applyBorder="1" applyAlignment="1">
      <alignment horizontal="center" wrapText="1"/>
    </xf>
    <xf numFmtId="3" fontId="6" fillId="2" borderId="1" xfId="4" applyNumberFormat="1" applyFont="1" applyFill="1" applyBorder="1" applyAlignment="1">
      <alignment horizontal="center" wrapText="1"/>
    </xf>
    <xf numFmtId="164" fontId="5" fillId="4" borderId="13" xfId="4" applyNumberFormat="1" applyFont="1" applyFill="1" applyBorder="1"/>
    <xf numFmtId="0" fontId="6" fillId="2" borderId="19" xfId="4" applyFont="1" applyFill="1" applyBorder="1" applyAlignment="1">
      <alignment horizontal="center" vertical="center" wrapText="1"/>
    </xf>
    <xf numFmtId="164" fontId="5" fillId="0" borderId="21" xfId="4" applyNumberFormat="1" applyFont="1" applyFill="1" applyBorder="1"/>
    <xf numFmtId="165" fontId="11" fillId="7" borderId="14" xfId="0" applyNumberFormat="1" applyFont="1" applyFill="1" applyBorder="1"/>
    <xf numFmtId="0" fontId="6" fillId="2" borderId="27" xfId="4" applyFont="1" applyFill="1" applyBorder="1" applyAlignment="1">
      <alignment horizontal="center" vertical="center" wrapText="1"/>
    </xf>
    <xf numFmtId="0" fontId="27" fillId="2" borderId="25" xfId="2" applyFont="1" applyFill="1" applyBorder="1" applyAlignment="1" applyProtection="1">
      <alignment horizontal="center" vertical="center" wrapText="1"/>
    </xf>
    <xf numFmtId="0" fontId="2" fillId="2" borderId="27" xfId="4" applyFont="1" applyFill="1" applyBorder="1" applyAlignment="1">
      <alignment horizontal="center" vertical="center" wrapText="1"/>
    </xf>
    <xf numFmtId="164" fontId="5" fillId="4" borderId="28" xfId="4" applyNumberFormat="1" applyFont="1" applyFill="1" applyBorder="1"/>
    <xf numFmtId="0" fontId="11" fillId="0" borderId="0" xfId="0" applyFont="1" applyBorder="1"/>
    <xf numFmtId="0" fontId="11" fillId="0" borderId="0" xfId="0" applyFont="1"/>
    <xf numFmtId="0" fontId="11" fillId="0" borderId="0" xfId="0" applyFont="1" applyBorder="1" applyAlignment="1">
      <alignment horizontal="left"/>
    </xf>
    <xf numFmtId="0" fontId="11" fillId="0" borderId="0" xfId="0" applyFont="1" applyBorder="1" applyAlignment="1">
      <alignment horizontal="left" wrapText="1"/>
    </xf>
    <xf numFmtId="3" fontId="27" fillId="2" borderId="6" xfId="4" applyNumberFormat="1" applyFont="1" applyFill="1" applyBorder="1" applyAlignment="1">
      <alignment horizontal="center" vertical="center" wrapText="1"/>
    </xf>
    <xf numFmtId="10" fontId="0" fillId="0" borderId="0" xfId="0" applyNumberFormat="1"/>
    <xf numFmtId="0" fontId="27" fillId="6" borderId="10" xfId="2" applyFont="1" applyFill="1" applyBorder="1" applyAlignment="1" applyProtection="1">
      <alignment horizontal="center" vertical="center" wrapText="1"/>
    </xf>
    <xf numFmtId="164" fontId="11" fillId="3" borderId="14" xfId="0" applyNumberFormat="1" applyFont="1" applyFill="1" applyBorder="1"/>
    <xf numFmtId="164" fontId="11" fillId="7" borderId="14" xfId="0" applyNumberFormat="1" applyFont="1" applyFill="1" applyBorder="1"/>
    <xf numFmtId="164" fontId="5" fillId="0" borderId="14" xfId="0" applyNumberFormat="1" applyFont="1" applyBorder="1"/>
    <xf numFmtId="164" fontId="5" fillId="0" borderId="2" xfId="4" applyNumberFormat="1" applyFont="1" applyFill="1" applyBorder="1"/>
    <xf numFmtId="0" fontId="11" fillId="0" borderId="14" xfId="0" applyFont="1" applyBorder="1"/>
    <xf numFmtId="0" fontId="11" fillId="0" borderId="14" xfId="0" applyFont="1" applyBorder="1" applyAlignment="1">
      <alignment horizontal="right"/>
    </xf>
    <xf numFmtId="164" fontId="11" fillId="0" borderId="14" xfId="0" applyNumberFormat="1" applyFont="1" applyBorder="1"/>
    <xf numFmtId="0" fontId="0" fillId="0" borderId="0" xfId="0" applyAlignment="1">
      <alignment wrapText="1"/>
    </xf>
    <xf numFmtId="0" fontId="5" fillId="0" borderId="0" xfId="0" applyFont="1" applyAlignment="1">
      <alignment wrapText="1"/>
    </xf>
    <xf numFmtId="0" fontId="0" fillId="0" borderId="0" xfId="0" applyNumberFormat="1"/>
    <xf numFmtId="164" fontId="4" fillId="0" borderId="0" xfId="0" applyNumberFormat="1" applyFont="1"/>
    <xf numFmtId="164" fontId="11" fillId="0" borderId="0" xfId="0" applyNumberFormat="1" applyFont="1"/>
    <xf numFmtId="0" fontId="31" fillId="0" borderId="0" xfId="0" applyFont="1"/>
    <xf numFmtId="0" fontId="0" fillId="0" borderId="0" xfId="0" applyFill="1"/>
    <xf numFmtId="164" fontId="5" fillId="0" borderId="2" xfId="4" quotePrefix="1" applyNumberFormat="1" applyFont="1" applyFill="1" applyBorder="1"/>
    <xf numFmtId="165" fontId="21" fillId="0" borderId="14" xfId="0" applyNumberFormat="1" applyFont="1" applyFill="1" applyBorder="1" applyAlignment="1">
      <alignment horizontal="right"/>
    </xf>
    <xf numFmtId="0" fontId="0" fillId="0" borderId="0" xfId="0" applyAlignment="1">
      <alignment horizontal="left"/>
    </xf>
    <xf numFmtId="164" fontId="5" fillId="0" borderId="0" xfId="0" applyNumberFormat="1" applyFont="1" applyBorder="1"/>
    <xf numFmtId="164" fontId="10" fillId="0" borderId="30" xfId="4" applyNumberFormat="1" applyFont="1" applyFill="1" applyBorder="1"/>
    <xf numFmtId="164" fontId="5" fillId="0" borderId="31" xfId="0" applyNumberFormat="1" applyFont="1" applyBorder="1"/>
    <xf numFmtId="164" fontId="5" fillId="0" borderId="32" xfId="0" applyNumberFormat="1" applyFont="1" applyBorder="1"/>
    <xf numFmtId="164" fontId="5" fillId="0" borderId="33" xfId="0" applyNumberFormat="1" applyFont="1" applyBorder="1"/>
    <xf numFmtId="164" fontId="10" fillId="0" borderId="34" xfId="4" applyNumberFormat="1" applyFont="1" applyFill="1" applyBorder="1"/>
    <xf numFmtId="164" fontId="5" fillId="0" borderId="35" xfId="0" applyNumberFormat="1" applyFont="1" applyBorder="1"/>
    <xf numFmtId="164" fontId="5" fillId="0" borderId="18" xfId="0" applyNumberFormat="1" applyFont="1" applyBorder="1"/>
    <xf numFmtId="164" fontId="5" fillId="0" borderId="4" xfId="0" applyNumberFormat="1" applyFont="1" applyBorder="1"/>
    <xf numFmtId="164" fontId="5" fillId="0" borderId="36" xfId="0" applyNumberFormat="1" applyFont="1" applyBorder="1"/>
    <xf numFmtId="164" fontId="11" fillId="0" borderId="0" xfId="0" applyNumberFormat="1" applyFont="1" applyBorder="1"/>
    <xf numFmtId="0" fontId="5" fillId="0" borderId="14" xfId="4" applyFont="1" applyFill="1" applyBorder="1" applyAlignment="1">
      <alignment vertical="center" wrapText="1"/>
    </xf>
    <xf numFmtId="0" fontId="5" fillId="0" borderId="14" xfId="4" applyFont="1" applyBorder="1"/>
    <xf numFmtId="0" fontId="5" fillId="0" borderId="24" xfId="4" applyFont="1" applyBorder="1"/>
    <xf numFmtId="164" fontId="5" fillId="0" borderId="14" xfId="4" applyNumberFormat="1" applyFont="1" applyFill="1" applyBorder="1"/>
    <xf numFmtId="164" fontId="11" fillId="3" borderId="0" xfId="0" applyNumberFormat="1" applyFont="1" applyFill="1"/>
    <xf numFmtId="0" fontId="0" fillId="3" borderId="0" xfId="0" applyNumberFormat="1" applyFill="1"/>
    <xf numFmtId="0" fontId="6" fillId="2" borderId="14" xfId="4" applyFont="1" applyFill="1" applyBorder="1" applyAlignment="1">
      <alignment horizontal="center" vertical="center" wrapText="1"/>
    </xf>
    <xf numFmtId="0" fontId="5" fillId="0" borderId="0" xfId="0" applyFont="1" applyBorder="1" applyAlignment="1">
      <alignment horizontal="left"/>
    </xf>
    <xf numFmtId="0" fontId="5" fillId="0" borderId="0" xfId="0" applyFont="1" applyBorder="1" applyAlignment="1">
      <alignment horizontal="left" wrapText="1"/>
    </xf>
    <xf numFmtId="0" fontId="11" fillId="0" borderId="0" xfId="0" applyFont="1" applyBorder="1" applyAlignment="1">
      <alignment horizontal="left" wrapText="1"/>
    </xf>
    <xf numFmtId="0" fontId="13" fillId="0" borderId="14" xfId="4" applyFont="1" applyBorder="1"/>
    <xf numFmtId="164" fontId="13" fillId="0" borderId="14" xfId="0" applyNumberFormat="1" applyFont="1" applyFill="1" applyBorder="1" applyAlignment="1">
      <alignment horizontal="right" vertical="top"/>
    </xf>
    <xf numFmtId="164" fontId="5" fillId="0" borderId="14" xfId="4" applyNumberFormat="1" applyFont="1" applyFill="1" applyBorder="1" applyAlignment="1">
      <alignment vertical="center" wrapText="1"/>
    </xf>
    <xf numFmtId="164" fontId="5" fillId="0" borderId="14" xfId="4" applyNumberFormat="1" applyFont="1" applyBorder="1"/>
    <xf numFmtId="164" fontId="5" fillId="0" borderId="24" xfId="4" applyNumberFormat="1" applyFont="1" applyBorder="1"/>
    <xf numFmtId="0" fontId="5" fillId="0" borderId="0" xfId="0" applyFont="1" applyBorder="1" applyAlignment="1">
      <alignment horizontal="left" wrapText="1"/>
    </xf>
    <xf numFmtId="0" fontId="11" fillId="0" borderId="0" xfId="0" applyFont="1" applyBorder="1" applyAlignment="1">
      <alignment horizontal="left" wrapText="1"/>
    </xf>
    <xf numFmtId="0" fontId="10" fillId="0" borderId="0" xfId="0" applyFont="1" applyBorder="1" applyAlignment="1">
      <alignment horizontal="left" wrapText="1"/>
    </xf>
    <xf numFmtId="0" fontId="32" fillId="0" borderId="0" xfId="0" applyFont="1" applyAlignment="1">
      <alignment wrapText="1"/>
    </xf>
    <xf numFmtId="0" fontId="10" fillId="0" borderId="0" xfId="0" applyFont="1" applyBorder="1" applyAlignment="1">
      <alignment horizontal="left"/>
    </xf>
    <xf numFmtId="0" fontId="11" fillId="0" borderId="0" xfId="0" applyFont="1" applyAlignment="1"/>
    <xf numFmtId="0" fontId="0" fillId="0" borderId="0" xfId="0" applyAlignment="1"/>
    <xf numFmtId="0" fontId="23" fillId="0" borderId="0" xfId="0" applyFont="1" applyBorder="1" applyAlignment="1"/>
    <xf numFmtId="0" fontId="23" fillId="0" borderId="0" xfId="0" applyFont="1" applyAlignment="1"/>
    <xf numFmtId="0" fontId="22" fillId="0" borderId="0" xfId="0" applyFont="1" applyBorder="1" applyAlignment="1">
      <alignment horizontal="left"/>
    </xf>
    <xf numFmtId="0" fontId="14" fillId="2" borderId="14" xfId="0" applyFont="1" applyFill="1" applyBorder="1" applyAlignment="1">
      <alignment horizontal="center" wrapText="1"/>
    </xf>
    <xf numFmtId="0" fontId="12" fillId="0" borderId="14" xfId="0" applyFont="1" applyFill="1" applyBorder="1" applyAlignment="1">
      <alignment horizontal="left" vertical="center" wrapText="1"/>
    </xf>
    <xf numFmtId="164" fontId="22" fillId="0" borderId="14" xfId="0" applyNumberFormat="1" applyFont="1" applyBorder="1" applyAlignment="1">
      <alignment horizontal="right"/>
    </xf>
    <xf numFmtId="165" fontId="34" fillId="0" borderId="14" xfId="0" applyNumberFormat="1" applyFont="1" applyFill="1" applyBorder="1" applyAlignment="1">
      <alignment horizontal="right"/>
    </xf>
    <xf numFmtId="0" fontId="14" fillId="2" borderId="14" xfId="0" applyFont="1" applyFill="1" applyBorder="1" applyAlignment="1">
      <alignment horizontal="left"/>
    </xf>
    <xf numFmtId="0" fontId="14" fillId="2" borderId="14" xfId="0" applyFont="1" applyFill="1" applyBorder="1" applyAlignment="1">
      <alignment horizontal="center"/>
    </xf>
    <xf numFmtId="0" fontId="20" fillId="0" borderId="9" xfId="0" applyFont="1" applyBorder="1" applyAlignment="1">
      <alignment horizontal="left"/>
    </xf>
    <xf numFmtId="0" fontId="19" fillId="0" borderId="9" xfId="0" applyFont="1" applyBorder="1" applyAlignment="1">
      <alignment horizontal="left"/>
    </xf>
    <xf numFmtId="164" fontId="10" fillId="0" borderId="14" xfId="0" applyNumberFormat="1" applyFont="1" applyBorder="1" applyAlignment="1">
      <alignment horizontal="right" vertical="top"/>
    </xf>
    <xf numFmtId="164" fontId="11" fillId="0" borderId="14" xfId="0" applyNumberFormat="1" applyFont="1" applyBorder="1" applyAlignment="1">
      <alignment vertical="top"/>
    </xf>
    <xf numFmtId="164" fontId="5" fillId="0" borderId="14" xfId="0" applyNumberFormat="1" applyFont="1" applyBorder="1" applyAlignment="1">
      <alignment horizontal="right" vertical="top"/>
    </xf>
    <xf numFmtId="165" fontId="11" fillId="0" borderId="14" xfId="0" applyNumberFormat="1" applyFont="1" applyBorder="1" applyAlignment="1">
      <alignment horizontal="right" vertical="top"/>
    </xf>
    <xf numFmtId="165" fontId="21" fillId="0" borderId="14" xfId="0" applyNumberFormat="1" applyFont="1" applyBorder="1" applyAlignment="1">
      <alignment vertical="top"/>
    </xf>
    <xf numFmtId="164" fontId="10" fillId="0" borderId="14" xfId="0" applyNumberFormat="1" applyFont="1" applyFill="1" applyBorder="1" applyAlignment="1">
      <alignment vertical="top"/>
    </xf>
    <xf numFmtId="164" fontId="10" fillId="0" borderId="14" xfId="0" applyNumberFormat="1" applyFont="1" applyFill="1" applyBorder="1" applyAlignment="1">
      <alignment horizontal="right" vertical="top"/>
    </xf>
    <xf numFmtId="164" fontId="11" fillId="0" borderId="14" xfId="0" applyNumberFormat="1" applyFont="1" applyBorder="1" applyAlignment="1">
      <alignment horizontal="right" vertical="top"/>
    </xf>
    <xf numFmtId="164" fontId="16" fillId="0" borderId="14" xfId="0" applyNumberFormat="1" applyFont="1" applyFill="1" applyBorder="1" applyAlignment="1">
      <alignment vertical="top"/>
    </xf>
    <xf numFmtId="164" fontId="17" fillId="0" borderId="14" xfId="0" applyNumberFormat="1" applyFont="1" applyBorder="1" applyAlignment="1">
      <alignment horizontal="right" vertical="top"/>
    </xf>
    <xf numFmtId="164" fontId="22" fillId="0" borderId="14" xfId="0" applyNumberFormat="1" applyFont="1" applyBorder="1" applyAlignment="1">
      <alignment horizontal="right" vertical="top"/>
    </xf>
    <xf numFmtId="165" fontId="23" fillId="0" borderId="14" xfId="0" applyNumberFormat="1" applyFont="1" applyBorder="1" applyAlignment="1">
      <alignment horizontal="right" vertical="top"/>
    </xf>
    <xf numFmtId="0" fontId="5" fillId="0" borderId="17" xfId="0" applyFont="1" applyBorder="1" applyAlignment="1"/>
    <xf numFmtId="0" fontId="0" fillId="0" borderId="17" xfId="0" applyBorder="1" applyAlignment="1"/>
    <xf numFmtId="0" fontId="0" fillId="0" borderId="7" xfId="0" applyBorder="1" applyAlignment="1"/>
    <xf numFmtId="0" fontId="5" fillId="0" borderId="0" xfId="0" applyFont="1" applyBorder="1" applyAlignment="1">
      <alignment horizontal="left" wrapText="1"/>
    </xf>
    <xf numFmtId="0" fontId="0" fillId="0" borderId="0" xfId="0" applyAlignment="1">
      <alignment horizontal="left" indent="1"/>
    </xf>
    <xf numFmtId="0" fontId="24" fillId="0" borderId="14" xfId="0" applyFont="1" applyBorder="1" applyAlignment="1">
      <alignment wrapText="1"/>
    </xf>
    <xf numFmtId="0" fontId="21" fillId="0" borderId="14" xfId="0" applyFont="1" applyBorder="1" applyAlignment="1">
      <alignment horizontal="left" wrapText="1" indent="1"/>
    </xf>
    <xf numFmtId="0" fontId="35" fillId="0" borderId="14" xfId="0" applyFont="1" applyBorder="1" applyAlignment="1">
      <alignment wrapText="1"/>
    </xf>
    <xf numFmtId="0" fontId="24" fillId="0" borderId="0" xfId="0" applyFont="1" applyBorder="1" applyAlignment="1"/>
    <xf numFmtId="0" fontId="12" fillId="0" borderId="0" xfId="0" applyFont="1" applyFill="1" applyBorder="1" applyAlignment="1">
      <alignment horizontal="left" vertical="center"/>
    </xf>
    <xf numFmtId="0" fontId="35" fillId="0" borderId="0" xfId="0" applyFont="1" applyBorder="1" applyAlignment="1"/>
    <xf numFmtId="0" fontId="0" fillId="0" borderId="0" xfId="0" applyBorder="1"/>
    <xf numFmtId="0" fontId="2" fillId="8" borderId="14" xfId="4" applyFont="1" applyFill="1" applyBorder="1" applyAlignment="1">
      <alignment horizontal="center" vertical="center" wrapText="1"/>
    </xf>
    <xf numFmtId="164" fontId="5" fillId="8" borderId="14" xfId="4" applyNumberFormat="1" applyFont="1" applyFill="1" applyBorder="1"/>
    <xf numFmtId="164" fontId="13" fillId="8" borderId="14" xfId="0" applyNumberFormat="1" applyFont="1" applyFill="1" applyBorder="1" applyAlignment="1">
      <alignment horizontal="right" vertical="top"/>
    </xf>
    <xf numFmtId="0" fontId="23" fillId="0" borderId="0" xfId="0" applyFont="1" applyBorder="1"/>
    <xf numFmtId="0" fontId="36" fillId="0" borderId="0" xfId="11" applyFont="1" applyBorder="1" applyAlignment="1">
      <alignment horizontal="left" wrapText="1"/>
    </xf>
    <xf numFmtId="0" fontId="23" fillId="0" borderId="0" xfId="0" applyFont="1"/>
    <xf numFmtId="0" fontId="36" fillId="0" borderId="0" xfId="11" applyFont="1"/>
    <xf numFmtId="164" fontId="11" fillId="8" borderId="14" xfId="0" applyNumberFormat="1" applyFont="1" applyFill="1" applyBorder="1"/>
    <xf numFmtId="164" fontId="23" fillId="0" borderId="14" xfId="0" applyNumberFormat="1" applyFont="1" applyBorder="1"/>
    <xf numFmtId="164" fontId="17" fillId="0" borderId="14" xfId="0" applyNumberFormat="1" applyFont="1" applyFill="1" applyBorder="1" applyAlignment="1">
      <alignment vertical="top"/>
    </xf>
    <xf numFmtId="0" fontId="25" fillId="6" borderId="14" xfId="0" applyFont="1" applyFill="1" applyBorder="1" applyAlignment="1">
      <alignment horizontal="center"/>
    </xf>
    <xf numFmtId="0" fontId="10" fillId="5" borderId="14" xfId="0" applyFont="1" applyFill="1" applyBorder="1" applyAlignment="1">
      <alignment horizontal="left" vertical="center" wrapText="1"/>
    </xf>
    <xf numFmtId="164" fontId="13" fillId="0" borderId="14" xfId="0" applyNumberFormat="1" applyFont="1" applyFill="1" applyBorder="1" applyAlignment="1">
      <alignment horizontal="left" vertical="center" wrapText="1"/>
    </xf>
    <xf numFmtId="0" fontId="10" fillId="0" borderId="14" xfId="0" applyFont="1" applyFill="1" applyBorder="1" applyAlignment="1">
      <alignment horizontal="left" vertical="center" wrapText="1"/>
    </xf>
    <xf numFmtId="0" fontId="5" fillId="4" borderId="14" xfId="0" applyFont="1" applyFill="1" applyBorder="1" applyAlignment="1">
      <alignment horizontal="left" vertical="center" wrapText="1"/>
    </xf>
    <xf numFmtId="164" fontId="10" fillId="0" borderId="14" xfId="0" applyNumberFormat="1" applyFont="1" applyBorder="1" applyAlignment="1">
      <alignment horizontal="left" vertical="center" wrapText="1"/>
    </xf>
    <xf numFmtId="165" fontId="21" fillId="8" borderId="14" xfId="0" applyNumberFormat="1" applyFont="1" applyFill="1" applyBorder="1" applyAlignment="1">
      <alignment horizontal="right"/>
    </xf>
    <xf numFmtId="0" fontId="0" fillId="8" borderId="0" xfId="0" applyFill="1"/>
    <xf numFmtId="0" fontId="0" fillId="8" borderId="14" xfId="0" applyFill="1" applyBorder="1"/>
    <xf numFmtId="164" fontId="23" fillId="8" borderId="14" xfId="0" applyNumberFormat="1" applyFont="1" applyFill="1" applyBorder="1"/>
    <xf numFmtId="164" fontId="5" fillId="8" borderId="14" xfId="0" applyNumberFormat="1" applyFont="1" applyFill="1" applyBorder="1" applyAlignment="1">
      <alignment horizontal="right" vertical="top"/>
    </xf>
    <xf numFmtId="164" fontId="22" fillId="8" borderId="14" xfId="0" applyNumberFormat="1" applyFont="1" applyFill="1" applyBorder="1" applyAlignment="1">
      <alignment horizontal="right" vertical="top"/>
    </xf>
    <xf numFmtId="165" fontId="34" fillId="0" borderId="14" xfId="0" applyNumberFormat="1" applyFont="1" applyBorder="1" applyAlignment="1">
      <alignment vertical="top"/>
    </xf>
    <xf numFmtId="164" fontId="40" fillId="0" borderId="14" xfId="0" applyNumberFormat="1" applyFont="1" applyFill="1" applyBorder="1" applyAlignment="1">
      <alignment horizontal="left" vertical="center" wrapText="1" indent="1"/>
    </xf>
    <xf numFmtId="164" fontId="16" fillId="0" borderId="14" xfId="0" applyNumberFormat="1" applyFont="1" applyBorder="1" applyAlignment="1">
      <alignment horizontal="right" vertical="top"/>
    </xf>
    <xf numFmtId="165" fontId="21" fillId="0" borderId="14" xfId="0" applyNumberFormat="1" applyFont="1" applyBorder="1" applyAlignment="1">
      <alignment horizontal="right" vertical="top"/>
    </xf>
    <xf numFmtId="165" fontId="0" fillId="0" borderId="0" xfId="0" applyNumberFormat="1"/>
    <xf numFmtId="0" fontId="0" fillId="3" borderId="0" xfId="0" applyFill="1"/>
    <xf numFmtId="0" fontId="10" fillId="5" borderId="15" xfId="0" applyFont="1" applyFill="1" applyBorder="1" applyAlignment="1">
      <alignment vertical="center" wrapText="1"/>
    </xf>
    <xf numFmtId="0" fontId="36" fillId="0" borderId="0" xfId="11" applyFont="1" applyBorder="1" applyAlignment="1">
      <alignment vertical="center"/>
    </xf>
    <xf numFmtId="0" fontId="42" fillId="0" borderId="0" xfId="11" applyFont="1"/>
    <xf numFmtId="0" fontId="7" fillId="0" borderId="5" xfId="4" applyFont="1" applyFill="1" applyBorder="1"/>
    <xf numFmtId="164" fontId="13" fillId="0" borderId="14" xfId="4" applyNumberFormat="1" applyFont="1" applyFill="1" applyBorder="1"/>
    <xf numFmtId="0" fontId="5" fillId="0" borderId="0" xfId="0" applyFont="1" applyBorder="1" applyAlignment="1">
      <alignment horizontal="left" wrapText="1"/>
    </xf>
    <xf numFmtId="0" fontId="5" fillId="0" borderId="21" xfId="4" applyFont="1" applyFill="1" applyBorder="1" applyAlignment="1">
      <alignment vertical="center" wrapText="1"/>
    </xf>
    <xf numFmtId="164" fontId="5" fillId="0" borderId="13" xfId="4" applyNumberFormat="1" applyFont="1" applyFill="1" applyBorder="1"/>
    <xf numFmtId="0" fontId="5" fillId="0" borderId="21" xfId="4" applyFont="1" applyBorder="1"/>
    <xf numFmtId="0" fontId="2" fillId="2" borderId="11" xfId="4" applyFont="1" applyFill="1" applyBorder="1" applyAlignment="1">
      <alignment horizontal="center" vertical="center" wrapText="1"/>
    </xf>
    <xf numFmtId="164" fontId="5" fillId="0" borderId="37" xfId="4" applyNumberFormat="1" applyFont="1" applyFill="1" applyBorder="1"/>
    <xf numFmtId="0" fontId="10" fillId="0" borderId="0" xfId="0" applyFont="1"/>
    <xf numFmtId="164" fontId="5" fillId="6" borderId="9" xfId="0" applyNumberFormat="1" applyFont="1" applyFill="1" applyBorder="1" applyAlignment="1">
      <alignment horizontal="left"/>
    </xf>
    <xf numFmtId="0" fontId="6" fillId="2" borderId="26" xfId="4" applyFont="1" applyFill="1" applyBorder="1" applyAlignment="1">
      <alignment horizontal="center" vertical="center" wrapText="1"/>
    </xf>
    <xf numFmtId="0" fontId="6" fillId="2" borderId="8" xfId="4" applyFont="1" applyFill="1" applyBorder="1" applyAlignment="1">
      <alignment horizontal="center" vertical="center" wrapText="1"/>
    </xf>
    <xf numFmtId="0" fontId="10" fillId="5" borderId="15" xfId="0" applyFont="1" applyFill="1" applyBorder="1" applyAlignment="1">
      <alignment vertical="top" wrapText="1"/>
    </xf>
    <xf numFmtId="164" fontId="5" fillId="0" borderId="0" xfId="0" applyNumberFormat="1" applyFont="1" applyBorder="1" applyAlignment="1">
      <alignment horizontal="left"/>
    </xf>
    <xf numFmtId="164" fontId="19" fillId="0" borderId="0" xfId="0" applyNumberFormat="1" applyFont="1" applyBorder="1" applyAlignment="1"/>
    <xf numFmtId="0" fontId="12" fillId="0" borderId="9" xfId="0" applyFont="1" applyBorder="1" applyAlignment="1">
      <alignment horizontal="left"/>
    </xf>
    <xf numFmtId="164" fontId="12" fillId="0" borderId="0" xfId="0" applyNumberFormat="1" applyFont="1" applyBorder="1" applyAlignment="1"/>
    <xf numFmtId="0" fontId="5" fillId="0" borderId="9" xfId="0" applyFont="1" applyBorder="1" applyAlignment="1"/>
    <xf numFmtId="0" fontId="23" fillId="8" borderId="15" xfId="0" applyFont="1" applyFill="1" applyBorder="1"/>
    <xf numFmtId="0" fontId="11" fillId="8" borderId="7" xfId="0" applyFont="1" applyFill="1" applyBorder="1"/>
    <xf numFmtId="0" fontId="23" fillId="8" borderId="14" xfId="0" applyFont="1" applyFill="1" applyBorder="1"/>
    <xf numFmtId="0" fontId="35" fillId="0" borderId="0" xfId="0" applyFont="1"/>
    <xf numFmtId="0" fontId="45" fillId="0" borderId="0" xfId="11" applyFont="1" applyAlignment="1"/>
    <xf numFmtId="0" fontId="5" fillId="2" borderId="14" xfId="0" applyFont="1" applyFill="1" applyBorder="1" applyAlignment="1">
      <alignment horizontal="left"/>
    </xf>
    <xf numFmtId="0" fontId="5" fillId="2" borderId="14" xfId="0" applyFont="1" applyFill="1" applyBorder="1" applyAlignment="1">
      <alignment horizontal="center"/>
    </xf>
    <xf numFmtId="0" fontId="5" fillId="2" borderId="14" xfId="0" applyFont="1" applyFill="1" applyBorder="1" applyAlignment="1">
      <alignment horizontal="center" wrapText="1"/>
    </xf>
    <xf numFmtId="0" fontId="10" fillId="9" borderId="14" xfId="0" applyFont="1" applyFill="1" applyBorder="1" applyAlignment="1">
      <alignment horizontal="center" vertical="center" wrapText="1"/>
    </xf>
    <xf numFmtId="0" fontId="5" fillId="0" borderId="9" xfId="0" applyFont="1" applyBorder="1" applyAlignment="1">
      <alignment horizontal="left"/>
    </xf>
    <xf numFmtId="0" fontId="5" fillId="0" borderId="0" xfId="0" applyFont="1" applyBorder="1" applyAlignment="1"/>
    <xf numFmtId="0" fontId="5" fillId="0" borderId="0" xfId="0" applyFont="1" applyBorder="1"/>
    <xf numFmtId="0" fontId="12" fillId="0" borderId="0" xfId="0" applyFont="1" applyBorder="1" applyAlignment="1"/>
    <xf numFmtId="0" fontId="2" fillId="8" borderId="7" xfId="4" applyFont="1" applyFill="1" applyBorder="1" applyAlignment="1">
      <alignment horizontal="center" vertical="center" wrapText="1"/>
    </xf>
    <xf numFmtId="0" fontId="7" fillId="0" borderId="42" xfId="4" applyFont="1" applyFill="1" applyBorder="1" applyAlignment="1">
      <alignment vertical="center" wrapText="1"/>
    </xf>
    <xf numFmtId="164" fontId="5" fillId="0" borderId="4" xfId="4" applyNumberFormat="1" applyFont="1" applyFill="1" applyBorder="1"/>
    <xf numFmtId="0" fontId="0" fillId="0" borderId="0" xfId="0" applyBorder="1" applyAlignment="1"/>
    <xf numFmtId="0" fontId="6" fillId="8" borderId="14" xfId="4" applyFont="1" applyFill="1" applyBorder="1" applyAlignment="1">
      <alignment horizontal="center" vertical="center" wrapText="1"/>
    </xf>
    <xf numFmtId="0" fontId="0" fillId="0" borderId="0" xfId="0" applyBorder="1" applyAlignment="1">
      <alignment vertical="top" wrapText="1"/>
    </xf>
    <xf numFmtId="0" fontId="5" fillId="0" borderId="0" xfId="0" applyFont="1" applyBorder="1" applyAlignment="1">
      <alignment wrapText="1"/>
    </xf>
    <xf numFmtId="0" fontId="0" fillId="0" borderId="0" xfId="0" applyBorder="1" applyAlignment="1">
      <alignment wrapText="1"/>
    </xf>
    <xf numFmtId="0" fontId="47" fillId="0" borderId="0" xfId="0" applyFont="1" applyBorder="1" applyAlignment="1">
      <alignment vertical="top"/>
    </xf>
    <xf numFmtId="164" fontId="12" fillId="3" borderId="9" xfId="0" applyNumberFormat="1" applyFont="1" applyFill="1" applyBorder="1" applyAlignment="1">
      <alignment horizontal="left"/>
    </xf>
    <xf numFmtId="0" fontId="48" fillId="0" borderId="0" xfId="0" applyFont="1"/>
    <xf numFmtId="0" fontId="49" fillId="0" borderId="0" xfId="0" applyFont="1"/>
    <xf numFmtId="0" fontId="48" fillId="0" borderId="0" xfId="0" applyNumberFormat="1" applyFont="1"/>
    <xf numFmtId="0" fontId="1" fillId="2" borderId="14" xfId="4" applyFont="1" applyFill="1" applyBorder="1" applyAlignment="1">
      <alignment horizontal="center" vertical="center" wrapText="1"/>
    </xf>
    <xf numFmtId="0" fontId="26" fillId="0" borderId="0" xfId="0" applyFont="1" applyBorder="1" applyAlignment="1">
      <alignment wrapText="1"/>
    </xf>
    <xf numFmtId="0" fontId="14" fillId="2" borderId="29" xfId="0" applyFont="1" applyFill="1" applyBorder="1" applyAlignment="1">
      <alignment horizontal="center" wrapText="1"/>
    </xf>
    <xf numFmtId="164" fontId="5" fillId="3" borderId="43" xfId="0" applyNumberFormat="1" applyFont="1" applyFill="1" applyBorder="1" applyAlignment="1">
      <alignment horizontal="right"/>
    </xf>
    <xf numFmtId="164" fontId="5" fillId="3" borderId="7" xfId="0" applyNumberFormat="1" applyFont="1" applyFill="1" applyBorder="1" applyAlignment="1">
      <alignment horizontal="right"/>
    </xf>
    <xf numFmtId="0" fontId="12" fillId="0" borderId="9" xfId="0" applyFont="1" applyBorder="1" applyAlignment="1"/>
    <xf numFmtId="0" fontId="20" fillId="0" borderId="9" xfId="0" applyFont="1" applyBorder="1" applyAlignment="1"/>
    <xf numFmtId="164" fontId="5" fillId="0" borderId="41" xfId="4" applyNumberFormat="1" applyFont="1" applyFill="1" applyBorder="1"/>
    <xf numFmtId="0" fontId="49" fillId="2" borderId="14" xfId="0" applyFont="1" applyFill="1" applyBorder="1" applyAlignment="1">
      <alignment vertical="center" wrapText="1"/>
    </xf>
    <xf numFmtId="0" fontId="48" fillId="0" borderId="0" xfId="0" applyFont="1" applyAlignment="1">
      <alignment vertical="center" wrapText="1"/>
    </xf>
    <xf numFmtId="0" fontId="51" fillId="9" borderId="14" xfId="0" applyFont="1" applyFill="1" applyBorder="1" applyAlignment="1">
      <alignment horizontal="center" vertical="center" wrapText="1"/>
    </xf>
    <xf numFmtId="0" fontId="35" fillId="0" borderId="0" xfId="0" applyNumberFormat="1" applyFont="1"/>
    <xf numFmtId="0" fontId="35" fillId="0" borderId="0" xfId="0" applyFont="1" applyBorder="1"/>
    <xf numFmtId="0" fontId="12" fillId="0" borderId="0" xfId="0" applyFont="1" applyBorder="1"/>
    <xf numFmtId="0" fontId="0" fillId="0" borderId="0" xfId="0" applyFill="1" applyBorder="1" applyAlignment="1">
      <alignment horizontal="left"/>
    </xf>
    <xf numFmtId="0" fontId="35" fillId="0" borderId="0" xfId="0" applyFont="1" applyFill="1"/>
    <xf numFmtId="0" fontId="12" fillId="0" borderId="0" xfId="0" applyFont="1" applyFill="1" applyBorder="1" applyAlignment="1">
      <alignment horizontal="left"/>
    </xf>
    <xf numFmtId="0" fontId="5" fillId="0" borderId="0" xfId="0" applyFont="1" applyFill="1" applyBorder="1" applyAlignment="1">
      <alignment horizontal="left"/>
    </xf>
    <xf numFmtId="164" fontId="0" fillId="0" borderId="0" xfId="0" applyNumberFormat="1" applyFill="1"/>
    <xf numFmtId="0" fontId="12" fillId="0" borderId="9" xfId="0" applyFont="1" applyFill="1" applyBorder="1" applyAlignment="1">
      <alignment horizontal="left"/>
    </xf>
    <xf numFmtId="0" fontId="5" fillId="0" borderId="9" xfId="0" applyFont="1" applyFill="1" applyBorder="1" applyAlignment="1">
      <alignment horizontal="left"/>
    </xf>
    <xf numFmtId="0" fontId="0" fillId="0" borderId="9" xfId="0" applyFill="1" applyBorder="1" applyAlignment="1">
      <alignment horizontal="left"/>
    </xf>
    <xf numFmtId="0" fontId="0" fillId="0" borderId="0" xfId="0" applyFill="1" applyAlignment="1">
      <alignment vertical="center"/>
    </xf>
    <xf numFmtId="0" fontId="13" fillId="0" borderId="5" xfId="4" applyFont="1" applyFill="1" applyBorder="1"/>
    <xf numFmtId="0" fontId="52" fillId="0" borderId="0" xfId="0" applyFont="1" applyFill="1"/>
    <xf numFmtId="0" fontId="7" fillId="0" borderId="2" xfId="4" applyFont="1" applyFill="1" applyBorder="1"/>
    <xf numFmtId="164" fontId="5" fillId="0" borderId="24" xfId="4" applyNumberFormat="1" applyFont="1" applyFill="1" applyBorder="1"/>
    <xf numFmtId="0" fontId="6" fillId="6" borderId="14" xfId="4" applyFont="1" applyFill="1" applyBorder="1" applyAlignment="1">
      <alignment horizontal="center" vertical="center" wrapText="1"/>
    </xf>
    <xf numFmtId="0" fontId="5" fillId="0" borderId="5" xfId="4" applyFont="1" applyBorder="1"/>
    <xf numFmtId="164" fontId="5" fillId="0" borderId="23" xfId="4" applyNumberFormat="1" applyFont="1" applyFill="1" applyBorder="1"/>
    <xf numFmtId="164" fontId="0" fillId="0" borderId="0" xfId="0" applyNumberFormat="1" applyBorder="1"/>
    <xf numFmtId="0" fontId="5" fillId="0" borderId="0" xfId="0" applyFont="1" applyFill="1"/>
    <xf numFmtId="164" fontId="0" fillId="0" borderId="0" xfId="0" applyNumberFormat="1" applyBorder="1" applyAlignment="1">
      <alignment vertical="top" wrapText="1"/>
    </xf>
    <xf numFmtId="0" fontId="0" fillId="0" borderId="0" xfId="0" applyFont="1" applyAlignment="1">
      <alignment wrapText="1"/>
    </xf>
    <xf numFmtId="9" fontId="0" fillId="0" borderId="0" xfId="13" applyFont="1"/>
    <xf numFmtId="0" fontId="35" fillId="0" borderId="0" xfId="0" applyFont="1" applyAlignment="1"/>
    <xf numFmtId="0" fontId="12" fillId="0" borderId="0" xfId="0" applyFont="1" applyBorder="1" applyAlignment="1">
      <alignment wrapText="1"/>
    </xf>
    <xf numFmtId="0" fontId="38" fillId="3" borderId="0" xfId="0" applyFont="1" applyFill="1" applyBorder="1" applyAlignment="1">
      <alignment wrapText="1"/>
    </xf>
    <xf numFmtId="0" fontId="39" fillId="3" borderId="0" xfId="0" applyFont="1" applyFill="1" applyBorder="1" applyAlignment="1">
      <alignment wrapText="1"/>
    </xf>
    <xf numFmtId="0" fontId="14" fillId="3" borderId="0" xfId="0" applyFont="1" applyFill="1" applyBorder="1" applyAlignment="1">
      <alignment wrapText="1"/>
    </xf>
    <xf numFmtId="0" fontId="10" fillId="3" borderId="0" xfId="0" applyFont="1" applyFill="1" applyBorder="1" applyAlignment="1">
      <alignment vertical="center" wrapText="1"/>
    </xf>
    <xf numFmtId="0" fontId="10" fillId="3" borderId="0" xfId="0" applyFont="1" applyFill="1" applyBorder="1" applyAlignment="1">
      <alignment horizontal="left" vertical="center" wrapText="1"/>
    </xf>
    <xf numFmtId="164" fontId="13" fillId="3" borderId="0" xfId="0" applyNumberFormat="1" applyFont="1" applyFill="1" applyBorder="1" applyAlignment="1">
      <alignment horizontal="left" vertical="center" wrapText="1"/>
    </xf>
    <xf numFmtId="0" fontId="5" fillId="3" borderId="0" xfId="0" applyFont="1" applyFill="1" applyBorder="1" applyAlignment="1">
      <alignment horizontal="left" vertical="center" wrapText="1"/>
    </xf>
    <xf numFmtId="164" fontId="10" fillId="3" borderId="0" xfId="0" applyNumberFormat="1" applyFont="1" applyFill="1" applyBorder="1" applyAlignment="1">
      <alignment horizontal="left" vertical="center" wrapText="1"/>
    </xf>
    <xf numFmtId="164" fontId="10" fillId="3" borderId="0" xfId="0" applyNumberFormat="1" applyFont="1" applyFill="1" applyBorder="1" applyAlignment="1">
      <alignment vertical="center"/>
    </xf>
    <xf numFmtId="0" fontId="21" fillId="3" borderId="0" xfId="0" applyFont="1" applyFill="1" applyBorder="1" applyAlignment="1">
      <alignment horizontal="left" wrapText="1" indent="1"/>
    </xf>
    <xf numFmtId="164" fontId="40" fillId="3" borderId="0" xfId="0" applyNumberFormat="1" applyFont="1" applyFill="1" applyBorder="1" applyAlignment="1">
      <alignment horizontal="left" vertical="center" wrapText="1" indent="1"/>
    </xf>
    <xf numFmtId="0" fontId="0" fillId="3" borderId="0" xfId="0" applyFill="1" applyBorder="1"/>
    <xf numFmtId="0" fontId="53" fillId="0" borderId="0" xfId="0" applyFont="1" applyBorder="1" applyAlignment="1">
      <alignment horizontal="left" wrapText="1"/>
    </xf>
    <xf numFmtId="164" fontId="16" fillId="3" borderId="14" xfId="0" applyNumberFormat="1" applyFont="1" applyFill="1" applyBorder="1" applyAlignment="1">
      <alignment horizontal="right" vertical="top"/>
    </xf>
    <xf numFmtId="164" fontId="10" fillId="3" borderId="14" xfId="0" applyNumberFormat="1" applyFont="1" applyFill="1" applyBorder="1" applyAlignment="1">
      <alignment horizontal="right" vertical="top"/>
    </xf>
    <xf numFmtId="0" fontId="24" fillId="0" borderId="14" xfId="0" applyFont="1" applyBorder="1" applyAlignment="1">
      <alignment horizontal="center" wrapText="1"/>
    </xf>
    <xf numFmtId="0" fontId="14" fillId="2" borderId="35" xfId="0" applyFont="1" applyFill="1" applyBorder="1" applyAlignment="1">
      <alignment horizontal="center" wrapText="1"/>
    </xf>
    <xf numFmtId="0" fontId="14" fillId="2" borderId="4" xfId="0" applyFont="1" applyFill="1" applyBorder="1" applyAlignment="1">
      <alignment horizontal="center" wrapText="1"/>
    </xf>
    <xf numFmtId="164" fontId="13" fillId="0" borderId="15" xfId="0" applyNumberFormat="1" applyFont="1" applyFill="1" applyBorder="1" applyAlignment="1">
      <alignment horizontal="center" vertical="top" wrapText="1"/>
    </xf>
    <xf numFmtId="164" fontId="13" fillId="0" borderId="7" xfId="0" applyNumberFormat="1" applyFont="1" applyFill="1" applyBorder="1" applyAlignment="1">
      <alignment horizontal="center" vertical="top" wrapText="1"/>
    </xf>
    <xf numFmtId="164" fontId="37" fillId="0" borderId="15" xfId="0" applyNumberFormat="1" applyFont="1" applyFill="1" applyBorder="1" applyAlignment="1">
      <alignment horizontal="center" vertical="top" wrapText="1"/>
    </xf>
    <xf numFmtId="164" fontId="37" fillId="0" borderId="7" xfId="0" applyNumberFormat="1" applyFont="1" applyFill="1" applyBorder="1" applyAlignment="1">
      <alignment horizontal="center" vertical="top" wrapText="1"/>
    </xf>
    <xf numFmtId="0" fontId="18" fillId="5" borderId="15" xfId="0" applyFont="1" applyFill="1" applyBorder="1" applyAlignment="1">
      <alignment horizontal="center" vertical="center" wrapText="1"/>
    </xf>
    <xf numFmtId="0" fontId="18" fillId="5" borderId="7" xfId="0" applyFont="1" applyFill="1" applyBorder="1" applyAlignment="1">
      <alignment horizontal="center" vertical="center" wrapText="1"/>
    </xf>
    <xf numFmtId="0" fontId="15" fillId="6" borderId="14" xfId="0" applyFont="1" applyFill="1" applyBorder="1" applyAlignment="1">
      <alignment horizontal="center" wrapText="1"/>
    </xf>
    <xf numFmtId="0" fontId="24" fillId="6" borderId="14" xfId="0" applyFont="1" applyFill="1" applyBorder="1" applyAlignment="1">
      <alignment horizontal="center" wrapText="1"/>
    </xf>
    <xf numFmtId="164" fontId="10" fillId="0" borderId="35" xfId="0" applyNumberFormat="1" applyFont="1" applyBorder="1" applyAlignment="1">
      <alignment horizontal="left" vertical="center"/>
    </xf>
    <xf numFmtId="164" fontId="10" fillId="0" borderId="18" xfId="0" applyNumberFormat="1" applyFont="1" applyBorder="1" applyAlignment="1">
      <alignment horizontal="left" vertical="center"/>
    </xf>
    <xf numFmtId="164" fontId="10" fillId="0" borderId="4" xfId="0" applyNumberFormat="1" applyFont="1" applyBorder="1" applyAlignment="1">
      <alignment horizontal="left" vertical="center"/>
    </xf>
    <xf numFmtId="0" fontId="35" fillId="0" borderId="9" xfId="0" applyFont="1" applyBorder="1" applyAlignment="1">
      <alignment horizontal="left" wrapText="1"/>
    </xf>
    <xf numFmtId="0" fontId="35" fillId="0" borderId="15" xfId="0" applyFont="1" applyBorder="1" applyAlignment="1">
      <alignment horizontal="left" wrapText="1"/>
    </xf>
    <xf numFmtId="0" fontId="35" fillId="0" borderId="7" xfId="0" applyFont="1" applyBorder="1" applyAlignment="1">
      <alignment horizontal="left" wrapText="1"/>
    </xf>
    <xf numFmtId="0" fontId="28" fillId="2" borderId="14" xfId="4" applyFont="1" applyFill="1" applyBorder="1" applyAlignment="1">
      <alignment horizontal="center" vertical="center" wrapText="1"/>
    </xf>
    <xf numFmtId="0" fontId="28" fillId="2" borderId="38" xfId="4" applyFont="1" applyFill="1" applyBorder="1" applyAlignment="1">
      <alignment horizontal="center" vertical="center" wrapText="1"/>
    </xf>
    <xf numFmtId="0" fontId="28" fillId="2" borderId="37" xfId="4" applyFont="1" applyFill="1" applyBorder="1" applyAlignment="1">
      <alignment horizontal="center" vertical="center" wrapText="1"/>
    </xf>
    <xf numFmtId="0" fontId="6" fillId="2" borderId="17" xfId="4" applyFont="1" applyFill="1" applyBorder="1" applyAlignment="1">
      <alignment horizontal="center" vertical="center" wrapText="1"/>
    </xf>
    <xf numFmtId="0" fontId="6" fillId="2" borderId="22" xfId="4" applyFont="1" applyFill="1" applyBorder="1" applyAlignment="1">
      <alignment horizontal="center" vertical="center" wrapText="1"/>
    </xf>
    <xf numFmtId="0" fontId="6" fillId="2" borderId="44" xfId="4" applyFont="1" applyFill="1" applyBorder="1" applyAlignment="1">
      <alignment horizontal="center" vertical="center" wrapText="1"/>
    </xf>
    <xf numFmtId="0" fontId="6" fillId="2" borderId="45" xfId="4" applyFont="1" applyFill="1" applyBorder="1" applyAlignment="1">
      <alignment horizontal="center" vertical="center" wrapText="1"/>
    </xf>
    <xf numFmtId="0" fontId="6" fillId="2" borderId="39" xfId="4" applyFont="1" applyFill="1" applyBorder="1" applyAlignment="1">
      <alignment horizontal="center" vertical="center" wrapText="1"/>
    </xf>
    <xf numFmtId="0" fontId="6" fillId="2" borderId="40" xfId="4" applyFont="1" applyFill="1" applyBorder="1" applyAlignment="1">
      <alignment horizontal="center" vertical="center" wrapText="1"/>
    </xf>
    <xf numFmtId="0" fontId="6" fillId="2" borderId="14" xfId="4" applyFont="1" applyFill="1" applyBorder="1" applyAlignment="1">
      <alignment horizontal="center" vertical="center" wrapText="1"/>
    </xf>
    <xf numFmtId="0" fontId="6" fillId="2" borderId="12" xfId="4" applyFont="1" applyFill="1" applyBorder="1" applyAlignment="1">
      <alignment horizontal="center" vertical="center" wrapText="1"/>
    </xf>
    <xf numFmtId="0" fontId="6" fillId="2" borderId="9" xfId="4" applyFont="1" applyFill="1" applyBorder="1" applyAlignment="1">
      <alignment horizontal="center" vertical="center" wrapText="1"/>
    </xf>
    <xf numFmtId="0" fontId="6" fillId="2" borderId="20" xfId="4" applyFont="1" applyFill="1" applyBorder="1" applyAlignment="1">
      <alignment horizontal="center" vertical="center" wrapText="1"/>
    </xf>
    <xf numFmtId="0" fontId="18" fillId="0" borderId="9" xfId="0" applyFont="1" applyBorder="1" applyAlignment="1">
      <alignment horizontal="left" wrapText="1"/>
    </xf>
    <xf numFmtId="0" fontId="12" fillId="0" borderId="9" xfId="0" applyFont="1" applyBorder="1" applyAlignment="1">
      <alignment horizontal="left" wrapText="1"/>
    </xf>
    <xf numFmtId="0" fontId="12" fillId="0" borderId="9" xfId="0" applyFont="1" applyBorder="1" applyAlignment="1">
      <alignment wrapText="1"/>
    </xf>
    <xf numFmtId="0" fontId="12" fillId="0" borderId="20" xfId="0" applyFont="1" applyBorder="1" applyAlignment="1">
      <alignment horizontal="left" wrapText="1"/>
    </xf>
    <xf numFmtId="0" fontId="12" fillId="0" borderId="4" xfId="0" applyFont="1" applyBorder="1" applyAlignment="1">
      <alignment horizontal="left" wrapText="1"/>
    </xf>
    <xf numFmtId="0" fontId="46" fillId="0" borderId="4" xfId="0" applyFont="1" applyBorder="1" applyAlignment="1">
      <alignment horizontal="left" wrapText="1"/>
    </xf>
    <xf numFmtId="0" fontId="6" fillId="6" borderId="14" xfId="4" applyFont="1" applyFill="1" applyBorder="1" applyAlignment="1">
      <alignment horizontal="center" vertical="center" wrapText="1"/>
    </xf>
    <xf numFmtId="0" fontId="3" fillId="0" borderId="23" xfId="0" applyFont="1" applyBorder="1" applyAlignment="1">
      <alignment horizontal="left" vertical="top" wrapText="1"/>
    </xf>
    <xf numFmtId="0" fontId="3" fillId="0" borderId="0" xfId="0" applyFont="1" applyBorder="1" applyAlignment="1">
      <alignment horizontal="left" vertical="top" wrapText="1"/>
    </xf>
    <xf numFmtId="0" fontId="47" fillId="0" borderId="23" xfId="0" applyFont="1" applyBorder="1" applyAlignment="1">
      <alignment horizontal="left" vertical="top" wrapText="1"/>
    </xf>
    <xf numFmtId="0" fontId="47" fillId="0" borderId="0" xfId="0" applyFont="1" applyBorder="1" applyAlignment="1">
      <alignment horizontal="left" vertical="top" wrapText="1"/>
    </xf>
    <xf numFmtId="164" fontId="11" fillId="6" borderId="14" xfId="0" applyNumberFormat="1" applyFont="1" applyFill="1" applyBorder="1" applyAlignment="1">
      <alignment horizontal="center"/>
    </xf>
    <xf numFmtId="0" fontId="48" fillId="0" borderId="0" xfId="0" applyNumberFormat="1" applyFont="1" applyAlignment="1">
      <alignment horizontal="left" wrapText="1"/>
    </xf>
    <xf numFmtId="0" fontId="18" fillId="0" borderId="9" xfId="0" applyFont="1" applyFill="1" applyBorder="1" applyAlignment="1">
      <alignment wrapText="1"/>
    </xf>
    <xf numFmtId="164" fontId="41" fillId="8" borderId="14" xfId="0" applyNumberFormat="1" applyFont="1" applyFill="1" applyBorder="1" applyAlignment="1">
      <alignment horizontal="right" vertical="top"/>
    </xf>
    <xf numFmtId="164" fontId="54" fillId="8" borderId="14" xfId="0" applyNumberFormat="1" applyFont="1" applyFill="1" applyBorder="1" applyAlignment="1">
      <alignment horizontal="right" vertical="top"/>
    </xf>
  </cellXfs>
  <cellStyles count="14">
    <cellStyle name="Comma 2" xfId="1"/>
    <cellStyle name="Comma 3" xfId="9"/>
    <cellStyle name="Currency 2" xfId="6"/>
    <cellStyle name="Hyperlink" xfId="11" builtinId="8"/>
    <cellStyle name="Hyperlink 2" xfId="2"/>
    <cellStyle name="Normal" xfId="0" builtinId="0"/>
    <cellStyle name="Normal 2" xfId="3"/>
    <cellStyle name="Normal 2 2" xfId="8"/>
    <cellStyle name="Normal 3" xfId="4"/>
    <cellStyle name="Normal 4" xfId="7"/>
    <cellStyle name="Normal 5" xfId="10"/>
    <cellStyle name="Normal 6" xfId="12"/>
    <cellStyle name="Percent" xfId="13" builtinId="5"/>
    <cellStyle name="Percent 2" xfId="5"/>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808080"/>
      <color rgb="FF5F5F5F"/>
      <color rgb="FF77777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0</xdr:rowOff>
    </xdr:from>
    <xdr:to>
      <xdr:col>8</xdr:col>
      <xdr:colOff>444500</xdr:colOff>
      <xdr:row>166</xdr:row>
      <xdr:rowOff>111125</xdr:rowOff>
    </xdr:to>
    <xdr:sp macro="" textlink="">
      <xdr:nvSpPr>
        <xdr:cNvPr id="2" name="TextBox 1"/>
        <xdr:cNvSpPr txBox="1"/>
      </xdr:nvSpPr>
      <xdr:spPr>
        <a:xfrm>
          <a:off x="76200" y="0"/>
          <a:ext cx="6908800" cy="31750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dk1"/>
              </a:solidFill>
              <a:effectLst/>
              <a:latin typeface="+mn-lt"/>
              <a:ea typeface="+mn-ea"/>
              <a:cs typeface="+mn-cs"/>
            </a:rPr>
            <a:t>Reader’s Guide to Federal Temporary Assistance for Needy Families (TANF) and State Maintenance-of-Effort (MOE) Financial Data, Fiscal Year (FY) 2015</a:t>
          </a:r>
        </a:p>
        <a:p>
          <a:r>
            <a:rPr lang="en-US" sz="1100">
              <a:solidFill>
                <a:schemeClr val="dk1"/>
              </a:solidFill>
              <a:effectLst/>
              <a:latin typeface="+mn-lt"/>
              <a:ea typeface="+mn-ea"/>
              <a:cs typeface="+mn-cs"/>
            </a:rPr>
            <a:t>These tables display</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federal TANF and state MOE expenditure</a:t>
          </a:r>
          <a:r>
            <a:rPr lang="en-US" sz="1100" baseline="0">
              <a:solidFill>
                <a:schemeClr val="dk1"/>
              </a:solidFill>
              <a:effectLst/>
              <a:latin typeface="+mn-lt"/>
              <a:ea typeface="+mn-ea"/>
              <a:cs typeface="+mn-cs"/>
            </a:rPr>
            <a:t> data</a:t>
          </a:r>
          <a:r>
            <a:rPr lang="en-US" sz="1100">
              <a:solidFill>
                <a:schemeClr val="dk1"/>
              </a:solidFill>
              <a:effectLst/>
              <a:latin typeface="+mn-lt"/>
              <a:ea typeface="+mn-ea"/>
              <a:cs typeface="+mn-cs"/>
            </a:rPr>
            <a:t>. As a condition of receiving federal TANF funds, states are required to spend a certain amount of their own funds (MOE) on TANF-allowable categories. Expenditures are grouped into 20 main categories, as defined below. </a:t>
          </a:r>
          <a:r>
            <a:rPr lang="en-US" sz="1100" i="1">
              <a:solidFill>
                <a:schemeClr val="dk1"/>
              </a:solidFill>
              <a:effectLst/>
              <a:latin typeface="+mn-lt"/>
              <a:ea typeface="+mn-ea"/>
              <a:cs typeface="+mn-cs"/>
            </a:rPr>
            <a:t>Transitional Services for Employed</a:t>
          </a:r>
          <a:r>
            <a:rPr lang="en-US" sz="1100">
              <a:solidFill>
                <a:schemeClr val="dk1"/>
              </a:solidFill>
              <a:effectLst/>
              <a:latin typeface="+mn-lt"/>
              <a:ea typeface="+mn-ea"/>
              <a:cs typeface="+mn-cs"/>
            </a:rPr>
            <a:t> and </a:t>
          </a:r>
          <a:r>
            <a:rPr lang="en-US" sz="1100" i="1">
              <a:solidFill>
                <a:schemeClr val="dk1"/>
              </a:solidFill>
              <a:effectLst/>
              <a:latin typeface="+mn-lt"/>
              <a:ea typeface="+mn-ea"/>
              <a:cs typeface="+mn-cs"/>
            </a:rPr>
            <a:t>Job Access </a:t>
          </a:r>
          <a:r>
            <a:rPr lang="en-US" sz="1100">
              <a:solidFill>
                <a:schemeClr val="dk1"/>
              </a:solidFill>
              <a:effectLst/>
              <a:latin typeface="+mn-lt"/>
              <a:ea typeface="+mn-ea"/>
              <a:cs typeface="+mn-cs"/>
            </a:rPr>
            <a:t>expenditures, which can be found in the tab </a:t>
          </a:r>
          <a:r>
            <a:rPr lang="en-US" sz="1100" i="1">
              <a:solidFill>
                <a:schemeClr val="dk1"/>
              </a:solidFill>
              <a:effectLst/>
              <a:latin typeface="+mn-lt"/>
              <a:ea typeface="+mn-ea"/>
              <a:cs typeface="+mn-cs"/>
            </a:rPr>
            <a:t>F. Appendix</a:t>
          </a:r>
          <a:r>
            <a:rPr lang="en-US" sz="1100" i="0">
              <a:solidFill>
                <a:schemeClr val="dk1"/>
              </a:solidFill>
              <a:effectLst/>
              <a:latin typeface="+mn-lt"/>
              <a:ea typeface="+mn-ea"/>
              <a:cs typeface="+mn-cs"/>
            </a:rPr>
            <a:t>, are also defined below</a:t>
          </a:r>
          <a:r>
            <a:rPr lang="en-US" sz="1100">
              <a:solidFill>
                <a:schemeClr val="dk1"/>
              </a:solidFill>
              <a:effectLst/>
              <a:latin typeface="+mn-lt"/>
              <a:ea typeface="+mn-ea"/>
              <a:cs typeface="+mn-cs"/>
            </a:rPr>
            <a:t>. For more information about</a:t>
          </a:r>
          <a:r>
            <a:rPr lang="en-US" sz="1100" baseline="0">
              <a:solidFill>
                <a:schemeClr val="dk1"/>
              </a:solidFill>
              <a:effectLst/>
              <a:latin typeface="+mn-lt"/>
              <a:ea typeface="+mn-ea"/>
              <a:cs typeface="+mn-cs"/>
            </a:rPr>
            <a:t> the </a:t>
          </a:r>
          <a:r>
            <a:rPr lang="en-US" sz="1100">
              <a:solidFill>
                <a:schemeClr val="dk1"/>
              </a:solidFill>
              <a:effectLst/>
              <a:latin typeface="+mn-lt"/>
              <a:ea typeface="+mn-ea"/>
              <a:cs typeface="+mn-cs"/>
            </a:rPr>
            <a:t>expenditure categories and the new financial reporting form ACF-196-R, see the </a:t>
          </a:r>
          <a:r>
            <a:rPr lang="en-US" sz="1100" i="1">
              <a:solidFill>
                <a:schemeClr val="dk1"/>
              </a:solidFill>
              <a:effectLst/>
              <a:latin typeface="+mn-lt"/>
              <a:ea typeface="+mn-ea"/>
              <a:cs typeface="+mn-cs"/>
            </a:rPr>
            <a:t>Instructions for completion of State Financial Report Forms: ACF-196R and ACF-196 </a:t>
          </a:r>
          <a:r>
            <a:rPr lang="en-US" sz="1100" u="sng">
              <a:solidFill>
                <a:schemeClr val="dk1"/>
              </a:solidFill>
              <a:effectLst/>
              <a:latin typeface="+mn-lt"/>
              <a:ea typeface="+mn-ea"/>
              <a:cs typeface="+mn-cs"/>
              <a:hlinkClick xmlns:r="http://schemas.openxmlformats.org/officeDocument/2006/relationships" r:id=""/>
            </a:rPr>
            <a:t>https://www.acf.hhs.gov/sites/default/files/ofa/acf_196r_instructions_final.pdf</a:t>
          </a:r>
          <a:r>
            <a:rPr lang="en-US" sz="1100">
              <a:solidFill>
                <a:schemeClr val="dk1"/>
              </a:solidFill>
              <a:effectLst/>
              <a:latin typeface="+mn-lt"/>
              <a:ea typeface="+mn-ea"/>
              <a:cs typeface="+mn-cs"/>
            </a:rPr>
            <a:t>.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Basic Assistance</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Cash, payments, vouchers, and other forms of benefits designed to meet a family's ongoing basic needs (i.e., for food, clothing, shelter, utilities, household goods, personal care items, and general incidental expenses).  </a:t>
          </a:r>
        </a:p>
        <a:p>
          <a:pPr lvl="1"/>
          <a:r>
            <a:rPr lang="en-US" sz="1100" b="1" i="1" u="none" strike="noStrike">
              <a:solidFill>
                <a:schemeClr val="dk1"/>
              </a:solidFill>
              <a:effectLst/>
              <a:latin typeface="+mn-lt"/>
              <a:ea typeface="+mn-ea"/>
              <a:cs typeface="+mn-cs"/>
            </a:rPr>
            <a:t>Basic Assistance (excluding Payments for Relative Foster Care, and Adoption and Guardianship Subsidies)</a:t>
          </a:r>
          <a:r>
            <a:rPr lang="en-US" sz="1100" u="none" strike="noStrike">
              <a:solidFill>
                <a:schemeClr val="dk1"/>
              </a:solidFill>
              <a:effectLst/>
              <a:latin typeface="+mn-lt"/>
              <a:ea typeface="+mn-ea"/>
              <a:cs typeface="+mn-cs"/>
            </a:rPr>
            <a:t>:</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includes payments on behalf of children for whom the child welfare agency does not have legal care and responsibility who are living with caretaker relatives and child support pass-through payments.</a:t>
          </a:r>
        </a:p>
        <a:p>
          <a:pPr lvl="1"/>
          <a:r>
            <a:rPr lang="en-US" sz="1100" b="1" i="1" u="none" strike="noStrike">
              <a:solidFill>
                <a:schemeClr val="dk1"/>
              </a:solidFill>
              <a:effectLst/>
              <a:latin typeface="+mn-lt"/>
              <a:ea typeface="+mn-ea"/>
              <a:cs typeface="+mn-cs"/>
            </a:rPr>
            <a:t>Relative Foster Care Maintenance Payments and Adoption and Guardianship Subsidies</a:t>
          </a:r>
          <a:r>
            <a:rPr lang="en-US" sz="1100" u="none" strike="noStrike">
              <a:solidFill>
                <a:schemeClr val="dk1"/>
              </a:solidFill>
              <a:effectLst/>
              <a:latin typeface="+mn-lt"/>
              <a:ea typeface="+mn-ea"/>
              <a:cs typeface="+mn-cs"/>
            </a:rPr>
            <a:t>: basic assistance provided on behalf of a child or children for whom the child welfare agency has legal placement and care responsibility and is living with a caretaker relative, or child or children living with legal guardians; ongoing adoption subsidies; and expenditures for payments made to foster parents standing in loco parentis, if state law provides.  </a:t>
          </a:r>
          <a:r>
            <a:rPr lang="en-US" sz="1100" i="1" u="none" strike="noStrike">
              <a:solidFill>
                <a:schemeClr val="dk1"/>
              </a:solidFill>
              <a:effectLst/>
              <a:latin typeface="+mn-lt"/>
              <a:ea typeface="+mn-ea"/>
              <a:cs typeface="+mn-cs"/>
            </a:rPr>
            <a:t>Note: </a:t>
          </a:r>
          <a:r>
            <a:rPr lang="en-US" sz="1100" u="none" strike="noStrike">
              <a:solidFill>
                <a:schemeClr val="dk1"/>
              </a:solidFill>
              <a:effectLst/>
              <a:latin typeface="+mn-lt"/>
              <a:ea typeface="+mn-ea"/>
              <a:cs typeface="+mn-cs"/>
            </a:rPr>
            <a:t>All expenditures are for cases that are not eligible for IV-E foster care assistance or subsidies.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Assistance </a:t>
          </a:r>
          <a:r>
            <a:rPr lang="x-none" sz="1100" b="1">
              <a:solidFill>
                <a:schemeClr val="dk1"/>
              </a:solidFill>
              <a:effectLst/>
              <a:latin typeface="+mn-lt"/>
              <a:ea typeface="+mn-ea"/>
              <a:cs typeface="+mn-cs"/>
            </a:rPr>
            <a:t>Authorized </a:t>
          </a:r>
          <a:r>
            <a:rPr lang="en-US" sz="1100" b="1">
              <a:solidFill>
                <a:schemeClr val="dk1"/>
              </a:solidFill>
              <a:effectLst/>
              <a:latin typeface="+mn-lt"/>
              <a:ea typeface="+mn-ea"/>
              <a:cs typeface="+mn-cs"/>
            </a:rPr>
            <a:t>Solely </a:t>
          </a:r>
          <a:r>
            <a:rPr lang="x-none" sz="1100" b="1">
              <a:solidFill>
                <a:schemeClr val="dk1"/>
              </a:solidFill>
              <a:effectLst/>
              <a:latin typeface="+mn-lt"/>
              <a:ea typeface="+mn-ea"/>
              <a:cs typeface="+mn-cs"/>
            </a:rPr>
            <a:t>Under Prior Law </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Activities that are not otherwise consistent with the purposes of TANF and/or with the prohibitions in section 408, but are allowable expenditures of federal TANF funds as activities that were in effect on September 30, 1995, or (at the option of the state) August 21, 1996.  </a:t>
          </a:r>
        </a:p>
        <a:p>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states may not report MOE expenditures in this category; all state MOE expenditures must be consistent with the purposes of TANF.</a:t>
          </a:r>
        </a:p>
        <a:p>
          <a:pPr lvl="1"/>
          <a:r>
            <a:rPr lang="en-US" sz="1100" b="1" i="1">
              <a:solidFill>
                <a:schemeClr val="dk1"/>
              </a:solidFill>
              <a:effectLst/>
              <a:latin typeface="+mn-lt"/>
              <a:ea typeface="+mn-ea"/>
              <a:cs typeface="+mn-cs"/>
            </a:rPr>
            <a:t>Foster Care Payments:</a:t>
          </a:r>
          <a:r>
            <a:rPr lang="en-US" sz="1100">
              <a:solidFill>
                <a:schemeClr val="dk1"/>
              </a:solidFill>
              <a:effectLst/>
              <a:latin typeface="+mn-lt"/>
              <a:ea typeface="+mn-ea"/>
              <a:cs typeface="+mn-cs"/>
            </a:rPr>
            <a:t> foster care assistance on behalf of children, authorized solely under section 404(a)(2) of the Act and referenced in a state’s former AFDC or Emergency Assistance plan. </a:t>
          </a:r>
        </a:p>
        <a:p>
          <a:pPr lvl="1"/>
          <a:r>
            <a:rPr lang="en-US" sz="1100" b="1" i="1">
              <a:solidFill>
                <a:schemeClr val="dk1"/>
              </a:solidFill>
              <a:effectLst/>
              <a:latin typeface="+mn-lt"/>
              <a:ea typeface="+mn-ea"/>
              <a:cs typeface="+mn-cs"/>
            </a:rPr>
            <a:t>Juvenile Justice Payments: </a:t>
          </a:r>
          <a:r>
            <a:rPr lang="en-US" sz="1100">
              <a:solidFill>
                <a:schemeClr val="dk1"/>
              </a:solidFill>
              <a:effectLst/>
              <a:latin typeface="+mn-lt"/>
              <a:ea typeface="+mn-ea"/>
              <a:cs typeface="+mn-cs"/>
            </a:rPr>
            <a:t>assistance payments on behalf of children in the state’s juvenile justice system, authorized solely under section 404(a)(2) of the Act and referenced in a state’s former AFDC or Emergency Assistance plan.</a:t>
          </a:r>
        </a:p>
        <a:p>
          <a:pPr lvl="1"/>
          <a:r>
            <a:rPr lang="en-US" sz="1100" b="1" i="1">
              <a:solidFill>
                <a:schemeClr val="dk1"/>
              </a:solidFill>
              <a:effectLst/>
              <a:latin typeface="+mn-lt"/>
              <a:ea typeface="+mn-ea"/>
              <a:cs typeface="+mn-cs"/>
            </a:rPr>
            <a:t>Emergency Assistance Authorized Solely Under Prior Law</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other benefits authorized solely under section 404(a)(2) of the Act and referenced in a state’s former AFDC or Emergency Assistance plan.</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Non-Assistance Authorized Solely Under Prior Law</a:t>
          </a:r>
        </a:p>
        <a:p>
          <a:r>
            <a:rPr lang="en-US" sz="1100">
              <a:solidFill>
                <a:schemeClr val="dk1"/>
              </a:solidFill>
              <a:effectLst/>
              <a:latin typeface="+mn-lt"/>
              <a:ea typeface="+mn-ea"/>
              <a:cs typeface="+mn-cs"/>
            </a:rPr>
            <a:t>Activities that are not otherwise consistent with the purposes of TANF and/or with the prohibitions in section 408, but are allowable expenditures of federal TANF funds as activities that were in effect on September 30, 1995, or (at the option of the state) August 21, 1996.  </a:t>
          </a:r>
        </a:p>
        <a:p>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states may not report MOE expenditures in this category; all state MOE expenditures must be consistent with the purposes of TANF.</a:t>
          </a:r>
        </a:p>
        <a:p>
          <a:pPr lvl="1"/>
          <a:r>
            <a:rPr lang="en-US" sz="1100" b="1" i="1">
              <a:solidFill>
                <a:schemeClr val="dk1"/>
              </a:solidFill>
              <a:effectLst/>
              <a:latin typeface="+mn-lt"/>
              <a:ea typeface="+mn-ea"/>
              <a:cs typeface="+mn-cs"/>
            </a:rPr>
            <a:t>Child Welfare or Foster Care Services</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services provided to children and their families involved in the state’s child welfare system, authorized solely under section 404(a)(2) of the Act, and referenced in a state’s former AFDC or Emergency Assistance plan. </a:t>
          </a:r>
        </a:p>
        <a:p>
          <a:pPr lvl="1"/>
          <a:r>
            <a:rPr lang="en-US" sz="1100" b="1" i="1">
              <a:solidFill>
                <a:schemeClr val="dk1"/>
              </a:solidFill>
              <a:effectLst/>
              <a:latin typeface="+mn-lt"/>
              <a:ea typeface="+mn-ea"/>
              <a:cs typeface="+mn-cs"/>
            </a:rPr>
            <a:t>Juvenile Justice Services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juvenile justice services provided to children, youth, and families, authorized solely under section 404(a)(2) of the Act and referenced in a state’s former AFDC or Emergency Assistance plan.</a:t>
          </a:r>
        </a:p>
        <a:p>
          <a:pPr lvl="1"/>
          <a:r>
            <a:rPr lang="en-US" sz="1100" b="1" i="1">
              <a:solidFill>
                <a:schemeClr val="dk1"/>
              </a:solidFill>
              <a:effectLst/>
              <a:latin typeface="+mn-lt"/>
              <a:ea typeface="+mn-ea"/>
              <a:cs typeface="+mn-cs"/>
            </a:rPr>
            <a:t>Emergency Services Authorized Solely Under Prior Law</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other services, authorized solely under section 404(a)(2) of the Act and referenced in a state’s former AFDC or Emergency Assistance plan.</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Work, Education, and Training Activities</a:t>
          </a:r>
          <a:endParaRPr lang="en-US" sz="1100" b="1">
            <a:solidFill>
              <a:schemeClr val="dk1"/>
            </a:solidFill>
            <a:effectLst/>
            <a:latin typeface="+mn-lt"/>
            <a:ea typeface="+mn-ea"/>
            <a:cs typeface="+mn-cs"/>
          </a:endParaRPr>
        </a:p>
        <a:p>
          <a:pPr lvl="1"/>
          <a:r>
            <a:rPr lang="en-US" sz="1100" b="1" i="1" u="none" strike="noStrike">
              <a:solidFill>
                <a:schemeClr val="dk1"/>
              </a:solidFill>
              <a:effectLst/>
              <a:latin typeface="+mn-lt"/>
              <a:ea typeface="+mn-ea"/>
              <a:cs typeface="+mn-cs"/>
            </a:rPr>
            <a:t>Subsidized Employment</a:t>
          </a:r>
          <a:r>
            <a:rPr lang="en-US" sz="1100" b="1" u="none" strike="noStrike">
              <a:solidFill>
                <a:schemeClr val="dk1"/>
              </a:solidFill>
              <a:effectLst/>
              <a:latin typeface="+mn-lt"/>
              <a:ea typeface="+mn-ea"/>
              <a:cs typeface="+mn-cs"/>
            </a:rPr>
            <a:t>:</a:t>
          </a:r>
          <a:r>
            <a:rPr lang="en-US" sz="1100" u="none" strike="noStrike">
              <a:solidFill>
                <a:schemeClr val="dk1"/>
              </a:solidFill>
              <a:effectLst/>
              <a:latin typeface="+mn-lt"/>
              <a:ea typeface="+mn-ea"/>
              <a:cs typeface="+mn-cs"/>
            </a:rPr>
            <a:t> payments to employers or third parties to help cover the costs of employee wages, benefits, supervision, or training; costs for subsidizing a portion of the participant’s wage to compensate an employer for training costs; and expenditures for subsidized employment targeted for youth. Does </a:t>
          </a:r>
          <a:r>
            <a:rPr lang="en-US" sz="1100" i="1" u="none" strike="noStrike">
              <a:solidFill>
                <a:schemeClr val="dk1"/>
              </a:solidFill>
              <a:effectLst/>
              <a:latin typeface="+mn-lt"/>
              <a:ea typeface="+mn-ea"/>
              <a:cs typeface="+mn-cs"/>
            </a:rPr>
            <a:t>not</a:t>
          </a:r>
          <a:r>
            <a:rPr lang="en-US" sz="1100" u="none" strike="noStrike">
              <a:solidFill>
                <a:schemeClr val="dk1"/>
              </a:solidFill>
              <a:effectLst/>
              <a:latin typeface="+mn-lt"/>
              <a:ea typeface="+mn-ea"/>
              <a:cs typeface="+mn-cs"/>
            </a:rPr>
            <a:t> include expenditures related to payments to or on behalf of participants in community service and work experience activities that are within the definition of assistance.</a:t>
          </a:r>
        </a:p>
        <a:p>
          <a:pPr lvl="1"/>
          <a:r>
            <a:rPr lang="en-US" sz="1100" b="1" i="1" u="none" strike="noStrike">
              <a:solidFill>
                <a:schemeClr val="dk1"/>
              </a:solidFill>
              <a:effectLst/>
              <a:latin typeface="+mn-lt"/>
              <a:ea typeface="+mn-ea"/>
              <a:cs typeface="+mn-cs"/>
            </a:rPr>
            <a:t>Education and Training</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education and training activities, including secondary education (including alternative programs); adult education, high school diploma-equivalent (such as GED) and ESL classes; education directly related to employment; job skills training; education provided as vocational educational training or career and technical education; and post-secondary education.  Does </a:t>
          </a:r>
          <a:r>
            <a:rPr lang="en-US" sz="1100" i="1" u="none" strike="noStrike">
              <a:solidFill>
                <a:schemeClr val="dk1"/>
              </a:solidFill>
              <a:effectLst/>
              <a:latin typeface="+mn-lt"/>
              <a:ea typeface="+mn-ea"/>
              <a:cs typeface="+mn-cs"/>
            </a:rPr>
            <a:t>not</a:t>
          </a:r>
          <a:r>
            <a:rPr lang="en-US" sz="1100" u="none" strike="noStrike">
              <a:solidFill>
                <a:schemeClr val="dk1"/>
              </a:solidFill>
              <a:effectLst/>
              <a:latin typeface="+mn-lt"/>
              <a:ea typeface="+mn-ea"/>
              <a:cs typeface="+mn-cs"/>
            </a:rPr>
            <a:t> include costs of early care and education or after-school or summer enrichment programs for children and youth in elementary, middle school, or high school.  </a:t>
          </a:r>
        </a:p>
        <a:p>
          <a:pPr lvl="1"/>
          <a:r>
            <a:rPr lang="en-US" sz="1100" b="1" i="1" u="none" strike="noStrike">
              <a:solidFill>
                <a:schemeClr val="dk1"/>
              </a:solidFill>
              <a:effectLst/>
              <a:latin typeface="+mn-lt"/>
              <a:ea typeface="+mn-ea"/>
              <a:cs typeface="+mn-cs"/>
            </a:rPr>
            <a:t>Additional Work Activities</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work activities that have not been reported in employment subsidies or education and training.  Includes costs related to providing work experience and community service activities, job search assistance and job readiness, related services (such as employment counseling, coaching, job development, information and referral, and outreach to business and non-profit community groups).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Work Supports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Assistance and non-assistance transportation benefits, such as the value of allowances, bus tokens, car payments, auto repair, auto insurance reimbursement, and van services provided in order to help families obtain, retain, or advance in employment, participate in other work activities, or as a non-recurrent, short-term benefit. Also includes goods provided to individuals in order to help them obtain or maintain employment, e.g., tools, uniforms, fees to obtain special  licenses, as well as bonuses, incentives, and work support allowances (that do not meet the definition of “assistance”) and expenditures for job access.</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Early Care and Education</a:t>
          </a:r>
        </a:p>
        <a:p>
          <a:pPr lvl="1"/>
          <a:r>
            <a:rPr lang="en-US" sz="1100" b="1" i="1">
              <a:solidFill>
                <a:schemeClr val="dk1"/>
              </a:solidFill>
              <a:effectLst/>
              <a:latin typeface="+mn-lt"/>
              <a:ea typeface="+mn-ea"/>
              <a:cs typeface="+mn-cs"/>
            </a:rPr>
            <a:t>Child Care (</a:t>
          </a:r>
          <a:r>
            <a:rPr lang="en-US" sz="1100" b="0" i="0">
              <a:solidFill>
                <a:schemeClr val="dk1"/>
              </a:solidFill>
              <a:effectLst/>
              <a:latin typeface="+mn-lt"/>
              <a:ea typeface="+mn-ea"/>
              <a:cs typeface="+mn-cs"/>
            </a:rPr>
            <a:t>A</a:t>
          </a:r>
          <a:r>
            <a:rPr lang="en-US" sz="1100" b="1" i="1">
              <a:solidFill>
                <a:schemeClr val="dk1"/>
              </a:solidFill>
              <a:effectLst/>
              <a:latin typeface="+mn-lt"/>
              <a:ea typeface="+mn-ea"/>
              <a:cs typeface="+mn-cs"/>
            </a:rPr>
            <a:t>ssistance and Non-Assistance)</a:t>
          </a:r>
          <a:r>
            <a:rPr lang="en-US" sz="1100">
              <a:solidFill>
                <a:schemeClr val="dk1"/>
              </a:solidFill>
              <a:effectLst/>
              <a:latin typeface="+mn-lt"/>
              <a:ea typeface="+mn-ea"/>
              <a:cs typeface="+mn-cs"/>
            </a:rPr>
            <a:t>: child care expenditures for families that need child care to work, participate in work activities (such as job search, community service, education, or training), or for respite purposes.  Includes child care provided to families who receive child care during a temporary period of unemployment.  Does </a:t>
          </a:r>
          <a:r>
            <a:rPr lang="en-US" sz="1100" i="1">
              <a:solidFill>
                <a:schemeClr val="dk1"/>
              </a:solidFill>
              <a:effectLst/>
              <a:latin typeface="+mn-lt"/>
              <a:ea typeface="+mn-ea"/>
              <a:cs typeface="+mn-cs"/>
            </a:rPr>
            <a:t>not</a:t>
          </a:r>
          <a:r>
            <a:rPr lang="en-US" sz="1100">
              <a:solidFill>
                <a:schemeClr val="dk1"/>
              </a:solidFill>
              <a:effectLst/>
              <a:latin typeface="+mn-lt"/>
              <a:ea typeface="+mn-ea"/>
              <a:cs typeface="+mn-cs"/>
            </a:rPr>
            <a:t> include funds transferred to the CCDF (Discretionary Fund - reported on the ACF-696) or the SSBG programs. </a:t>
          </a:r>
        </a:p>
        <a:p>
          <a:pPr lvl="1"/>
          <a:r>
            <a:rPr lang="en-US" sz="1100" b="1" i="1">
              <a:solidFill>
                <a:schemeClr val="dk1"/>
              </a:solidFill>
              <a:effectLst/>
              <a:latin typeface="+mn-lt"/>
              <a:ea typeface="+mn-ea"/>
              <a:cs typeface="+mn-cs"/>
            </a:rPr>
            <a:t>Pre-Kindergarten/Head Start</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pre-kindergarten or kindergarten education programs (allowable if they do not meet the definition of a “general state expense”), expansion of Head Start programs, or other school readiness programs.</a:t>
          </a:r>
        </a:p>
        <a:p>
          <a:pPr lvl="1"/>
          <a:endParaRPr lang="en-US" sz="1100" b="0" i="1">
            <a:solidFill>
              <a:schemeClr val="dk1"/>
            </a:solidFill>
            <a:effectLst/>
            <a:latin typeface="+mn-lt"/>
            <a:ea typeface="+mn-ea"/>
            <a:cs typeface="+mn-cs"/>
          </a:endParaRPr>
        </a:p>
        <a:p>
          <a:pPr lvl="0"/>
          <a:r>
            <a:rPr lang="x-none" sz="1100" b="1" i="0">
              <a:solidFill>
                <a:schemeClr val="dk1"/>
              </a:solidFill>
              <a:effectLst/>
              <a:latin typeface="+mn-lt"/>
              <a:ea typeface="+mn-ea"/>
              <a:cs typeface="+mn-cs"/>
            </a:rPr>
            <a:t>Financial Education and Asset Development</a:t>
          </a:r>
          <a:endParaRPr lang="en-US" sz="1100" b="1" i="0">
            <a:solidFill>
              <a:schemeClr val="dk1"/>
            </a:solidFill>
            <a:effectLst/>
            <a:latin typeface="+mn-lt"/>
            <a:ea typeface="+mn-ea"/>
            <a:cs typeface="+mn-cs"/>
          </a:endParaRPr>
        </a:p>
        <a:p>
          <a:pPr lvl="0"/>
          <a:r>
            <a:rPr lang="en-US" sz="1100">
              <a:solidFill>
                <a:schemeClr val="dk1"/>
              </a:solidFill>
              <a:effectLst/>
              <a:latin typeface="+mn-lt"/>
              <a:ea typeface="+mn-ea"/>
              <a:cs typeface="+mn-cs"/>
            </a:rPr>
            <a:t>Programs and initiatives designed to support the development and protection of assets including contributions to Individual Development Accounts (IDAs) and related operational costs (that fall outside the definition of administrative costs), financial education services, tax credit outreach campaigns and tax filing assistance programs, initiatives to support access to mainstream banking, and credit and debt management counseling.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Refundable </a:t>
          </a:r>
          <a:r>
            <a:rPr lang="en-US" sz="1100" b="1">
              <a:solidFill>
                <a:schemeClr val="dk1"/>
              </a:solidFill>
              <a:effectLst/>
              <a:latin typeface="+mn-lt"/>
              <a:ea typeface="+mn-ea"/>
              <a:cs typeface="+mn-cs"/>
            </a:rPr>
            <a:t>Earned Income </a:t>
          </a:r>
          <a:r>
            <a:rPr lang="x-none" sz="1100" b="1">
              <a:solidFill>
                <a:schemeClr val="dk1"/>
              </a:solidFill>
              <a:effectLst/>
              <a:latin typeface="+mn-lt"/>
              <a:ea typeface="+mn-ea"/>
              <a:cs typeface="+mn-cs"/>
            </a:rPr>
            <a:t>Tax Credits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Refundable portions of state or local earned income tax credits (EITC) paid to families. If the state is using an intercept to recoup a debt owed to the state, only the portion of the refundable EITC that is actually received by the family may be considered a federal TANF or MOE expenditure.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Non-EITC Refundable State Tax Credits</a:t>
          </a:r>
        </a:p>
        <a:p>
          <a:r>
            <a:rPr lang="en-US" sz="1100">
              <a:solidFill>
                <a:schemeClr val="dk1"/>
              </a:solidFill>
              <a:effectLst/>
              <a:latin typeface="+mn-lt"/>
              <a:ea typeface="+mn-ea"/>
              <a:cs typeface="+mn-cs"/>
            </a:rPr>
            <a:t>Refundable portions of other tax credits provided under state or local law that are consistent with the purposes of TANF (e.g., state refundable child care tax credit).  If the state is using an intercept to recoup a debt owed to the state, only the portion of the refundable tax credit that is actually received by the family may be considered a federal TANF or MOE expenditure.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Non-Recurrent Short Term Benefits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Short-term benefits to families in the form of cash, vouchers, subsidies, or similar form of payment to deal with a specific crisis situation or episode of need and excluded from the definition of assistance on that basis.  Includes expenditures such as emergency assistance and diversion payments, emergency housing and short-term homelessness assistance, emergency food aid, short-term utilities payments, burial assistance, clothing allowances, and back-to-school payments.  </a:t>
          </a:r>
        </a:p>
        <a:p>
          <a:pPr lvl="0"/>
          <a:endParaRPr lang="en-US" sz="1100" b="0" i="1">
            <a:solidFill>
              <a:schemeClr val="dk1"/>
            </a:solidFill>
            <a:effectLst/>
            <a:latin typeface="+mn-lt"/>
            <a:ea typeface="+mn-ea"/>
            <a:cs typeface="+mn-cs"/>
          </a:endParaRPr>
        </a:p>
        <a:p>
          <a:pPr lvl="0"/>
          <a:r>
            <a:rPr lang="x-none" sz="1100" b="1" i="0">
              <a:solidFill>
                <a:schemeClr val="dk1"/>
              </a:solidFill>
              <a:effectLst/>
              <a:latin typeface="+mn-lt"/>
              <a:ea typeface="+mn-ea"/>
              <a:cs typeface="+mn-cs"/>
            </a:rPr>
            <a:t>Supportive Services</a:t>
          </a:r>
          <a:endParaRPr lang="en-US" sz="1100" b="1" i="0">
            <a:solidFill>
              <a:schemeClr val="dk1"/>
            </a:solidFill>
            <a:effectLst/>
            <a:latin typeface="+mn-lt"/>
            <a:ea typeface="+mn-ea"/>
            <a:cs typeface="+mn-cs"/>
          </a:endParaRPr>
        </a:p>
        <a:p>
          <a:r>
            <a:rPr lang="en-US" sz="1100">
              <a:solidFill>
                <a:schemeClr val="dk1"/>
              </a:solidFill>
              <a:effectLst/>
              <a:latin typeface="+mn-lt"/>
              <a:ea typeface="+mn-ea"/>
              <a:cs typeface="+mn-cs"/>
            </a:rPr>
            <a:t>Services such as domestic violence services, and health, mental health, substance abuse and disability services, housing counseling services, and other family supports.  (</a:t>
          </a:r>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 state may not use federal TANF funds on expenditures for medical services).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Services for Children </a:t>
          </a:r>
          <a:r>
            <a:rPr lang="en-US" sz="1100" b="1">
              <a:solidFill>
                <a:schemeClr val="dk1"/>
              </a:solidFill>
              <a:effectLst/>
              <a:latin typeface="+mn-lt"/>
              <a:ea typeface="+mn-ea"/>
              <a:cs typeface="+mn-cs"/>
            </a:rPr>
            <a:t>and</a:t>
          </a:r>
          <a:r>
            <a:rPr lang="x-none" sz="1100" b="1">
              <a:solidFill>
                <a:schemeClr val="dk1"/>
              </a:solidFill>
              <a:effectLst/>
              <a:latin typeface="+mn-lt"/>
              <a:ea typeface="+mn-ea"/>
              <a:cs typeface="+mn-cs"/>
            </a:rPr>
            <a:t> Youth</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Programs designed to support and enrich the development and improve the life-skills and educational attainment of children and youth. This may include after-school programs, and mentoring or tutoring programs.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Prevention of </a:t>
          </a:r>
          <a:r>
            <a:rPr lang="x-none" sz="1100" b="1">
              <a:solidFill>
                <a:schemeClr val="dk1"/>
              </a:solidFill>
              <a:effectLst/>
              <a:latin typeface="+mn-lt"/>
              <a:ea typeface="+mn-ea"/>
              <a:cs typeface="+mn-cs"/>
            </a:rPr>
            <a:t>Out-of-Wedlock Pregnanc</a:t>
          </a:r>
          <a:r>
            <a:rPr lang="en-US" sz="1100" b="1">
              <a:solidFill>
                <a:schemeClr val="dk1"/>
              </a:solidFill>
              <a:effectLst/>
              <a:latin typeface="+mn-lt"/>
              <a:ea typeface="+mn-ea"/>
              <a:cs typeface="+mn-cs"/>
            </a:rPr>
            <a:t>ies</a:t>
          </a:r>
        </a:p>
        <a:p>
          <a:r>
            <a:rPr lang="en-US" sz="1100">
              <a:solidFill>
                <a:schemeClr val="dk1"/>
              </a:solidFill>
              <a:effectLst/>
              <a:latin typeface="+mn-lt"/>
              <a:ea typeface="+mn-ea"/>
              <a:cs typeface="+mn-cs"/>
            </a:rPr>
            <a:t>Programs that provide sex education or abstinence education and family planning services to individuals, couples, and families in an effort to reduce out-of-wedlock pregnancies.  Includes expenditures related to comprehensive sex education or abstinence programs for teens and pre-teens.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Fatherhood and Two-Parent Family Formation and Maintenance Programs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Programs that aim to promote responsible fatherhood and/or encourage the formation and maintenance of two-parent families.  For example, activities within these programs may include marriage education, marriage and relationship skills, fatherhood skills programs; parent skills workshops; public advertising campaigns on the value of marriage and responsible fatherhood; education regarding how to control aggressive behavior; financial planning seminars; and divorce education and reduction programs.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Child Welfare Services</a:t>
          </a:r>
          <a:endParaRPr lang="en-US" sz="1100" b="1">
            <a:solidFill>
              <a:schemeClr val="dk1"/>
            </a:solidFill>
            <a:effectLst/>
            <a:latin typeface="+mn-lt"/>
            <a:ea typeface="+mn-ea"/>
            <a:cs typeface="+mn-cs"/>
          </a:endParaRPr>
        </a:p>
        <a:p>
          <a:pPr lvl="1"/>
          <a:r>
            <a:rPr lang="en-US" sz="1100" b="1" i="1">
              <a:solidFill>
                <a:schemeClr val="dk1"/>
              </a:solidFill>
              <a:effectLst/>
              <a:latin typeface="+mn-lt"/>
              <a:ea typeface="+mn-ea"/>
              <a:cs typeface="+mn-cs"/>
            </a:rPr>
            <a:t>Family Support/Family Preservation/Reunification Services</a:t>
          </a:r>
          <a:r>
            <a:rPr lang="en-US" sz="1100">
              <a:solidFill>
                <a:schemeClr val="dk1"/>
              </a:solidFill>
              <a:effectLst/>
              <a:latin typeface="+mn-lt"/>
              <a:ea typeface="+mn-ea"/>
              <a:cs typeface="+mn-cs"/>
            </a:rPr>
            <a:t>: community-based services, provided to families involved in the child welfare system that are designed to increase the strength and stability of families so children may remain in or return to their homes.  These services may include respite care for parents and relative caregivers; individual, group, and family counseling; parenting skills classes; case management; etc. </a:t>
          </a:r>
        </a:p>
        <a:p>
          <a:pPr lvl="1"/>
          <a:r>
            <a:rPr lang="en-US" sz="1100" b="1" i="1">
              <a:solidFill>
                <a:schemeClr val="dk1"/>
              </a:solidFill>
              <a:effectLst/>
              <a:latin typeface="+mn-lt"/>
              <a:ea typeface="+mn-ea"/>
              <a:cs typeface="+mn-cs"/>
            </a:rPr>
            <a:t>Adoption Services</a:t>
          </a:r>
          <a:r>
            <a:rPr lang="en-US" sz="1100">
              <a:solidFill>
                <a:schemeClr val="dk1"/>
              </a:solidFill>
              <a:effectLst/>
              <a:latin typeface="+mn-lt"/>
              <a:ea typeface="+mn-ea"/>
              <a:cs typeface="+mn-cs"/>
            </a:rPr>
            <a:t>: services and activities designed to promote and support successful adoptions.  Services may include pre- and post-adoptive services to support adoptive families, as well as adoptive parent training and recruitment.</a:t>
          </a:r>
        </a:p>
        <a:p>
          <a:pPr lvl="1"/>
          <a:r>
            <a:rPr lang="en-US" sz="1100" b="1" i="1">
              <a:solidFill>
                <a:schemeClr val="dk1"/>
              </a:solidFill>
              <a:effectLst/>
              <a:latin typeface="+mn-lt"/>
              <a:ea typeface="+mn-ea"/>
              <a:cs typeface="+mn-cs"/>
            </a:rPr>
            <a:t>Additional Child Welfare Services</a:t>
          </a:r>
          <a:r>
            <a:rPr lang="en-US" sz="1100">
              <a:solidFill>
                <a:schemeClr val="dk1"/>
              </a:solidFill>
              <a:effectLst/>
              <a:latin typeface="+mn-lt"/>
              <a:ea typeface="+mn-ea"/>
              <a:cs typeface="+mn-cs"/>
            </a:rPr>
            <a:t>: other services provided to children and families at risk of being in the child welfare system, or who are involved in the child welfare system.  This may include independent living services, service coordination costs, legal action, developing case plans, assessment/evaluation of family circumstances, and transportation to or from any of the services or activities described above. </a:t>
          </a:r>
        </a:p>
        <a:p>
          <a:pPr lvl="0"/>
          <a:endParaRPr lang="en-US" sz="1100" b="1" i="0">
            <a:solidFill>
              <a:schemeClr val="dk1"/>
            </a:solidFill>
            <a:effectLst/>
            <a:latin typeface="+mn-lt"/>
            <a:ea typeface="+mn-ea"/>
            <a:cs typeface="+mn-cs"/>
          </a:endParaRPr>
        </a:p>
        <a:p>
          <a:pPr lvl="0"/>
          <a:r>
            <a:rPr lang="x-none" sz="1100" b="1" i="0">
              <a:solidFill>
                <a:schemeClr val="dk1"/>
              </a:solidFill>
              <a:effectLst/>
              <a:latin typeface="+mn-lt"/>
              <a:ea typeface="+mn-ea"/>
              <a:cs typeface="+mn-cs"/>
            </a:rPr>
            <a:t>Home Visiting Programs</a:t>
          </a:r>
          <a:endParaRPr lang="en-US" sz="1100" b="1" i="0">
            <a:solidFill>
              <a:schemeClr val="dk1"/>
            </a:solidFill>
            <a:effectLst/>
            <a:latin typeface="+mn-lt"/>
            <a:ea typeface="+mn-ea"/>
            <a:cs typeface="+mn-cs"/>
          </a:endParaRPr>
        </a:p>
        <a:p>
          <a:r>
            <a:rPr lang="en-US" sz="1100">
              <a:solidFill>
                <a:schemeClr val="dk1"/>
              </a:solidFill>
              <a:effectLst/>
              <a:latin typeface="+mn-lt"/>
              <a:ea typeface="+mn-ea"/>
              <a:cs typeface="+mn-cs"/>
            </a:rPr>
            <a:t>Expenditures on programs where nurses, social workers, or other professionals/para-professionals provide services to families in their homes, including evaluating the families’ circumstances; providing information and guidance around maternal health and child health and development; and connecting families to necessary resources and services.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Program Management</a:t>
          </a:r>
          <a:endParaRPr lang="en-US" sz="1100" b="1">
            <a:solidFill>
              <a:schemeClr val="dk1"/>
            </a:solidFill>
            <a:effectLst/>
            <a:latin typeface="+mn-lt"/>
            <a:ea typeface="+mn-ea"/>
            <a:cs typeface="+mn-cs"/>
          </a:endParaRPr>
        </a:p>
        <a:p>
          <a:pPr lvl="1"/>
          <a:r>
            <a:rPr lang="en-US" sz="1100" b="1" i="1">
              <a:solidFill>
                <a:schemeClr val="dk1"/>
              </a:solidFill>
              <a:effectLst/>
              <a:latin typeface="+mn-lt"/>
              <a:ea typeface="+mn-ea"/>
              <a:cs typeface="+mn-cs"/>
            </a:rPr>
            <a:t>Administrative Costs</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subject to a 15 percent cap.</a:t>
          </a:r>
        </a:p>
        <a:p>
          <a:pPr lvl="1"/>
          <a:r>
            <a:rPr lang="en-US" sz="1100" b="1" i="1">
              <a:solidFill>
                <a:schemeClr val="dk1"/>
              </a:solidFill>
              <a:effectLst/>
              <a:latin typeface="+mn-lt"/>
              <a:ea typeface="+mn-ea"/>
              <a:cs typeface="+mn-cs"/>
            </a:rPr>
            <a:t>Assessment/Service Provision</a:t>
          </a:r>
          <a:r>
            <a:rPr lang="en-US" sz="1100">
              <a:solidFill>
                <a:schemeClr val="dk1"/>
              </a:solidFill>
              <a:effectLst/>
              <a:latin typeface="+mn-lt"/>
              <a:ea typeface="+mn-ea"/>
              <a:cs typeface="+mn-cs"/>
            </a:rPr>
            <a:t>: costs associated with screening and assessment (including substance abuse screening), SSI/SSDI application services, case planning and management, and direct service provision such as case management for a TANF recipient related to the provision of an array of services. </a:t>
          </a:r>
        </a:p>
        <a:p>
          <a:pPr lvl="1"/>
          <a:r>
            <a:rPr lang="en-US" sz="1100" b="1" i="1">
              <a:solidFill>
                <a:schemeClr val="dk1"/>
              </a:solidFill>
              <a:effectLst/>
              <a:latin typeface="+mn-lt"/>
              <a:ea typeface="+mn-ea"/>
              <a:cs typeface="+mn-cs"/>
            </a:rPr>
            <a:t>Systems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costs related to monitoring and tracking under the program.  </a:t>
          </a:r>
        </a:p>
        <a:p>
          <a:endParaRPr lang="en-US" sz="1100" b="1">
            <a:solidFill>
              <a:schemeClr val="dk1"/>
            </a:solidFill>
            <a:effectLst/>
            <a:latin typeface="+mn-lt"/>
            <a:ea typeface="+mn-ea"/>
            <a:cs typeface="+mn-cs"/>
          </a:endParaRPr>
        </a:p>
        <a:p>
          <a:r>
            <a:rPr lang="x-none" sz="1100" b="1">
              <a:solidFill>
                <a:schemeClr val="dk1"/>
              </a:solidFill>
              <a:effectLst/>
              <a:latin typeface="+mn-lt"/>
              <a:ea typeface="+mn-ea"/>
              <a:cs typeface="+mn-cs"/>
            </a:rPr>
            <a:t>Other</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Non-assistance activities that were not included in any of the above categories.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Transferred to Child Care and Development Fund (CCDF) Discretionary</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Funds that the state transferred to the Discretionary Fund of the CCDF during the federal fiscal year. These funds are subject to the rules and regulations of that Fund in place for the fiscal year at the time when the transfer occurs.  A state can transfer up to 30 percent of its block grant to CCDF.</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Transferred to Social Services Block Grant (SSBG)</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Funds the state transferred to the SSBG during the fiscal year.  All funds transferred to the SSBG program are subject to the statute and regulations of the SSBG program in place for the fiscal year at the time when the transfer occurs and shall be used only for programs and services to children or their families whose income is less than 200 percent of the income official poverty line (as defined by the Office of Management and Budget).  A state can transfer up to 10 percent of its TANF funds to the Social Services Block Grant.</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Transitional Services for Employed  </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Section 411(a)(5) of the Social Security Act requires states to report expenditures on transitional services for families who have ceased to receive assistance because of employment.  This can exclude expenditures from a variety of individual categories, e.g., child care or supportive services; to avoid double-counting, these expenditures are reported as a separate line item apart from the other expenditure categories.</a:t>
          </a:r>
        </a:p>
        <a:p>
          <a:endParaRPr lang="en-US" sz="1100" b="1">
            <a:solidFill>
              <a:schemeClr val="dk1"/>
            </a:solidFill>
            <a:effectLst/>
            <a:latin typeface="+mn-lt"/>
            <a:ea typeface="+mn-ea"/>
            <a:cs typeface="+mn-cs"/>
          </a:endParaRPr>
        </a:p>
        <a:p>
          <a:r>
            <a:rPr lang="x-none" sz="1100" b="1">
              <a:solidFill>
                <a:schemeClr val="dk1"/>
              </a:solidFill>
              <a:effectLst/>
              <a:latin typeface="+mn-lt"/>
              <a:ea typeface="+mn-ea"/>
              <a:cs typeface="+mn-cs"/>
            </a:rPr>
            <a:t>Job Access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Expenditures of federal TANF block grant funds to meet the matching requirements for the Department of Transportation Job Access program.   These expenditures are also included in “Work Supports.”  To avoid double-counting, the Job Access expenditures are reported as a separate line item apart from the other expenditures categories.  The amount of TANF funds expended on Job Access programs that may be used as non-federal matching under the Job Access program is limited to the difference between 30 percent of TANF block grant funds and the total amount transferred to SSBG and the Discretionary Fund of CCDF.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rahmanou\spending\FY03\HHS%20Charts\TABLE%20A%20-%20Combined%20Federal%20Funds%20Spent%20in%20FY%202003%20through%20the%20FOURTH%20Quar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rahmanou\spending\FY03\FY03%20Spending%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FromFedlTANFgrantInFY"/>
      <sheetName val="SummaryOfExpenOnAssistInFY"/>
      <sheetName val="ExpendOnNonAssistInFY"/>
      <sheetName val="ExpendOnNonAssistDetailBreakFY"/>
      <sheetName val="BreakdownOfOtherExpendNonAssist"/>
    </sheetNames>
    <sheetDataSet>
      <sheetData sheetId="0">
        <row r="1">
          <cell r="K1">
            <v>4</v>
          </cell>
        </row>
        <row r="6">
          <cell r="K6">
            <v>2003</v>
          </cell>
        </row>
        <row r="7">
          <cell r="B7">
            <v>194007284</v>
          </cell>
          <cell r="C7">
            <v>20545839</v>
          </cell>
          <cell r="D7">
            <v>10491352</v>
          </cell>
          <cell r="E7">
            <v>162970093</v>
          </cell>
          <cell r="F7">
            <v>49120216</v>
          </cell>
          <cell r="G7">
            <v>82347108</v>
          </cell>
          <cell r="H7">
            <v>131467324</v>
          </cell>
          <cell r="I7">
            <v>3902526</v>
          </cell>
          <cell r="J7">
            <v>27600243</v>
          </cell>
        </row>
        <row r="8">
          <cell r="B8">
            <v>74389141</v>
          </cell>
          <cell r="C8">
            <v>15737700</v>
          </cell>
          <cell r="D8">
            <v>4100000</v>
          </cell>
          <cell r="E8">
            <v>54551441</v>
          </cell>
          <cell r="F8">
            <v>22403180</v>
          </cell>
          <cell r="G8">
            <v>21879601</v>
          </cell>
          <cell r="H8">
            <v>44282781</v>
          </cell>
          <cell r="I8">
            <v>0</v>
          </cell>
          <cell r="J8">
            <v>10268660</v>
          </cell>
        </row>
        <row r="9">
          <cell r="B9">
            <v>311872553</v>
          </cell>
          <cell r="C9">
            <v>0</v>
          </cell>
          <cell r="D9">
            <v>22733434</v>
          </cell>
          <cell r="E9">
            <v>289139119</v>
          </cell>
          <cell r="F9">
            <v>126069037</v>
          </cell>
          <cell r="G9">
            <v>134334221</v>
          </cell>
          <cell r="H9">
            <v>260403258</v>
          </cell>
          <cell r="I9">
            <v>19759080</v>
          </cell>
          <cell r="J9">
            <v>8976781</v>
          </cell>
        </row>
        <row r="10">
          <cell r="B10">
            <v>94843071</v>
          </cell>
          <cell r="C10">
            <v>6000000</v>
          </cell>
          <cell r="D10">
            <v>0</v>
          </cell>
          <cell r="E10">
            <v>88843071</v>
          </cell>
          <cell r="F10">
            <v>14116159</v>
          </cell>
          <cell r="G10">
            <v>17867598</v>
          </cell>
          <cell r="H10">
            <v>31983757</v>
          </cell>
          <cell r="I10">
            <v>0</v>
          </cell>
          <cell r="J10">
            <v>56859314</v>
          </cell>
        </row>
        <row r="11">
          <cell r="B11">
            <v>4551283529</v>
          </cell>
          <cell r="C11">
            <v>572514000</v>
          </cell>
          <cell r="D11">
            <v>81535520</v>
          </cell>
          <cell r="E11">
            <v>3897234009</v>
          </cell>
          <cell r="F11">
            <v>2151909993</v>
          </cell>
          <cell r="G11">
            <v>1518839106</v>
          </cell>
          <cell r="H11">
            <v>3670749099</v>
          </cell>
          <cell r="I11">
            <v>226484910</v>
          </cell>
          <cell r="J11">
            <v>0</v>
          </cell>
        </row>
        <row r="12">
          <cell r="B12">
            <v>228951330</v>
          </cell>
          <cell r="C12">
            <v>22241896</v>
          </cell>
          <cell r="D12">
            <v>14962638</v>
          </cell>
          <cell r="E12">
            <v>191746796</v>
          </cell>
          <cell r="F12">
            <v>42399741</v>
          </cell>
          <cell r="G12">
            <v>68106268</v>
          </cell>
          <cell r="H12">
            <v>110506009</v>
          </cell>
          <cell r="I12">
            <v>81240787</v>
          </cell>
          <cell r="J12">
            <v>0</v>
          </cell>
        </row>
        <row r="13">
          <cell r="B13">
            <v>281363508</v>
          </cell>
          <cell r="C13">
            <v>0</v>
          </cell>
          <cell r="D13">
            <v>26678810</v>
          </cell>
          <cell r="E13">
            <v>254684698</v>
          </cell>
          <cell r="F13">
            <v>48885011</v>
          </cell>
          <cell r="G13">
            <v>205799687</v>
          </cell>
          <cell r="H13">
            <v>254684698</v>
          </cell>
          <cell r="I13">
            <v>0</v>
          </cell>
          <cell r="J13">
            <v>0</v>
          </cell>
        </row>
        <row r="14">
          <cell r="B14">
            <v>35626951</v>
          </cell>
          <cell r="C14">
            <v>1265646</v>
          </cell>
          <cell r="D14">
            <v>1336345</v>
          </cell>
          <cell r="E14">
            <v>33024960</v>
          </cell>
          <cell r="F14">
            <v>24571749</v>
          </cell>
          <cell r="G14">
            <v>3211681</v>
          </cell>
          <cell r="H14">
            <v>27783430</v>
          </cell>
          <cell r="I14">
            <v>5018164</v>
          </cell>
          <cell r="J14">
            <v>223366</v>
          </cell>
        </row>
        <row r="15">
          <cell r="B15">
            <v>157940486</v>
          </cell>
          <cell r="C15">
            <v>18521964</v>
          </cell>
          <cell r="D15">
            <v>3935917</v>
          </cell>
          <cell r="E15">
            <v>135482605</v>
          </cell>
          <cell r="F15">
            <v>17255243</v>
          </cell>
          <cell r="G15">
            <v>73856534</v>
          </cell>
          <cell r="H15">
            <v>91111777</v>
          </cell>
          <cell r="I15">
            <v>1228084</v>
          </cell>
          <cell r="J15">
            <v>43142744</v>
          </cell>
        </row>
        <row r="16">
          <cell r="B16">
            <v>818048612</v>
          </cell>
          <cell r="C16">
            <v>122549160</v>
          </cell>
          <cell r="D16">
            <v>52274580</v>
          </cell>
          <cell r="E16">
            <v>643224872</v>
          </cell>
          <cell r="F16">
            <v>72776893</v>
          </cell>
          <cell r="G16">
            <v>410791375</v>
          </cell>
          <cell r="H16">
            <v>483568268</v>
          </cell>
          <cell r="I16">
            <v>0</v>
          </cell>
          <cell r="J16">
            <v>159656604</v>
          </cell>
        </row>
        <row r="17">
          <cell r="B17">
            <v>558760633</v>
          </cell>
          <cell r="C17">
            <v>32200000</v>
          </cell>
          <cell r="D17">
            <v>18865151</v>
          </cell>
          <cell r="E17">
            <v>507695482</v>
          </cell>
          <cell r="F17">
            <v>107208919</v>
          </cell>
          <cell r="G17">
            <v>218919710</v>
          </cell>
          <cell r="H17">
            <v>326128629</v>
          </cell>
          <cell r="I17">
            <v>20574443</v>
          </cell>
          <cell r="J17">
            <v>160992410</v>
          </cell>
        </row>
        <row r="18">
          <cell r="B18">
            <v>173470882</v>
          </cell>
          <cell r="C18">
            <v>11050000</v>
          </cell>
          <cell r="D18">
            <v>9890000</v>
          </cell>
          <cell r="E18">
            <v>152530882</v>
          </cell>
          <cell r="F18">
            <v>40916583</v>
          </cell>
          <cell r="G18">
            <v>16616800</v>
          </cell>
          <cell r="H18">
            <v>57533383</v>
          </cell>
          <cell r="I18">
            <v>4165847</v>
          </cell>
          <cell r="J18">
            <v>90831652</v>
          </cell>
        </row>
        <row r="19">
          <cell r="B19">
            <v>53372645</v>
          </cell>
          <cell r="C19">
            <v>8731981</v>
          </cell>
          <cell r="D19">
            <v>1441201</v>
          </cell>
          <cell r="E19">
            <v>43199463</v>
          </cell>
          <cell r="F19">
            <v>6636135</v>
          </cell>
          <cell r="G19">
            <v>23479757</v>
          </cell>
          <cell r="H19">
            <v>30115892</v>
          </cell>
          <cell r="I19">
            <v>12222410</v>
          </cell>
          <cell r="J19">
            <v>861159</v>
          </cell>
        </row>
        <row r="20">
          <cell r="B20">
            <v>585056960</v>
          </cell>
          <cell r="C20">
            <v>0</v>
          </cell>
          <cell r="D20">
            <v>20502485</v>
          </cell>
          <cell r="E20">
            <v>564554475</v>
          </cell>
          <cell r="F20">
            <v>62124682</v>
          </cell>
          <cell r="G20">
            <v>502429793</v>
          </cell>
          <cell r="H20">
            <v>564554475</v>
          </cell>
          <cell r="I20">
            <v>0</v>
          </cell>
          <cell r="J20">
            <v>0</v>
          </cell>
        </row>
        <row r="21">
          <cell r="B21">
            <v>247222289</v>
          </cell>
          <cell r="C21">
            <v>18352906</v>
          </cell>
          <cell r="D21">
            <v>2000000</v>
          </cell>
          <cell r="E21">
            <v>226869383</v>
          </cell>
          <cell r="F21">
            <v>108143930</v>
          </cell>
          <cell r="G21">
            <v>91652267</v>
          </cell>
          <cell r="H21">
            <v>199796197</v>
          </cell>
          <cell r="I21">
            <v>27073186</v>
          </cell>
          <cell r="J21">
            <v>0</v>
          </cell>
        </row>
        <row r="22">
          <cell r="B22">
            <v>164460754</v>
          </cell>
          <cell r="C22">
            <v>28199491</v>
          </cell>
          <cell r="D22">
            <v>11257997</v>
          </cell>
          <cell r="E22">
            <v>125003266</v>
          </cell>
          <cell r="F22">
            <v>38505453</v>
          </cell>
          <cell r="G22">
            <v>55629960</v>
          </cell>
          <cell r="H22">
            <v>94135413</v>
          </cell>
          <cell r="I22">
            <v>5444692</v>
          </cell>
          <cell r="J22">
            <v>25423161</v>
          </cell>
        </row>
        <row r="23">
          <cell r="B23">
            <v>120621502</v>
          </cell>
          <cell r="C23">
            <v>12741228</v>
          </cell>
          <cell r="D23">
            <v>4332070</v>
          </cell>
          <cell r="E23">
            <v>103548204</v>
          </cell>
          <cell r="F23">
            <v>50847441</v>
          </cell>
          <cell r="G23">
            <v>30852937</v>
          </cell>
          <cell r="H23">
            <v>81700378</v>
          </cell>
          <cell r="I23">
            <v>0</v>
          </cell>
          <cell r="J23">
            <v>21847826</v>
          </cell>
        </row>
        <row r="24">
          <cell r="B24">
            <v>218835932</v>
          </cell>
          <cell r="C24">
            <v>47135000</v>
          </cell>
          <cell r="D24">
            <v>0</v>
          </cell>
          <cell r="E24">
            <v>171700932</v>
          </cell>
          <cell r="F24">
            <v>53224624</v>
          </cell>
          <cell r="G24">
            <v>65917218</v>
          </cell>
          <cell r="H24">
            <v>119141842</v>
          </cell>
          <cell r="I24">
            <v>44068272</v>
          </cell>
          <cell r="J24">
            <v>8490818</v>
          </cell>
        </row>
        <row r="25">
          <cell r="B25">
            <v>355052664</v>
          </cell>
          <cell r="C25">
            <v>39030549</v>
          </cell>
          <cell r="D25">
            <v>16397197</v>
          </cell>
          <cell r="E25">
            <v>299624918</v>
          </cell>
          <cell r="F25">
            <v>60156557</v>
          </cell>
          <cell r="G25">
            <v>167455074</v>
          </cell>
          <cell r="H25">
            <v>227611631</v>
          </cell>
          <cell r="I25">
            <v>72013287</v>
          </cell>
          <cell r="J25">
            <v>0</v>
          </cell>
        </row>
        <row r="26">
          <cell r="B26">
            <v>118551019</v>
          </cell>
          <cell r="C26">
            <v>10699122</v>
          </cell>
          <cell r="D26">
            <v>7469450</v>
          </cell>
          <cell r="E26">
            <v>100382447</v>
          </cell>
          <cell r="F26">
            <v>44475153</v>
          </cell>
          <cell r="G26">
            <v>10493435</v>
          </cell>
          <cell r="H26">
            <v>54968588</v>
          </cell>
          <cell r="I26">
            <v>8553045</v>
          </cell>
          <cell r="J26">
            <v>36860814</v>
          </cell>
        </row>
        <row r="27">
          <cell r="B27">
            <v>289225248</v>
          </cell>
          <cell r="C27">
            <v>48884560</v>
          </cell>
          <cell r="D27">
            <v>22909803</v>
          </cell>
          <cell r="E27">
            <v>217430885</v>
          </cell>
          <cell r="F27">
            <v>69008738</v>
          </cell>
          <cell r="G27">
            <v>114124211</v>
          </cell>
          <cell r="H27">
            <v>183132949</v>
          </cell>
          <cell r="I27">
            <v>15453448</v>
          </cell>
          <cell r="J27">
            <v>18844488</v>
          </cell>
        </row>
        <row r="28">
          <cell r="B28">
            <v>471699894</v>
          </cell>
          <cell r="C28">
            <v>91874222</v>
          </cell>
          <cell r="D28">
            <v>42109023</v>
          </cell>
          <cell r="E28">
            <v>337716649</v>
          </cell>
          <cell r="F28">
            <v>153968175</v>
          </cell>
          <cell r="G28">
            <v>183748474</v>
          </cell>
          <cell r="H28">
            <v>337716649</v>
          </cell>
          <cell r="I28">
            <v>0</v>
          </cell>
          <cell r="J28">
            <v>0</v>
          </cell>
        </row>
        <row r="29">
          <cell r="B29">
            <v>868951350</v>
          </cell>
          <cell r="C29">
            <v>0</v>
          </cell>
          <cell r="D29">
            <v>20157975</v>
          </cell>
          <cell r="E29">
            <v>848793375</v>
          </cell>
          <cell r="F29">
            <v>232442380</v>
          </cell>
          <cell r="G29">
            <v>503293223</v>
          </cell>
          <cell r="H29">
            <v>735735603</v>
          </cell>
          <cell r="I29">
            <v>0</v>
          </cell>
          <cell r="J29">
            <v>113057772</v>
          </cell>
        </row>
        <row r="30">
          <cell r="B30">
            <v>388515180</v>
          </cell>
          <cell r="C30">
            <v>26603000</v>
          </cell>
          <cell r="D30">
            <v>3277034</v>
          </cell>
          <cell r="E30">
            <v>358635146</v>
          </cell>
          <cell r="F30">
            <v>134583595</v>
          </cell>
          <cell r="G30">
            <v>182605046</v>
          </cell>
          <cell r="H30">
            <v>317188641</v>
          </cell>
          <cell r="I30">
            <v>0</v>
          </cell>
          <cell r="J30">
            <v>41446505</v>
          </cell>
        </row>
        <row r="31">
          <cell r="B31">
            <v>121198175</v>
          </cell>
          <cell r="C31">
            <v>19323838</v>
          </cell>
          <cell r="D31">
            <v>59</v>
          </cell>
          <cell r="E31">
            <v>101874278</v>
          </cell>
          <cell r="F31">
            <v>61052039</v>
          </cell>
          <cell r="G31">
            <v>37235055</v>
          </cell>
          <cell r="H31">
            <v>98287094</v>
          </cell>
          <cell r="I31">
            <v>1204334</v>
          </cell>
          <cell r="J31">
            <v>2382850</v>
          </cell>
        </row>
        <row r="32">
          <cell r="B32">
            <v>238756915</v>
          </cell>
          <cell r="C32">
            <v>24882439</v>
          </cell>
          <cell r="D32">
            <v>21705174</v>
          </cell>
          <cell r="E32">
            <v>192169302</v>
          </cell>
          <cell r="F32">
            <v>68219966</v>
          </cell>
          <cell r="G32">
            <v>102244162</v>
          </cell>
          <cell r="H32">
            <v>170464128</v>
          </cell>
          <cell r="I32">
            <v>21705173</v>
          </cell>
          <cell r="J32">
            <v>1</v>
          </cell>
        </row>
        <row r="33">
          <cell r="B33">
            <v>62329098</v>
          </cell>
          <cell r="C33">
            <v>8612239</v>
          </cell>
          <cell r="D33">
            <v>3860602</v>
          </cell>
          <cell r="E33">
            <v>49856257</v>
          </cell>
          <cell r="F33">
            <v>33126623</v>
          </cell>
          <cell r="G33">
            <v>7755375</v>
          </cell>
          <cell r="H33">
            <v>40881998</v>
          </cell>
          <cell r="I33">
            <v>1120960</v>
          </cell>
          <cell r="J33">
            <v>7853299</v>
          </cell>
        </row>
        <row r="34">
          <cell r="B34">
            <v>75140536</v>
          </cell>
          <cell r="C34">
            <v>9000000</v>
          </cell>
          <cell r="D34">
            <v>0</v>
          </cell>
          <cell r="E34">
            <v>66140536</v>
          </cell>
          <cell r="F34">
            <v>36394529</v>
          </cell>
          <cell r="G34">
            <v>13581968</v>
          </cell>
          <cell r="H34">
            <v>49976497</v>
          </cell>
          <cell r="I34">
            <v>0</v>
          </cell>
          <cell r="J34">
            <v>16164039</v>
          </cell>
        </row>
        <row r="35">
          <cell r="B35">
            <v>69681723</v>
          </cell>
          <cell r="C35">
            <v>0</v>
          </cell>
          <cell r="D35">
            <v>932868</v>
          </cell>
          <cell r="E35">
            <v>68748855</v>
          </cell>
          <cell r="F35">
            <v>32783810</v>
          </cell>
          <cell r="G35">
            <v>24863464</v>
          </cell>
          <cell r="H35">
            <v>57647274</v>
          </cell>
          <cell r="I35">
            <v>1132417</v>
          </cell>
          <cell r="J35">
            <v>9969164</v>
          </cell>
        </row>
        <row r="36">
          <cell r="B36">
            <v>55748120</v>
          </cell>
          <cell r="C36">
            <v>1195910</v>
          </cell>
          <cell r="D36">
            <v>2931389</v>
          </cell>
          <cell r="E36">
            <v>51620821</v>
          </cell>
          <cell r="F36">
            <v>20345852</v>
          </cell>
          <cell r="G36">
            <v>19814842</v>
          </cell>
          <cell r="H36">
            <v>40160694</v>
          </cell>
          <cell r="I36">
            <v>0</v>
          </cell>
          <cell r="J36">
            <v>11460127</v>
          </cell>
        </row>
        <row r="37">
          <cell r="B37">
            <v>733794366</v>
          </cell>
          <cell r="C37">
            <v>25665017</v>
          </cell>
          <cell r="D37">
            <v>15341351</v>
          </cell>
          <cell r="E37">
            <v>692787998</v>
          </cell>
          <cell r="F37">
            <v>186840569</v>
          </cell>
          <cell r="G37">
            <v>257416165</v>
          </cell>
          <cell r="H37">
            <v>444256734</v>
          </cell>
          <cell r="I37">
            <v>48578247</v>
          </cell>
          <cell r="J37">
            <v>199953017</v>
          </cell>
        </row>
        <row r="38">
          <cell r="B38">
            <v>168213435</v>
          </cell>
          <cell r="C38">
            <v>29813209</v>
          </cell>
          <cell r="D38">
            <v>2000000</v>
          </cell>
          <cell r="E38">
            <v>136400226</v>
          </cell>
          <cell r="F38">
            <v>63233778</v>
          </cell>
          <cell r="G38">
            <v>27189092</v>
          </cell>
          <cell r="H38">
            <v>90422870</v>
          </cell>
          <cell r="I38">
            <v>36672979</v>
          </cell>
          <cell r="J38">
            <v>9304377</v>
          </cell>
        </row>
        <row r="39">
          <cell r="B39">
            <v>3528246804</v>
          </cell>
          <cell r="C39">
            <v>39900000</v>
          </cell>
          <cell r="D39">
            <v>244000000</v>
          </cell>
          <cell r="E39">
            <v>3244346804</v>
          </cell>
          <cell r="F39">
            <v>1491467227</v>
          </cell>
          <cell r="G39">
            <v>1291730586</v>
          </cell>
          <cell r="H39">
            <v>2783197813</v>
          </cell>
          <cell r="I39">
            <v>199779844</v>
          </cell>
          <cell r="J39">
            <v>261369147</v>
          </cell>
        </row>
        <row r="40">
          <cell r="B40">
            <v>390729267</v>
          </cell>
          <cell r="C40">
            <v>74499688</v>
          </cell>
          <cell r="D40">
            <v>4544769</v>
          </cell>
          <cell r="E40">
            <v>311684810</v>
          </cell>
          <cell r="F40">
            <v>113176702</v>
          </cell>
          <cell r="G40">
            <v>138977047</v>
          </cell>
          <cell r="H40">
            <v>252153749</v>
          </cell>
          <cell r="I40">
            <v>56013410</v>
          </cell>
          <cell r="J40">
            <v>3517651</v>
          </cell>
        </row>
        <row r="41">
          <cell r="B41">
            <v>42962917</v>
          </cell>
          <cell r="C41">
            <v>0</v>
          </cell>
          <cell r="D41">
            <v>0</v>
          </cell>
          <cell r="E41">
            <v>42962917</v>
          </cell>
          <cell r="F41">
            <v>19725709</v>
          </cell>
          <cell r="G41">
            <v>13120055</v>
          </cell>
          <cell r="H41">
            <v>32845764</v>
          </cell>
          <cell r="I41">
            <v>0</v>
          </cell>
          <cell r="J41">
            <v>10117153</v>
          </cell>
        </row>
        <row r="42">
          <cell r="B42">
            <v>1270278270</v>
          </cell>
          <cell r="C42">
            <v>0</v>
          </cell>
          <cell r="D42">
            <v>74935420</v>
          </cell>
          <cell r="E42">
            <v>1195342850</v>
          </cell>
          <cell r="F42">
            <v>139269860</v>
          </cell>
          <cell r="G42">
            <v>474514313</v>
          </cell>
          <cell r="H42">
            <v>613784173</v>
          </cell>
          <cell r="I42">
            <v>239638064</v>
          </cell>
          <cell r="J42">
            <v>341920613</v>
          </cell>
        </row>
        <row r="43">
          <cell r="B43">
            <v>308031500</v>
          </cell>
          <cell r="C43">
            <v>30822071</v>
          </cell>
          <cell r="D43">
            <v>15411035</v>
          </cell>
          <cell r="E43">
            <v>261798394</v>
          </cell>
          <cell r="F43">
            <v>121710555</v>
          </cell>
          <cell r="G43">
            <v>20384951</v>
          </cell>
          <cell r="H43">
            <v>142095506</v>
          </cell>
          <cell r="I43">
            <v>0</v>
          </cell>
          <cell r="J43">
            <v>119702888</v>
          </cell>
        </row>
        <row r="44">
          <cell r="B44">
            <v>183540235</v>
          </cell>
          <cell r="C44">
            <v>0</v>
          </cell>
          <cell r="D44">
            <v>0</v>
          </cell>
          <cell r="E44">
            <v>183540235</v>
          </cell>
          <cell r="F44">
            <v>83751601</v>
          </cell>
          <cell r="G44">
            <v>71368148</v>
          </cell>
          <cell r="H44">
            <v>155119749</v>
          </cell>
          <cell r="I44">
            <v>28420486</v>
          </cell>
          <cell r="J44">
            <v>0</v>
          </cell>
        </row>
        <row r="45">
          <cell r="B45">
            <v>1289125686</v>
          </cell>
          <cell r="C45">
            <v>124484000</v>
          </cell>
          <cell r="D45">
            <v>30579000</v>
          </cell>
          <cell r="E45">
            <v>1134062686</v>
          </cell>
          <cell r="F45">
            <v>157685533</v>
          </cell>
          <cell r="G45">
            <v>543694734</v>
          </cell>
          <cell r="H45">
            <v>701380267</v>
          </cell>
          <cell r="I45">
            <v>277432010</v>
          </cell>
          <cell r="J45">
            <v>155250409</v>
          </cell>
        </row>
        <row r="46">
          <cell r="B46">
            <v>97879798</v>
          </cell>
          <cell r="C46">
            <v>9091106</v>
          </cell>
          <cell r="D46">
            <v>0</v>
          </cell>
          <cell r="E46">
            <v>88788692</v>
          </cell>
          <cell r="F46">
            <v>60069400</v>
          </cell>
          <cell r="G46">
            <v>25861081</v>
          </cell>
          <cell r="H46">
            <v>85930481</v>
          </cell>
          <cell r="I46">
            <v>0</v>
          </cell>
          <cell r="J46">
            <v>2858211</v>
          </cell>
        </row>
        <row r="47">
          <cell r="B47">
            <v>119077790</v>
          </cell>
          <cell r="C47">
            <v>1300000</v>
          </cell>
          <cell r="D47">
            <v>5262210</v>
          </cell>
          <cell r="E47">
            <v>112515580</v>
          </cell>
          <cell r="F47">
            <v>36737542</v>
          </cell>
          <cell r="G47">
            <v>75778038</v>
          </cell>
          <cell r="H47">
            <v>112515580</v>
          </cell>
          <cell r="I47">
            <v>0</v>
          </cell>
          <cell r="J47">
            <v>0</v>
          </cell>
        </row>
        <row r="48">
          <cell r="B48">
            <v>45400539</v>
          </cell>
          <cell r="C48">
            <v>1700000</v>
          </cell>
          <cell r="D48">
            <v>2286524</v>
          </cell>
          <cell r="E48">
            <v>41414015</v>
          </cell>
          <cell r="F48">
            <v>12755031</v>
          </cell>
          <cell r="G48">
            <v>5162432</v>
          </cell>
          <cell r="H48">
            <v>17917463</v>
          </cell>
          <cell r="I48">
            <v>386797</v>
          </cell>
          <cell r="J48">
            <v>23109755</v>
          </cell>
        </row>
        <row r="49">
          <cell r="B49">
            <v>243292515</v>
          </cell>
          <cell r="C49">
            <v>52025586</v>
          </cell>
          <cell r="D49">
            <v>5265988</v>
          </cell>
          <cell r="E49">
            <v>186000941</v>
          </cell>
          <cell r="F49">
            <v>129962815</v>
          </cell>
          <cell r="G49">
            <v>56038126</v>
          </cell>
          <cell r="H49">
            <v>186000941</v>
          </cell>
          <cell r="I49">
            <v>0</v>
          </cell>
          <cell r="J49">
            <v>0</v>
          </cell>
        </row>
        <row r="50">
          <cell r="B50">
            <v>855007341</v>
          </cell>
          <cell r="C50">
            <v>-2349075</v>
          </cell>
          <cell r="D50">
            <v>27159154</v>
          </cell>
          <cell r="E50">
            <v>830197262</v>
          </cell>
          <cell r="F50">
            <v>291860735</v>
          </cell>
          <cell r="G50">
            <v>372181182</v>
          </cell>
          <cell r="H50">
            <v>664041917</v>
          </cell>
          <cell r="I50">
            <v>33278111</v>
          </cell>
          <cell r="J50">
            <v>132877234</v>
          </cell>
        </row>
        <row r="51">
          <cell r="B51">
            <v>138441052</v>
          </cell>
          <cell r="C51">
            <v>0</v>
          </cell>
          <cell r="D51">
            <v>12462419</v>
          </cell>
          <cell r="E51">
            <v>125978633</v>
          </cell>
          <cell r="F51">
            <v>49133210</v>
          </cell>
          <cell r="G51">
            <v>56817858</v>
          </cell>
          <cell r="H51">
            <v>105951068</v>
          </cell>
          <cell r="I51">
            <v>0</v>
          </cell>
          <cell r="J51">
            <v>20027565</v>
          </cell>
        </row>
        <row r="52">
          <cell r="B52">
            <v>48623462</v>
          </cell>
          <cell r="C52">
            <v>9224074</v>
          </cell>
          <cell r="D52">
            <v>4735318</v>
          </cell>
          <cell r="E52">
            <v>34664070</v>
          </cell>
          <cell r="F52">
            <v>25713338</v>
          </cell>
          <cell r="G52">
            <v>8950732</v>
          </cell>
          <cell r="H52">
            <v>34664070</v>
          </cell>
          <cell r="I52">
            <v>0</v>
          </cell>
          <cell r="J52">
            <v>0</v>
          </cell>
        </row>
        <row r="53">
          <cell r="B53">
            <v>183625387</v>
          </cell>
          <cell r="C53">
            <v>-8189221</v>
          </cell>
          <cell r="D53">
            <v>15828172</v>
          </cell>
          <cell r="E53">
            <v>175986436</v>
          </cell>
          <cell r="F53">
            <v>66084470</v>
          </cell>
          <cell r="G53">
            <v>79109036</v>
          </cell>
          <cell r="H53">
            <v>145193506</v>
          </cell>
          <cell r="I53">
            <v>12603709</v>
          </cell>
          <cell r="J53">
            <v>18189221</v>
          </cell>
        </row>
        <row r="54">
          <cell r="B54">
            <v>454950703</v>
          </cell>
          <cell r="C54">
            <v>107300000</v>
          </cell>
          <cell r="D54">
            <v>10426130</v>
          </cell>
          <cell r="E54">
            <v>337224573</v>
          </cell>
          <cell r="F54">
            <v>102296180</v>
          </cell>
          <cell r="G54">
            <v>205171177</v>
          </cell>
          <cell r="H54">
            <v>307467357</v>
          </cell>
          <cell r="I54">
            <v>29757216</v>
          </cell>
          <cell r="J54">
            <v>0</v>
          </cell>
        </row>
        <row r="55">
          <cell r="B55">
            <v>142009708</v>
          </cell>
          <cell r="C55">
            <v>0</v>
          </cell>
          <cell r="D55">
            <v>6947755</v>
          </cell>
          <cell r="E55">
            <v>135061953</v>
          </cell>
          <cell r="F55">
            <v>62729620</v>
          </cell>
          <cell r="G55">
            <v>59684986</v>
          </cell>
          <cell r="H55">
            <v>122414606</v>
          </cell>
          <cell r="I55">
            <v>0</v>
          </cell>
          <cell r="J55">
            <v>12647347</v>
          </cell>
        </row>
        <row r="56">
          <cell r="B56">
            <v>500046546</v>
          </cell>
          <cell r="C56">
            <v>65308581</v>
          </cell>
          <cell r="D56">
            <v>13440834</v>
          </cell>
          <cell r="E56">
            <v>421297131</v>
          </cell>
          <cell r="F56">
            <v>68684895</v>
          </cell>
          <cell r="G56">
            <v>252251729</v>
          </cell>
          <cell r="H56">
            <v>320936624</v>
          </cell>
          <cell r="I56">
            <v>15312516</v>
          </cell>
          <cell r="J56">
            <v>85047992</v>
          </cell>
        </row>
        <row r="57">
          <cell r="B57">
            <v>128373739</v>
          </cell>
          <cell r="C57">
            <v>11679671</v>
          </cell>
          <cell r="D57">
            <v>8014036</v>
          </cell>
          <cell r="E57">
            <v>108680032</v>
          </cell>
          <cell r="F57">
            <v>4866769</v>
          </cell>
          <cell r="G57">
            <v>37068096</v>
          </cell>
          <cell r="H57">
            <v>41934865</v>
          </cell>
          <cell r="I57">
            <v>29988440</v>
          </cell>
          <cell r="J57">
            <v>36756727</v>
          </cell>
        </row>
        <row r="58">
          <cell r="B58">
            <v>22856629044</v>
          </cell>
          <cell r="C58">
            <v>1790167397</v>
          </cell>
          <cell r="D58">
            <v>926728189</v>
          </cell>
          <cell r="E58">
            <v>20139733458</v>
          </cell>
          <cell r="F58">
            <v>7271427945</v>
          </cell>
          <cell r="G58">
            <v>8982215514</v>
          </cell>
          <cell r="H58">
            <v>16253643459</v>
          </cell>
          <cell r="I58">
            <v>1580226894</v>
          </cell>
          <cell r="J58">
            <v>2305863104</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FY03 Template"/>
      <sheetName val="state by state"/>
      <sheetName val="grants"/>
      <sheetName val="AUPL 02"/>
      <sheetName val="Table B MOE assistance &amp; non"/>
      <sheetName val="Table C SSP assistance &amp;non"/>
      <sheetName val="TableE_AnalysisOfStateMOE_Spend"/>
      <sheetName val="SpendingFromFedlTANFgrantInFY A"/>
      <sheetName val="TANF assistance"/>
      <sheetName val="TANF non-assistance"/>
      <sheetName val="B&amp;C vs. E"/>
      <sheetName val="FY 2014 Work-Related"/>
    </sheetNames>
    <sheetDataSet>
      <sheetData sheetId="0"/>
      <sheetData sheetId="1"/>
      <sheetData sheetId="2"/>
      <sheetData sheetId="3"/>
      <sheetData sheetId="4"/>
      <sheetData sheetId="5"/>
      <sheetData sheetId="6"/>
      <sheetData sheetId="7"/>
      <sheetData sheetId="8">
        <row r="7">
          <cell r="A7" t="str">
            <v>ALABAMA</v>
          </cell>
          <cell r="B7">
            <v>49120216</v>
          </cell>
          <cell r="C7">
            <v>44921372</v>
          </cell>
          <cell r="D7">
            <v>71004</v>
          </cell>
          <cell r="E7">
            <v>4127840</v>
          </cell>
          <cell r="F7">
            <v>0</v>
          </cell>
          <cell r="G7">
            <v>0.37</v>
          </cell>
        </row>
        <row r="8">
          <cell r="A8" t="str">
            <v>ALASKA</v>
          </cell>
          <cell r="B8">
            <v>22403180</v>
          </cell>
          <cell r="C8">
            <v>17051867</v>
          </cell>
          <cell r="D8">
            <v>4386306</v>
          </cell>
          <cell r="E8">
            <v>965007</v>
          </cell>
          <cell r="F8">
            <v>0</v>
          </cell>
          <cell r="G8">
            <v>0.51</v>
          </cell>
        </row>
        <row r="9">
          <cell r="A9" t="str">
            <v>ARIZONA</v>
          </cell>
          <cell r="B9">
            <v>126069037</v>
          </cell>
          <cell r="C9">
            <v>126065473</v>
          </cell>
          <cell r="D9">
            <v>0</v>
          </cell>
          <cell r="E9">
            <v>3564</v>
          </cell>
          <cell r="F9">
            <v>0</v>
          </cell>
          <cell r="G9">
            <v>0.48</v>
          </cell>
        </row>
        <row r="10">
          <cell r="A10" t="str">
            <v>ARKANSAS</v>
          </cell>
          <cell r="B10">
            <v>14116159</v>
          </cell>
          <cell r="C10">
            <v>14116159</v>
          </cell>
          <cell r="D10">
            <v>0</v>
          </cell>
          <cell r="E10">
            <v>0</v>
          </cell>
          <cell r="F10">
            <v>0</v>
          </cell>
          <cell r="G10">
            <v>0.44</v>
          </cell>
        </row>
        <row r="11">
          <cell r="A11" t="str">
            <v>CALIFORNIA</v>
          </cell>
          <cell r="B11">
            <v>2151909993</v>
          </cell>
          <cell r="C11">
            <v>1535349002</v>
          </cell>
          <cell r="D11">
            <v>172361458</v>
          </cell>
          <cell r="E11">
            <v>166833686</v>
          </cell>
          <cell r="F11">
            <v>277365847</v>
          </cell>
          <cell r="G11">
            <v>0.59</v>
          </cell>
        </row>
        <row r="12">
          <cell r="A12" t="str">
            <v>COLORADO</v>
          </cell>
          <cell r="B12">
            <v>42399741</v>
          </cell>
          <cell r="C12">
            <v>41234221</v>
          </cell>
          <cell r="D12">
            <v>0</v>
          </cell>
          <cell r="E12">
            <v>1165520</v>
          </cell>
          <cell r="F12">
            <v>0</v>
          </cell>
          <cell r="G12">
            <v>0.38</v>
          </cell>
        </row>
        <row r="13">
          <cell r="A13" t="str">
            <v>CONNECTICUT</v>
          </cell>
          <cell r="B13">
            <v>48885011</v>
          </cell>
          <cell r="C13">
            <v>44225255</v>
          </cell>
          <cell r="D13">
            <v>0</v>
          </cell>
          <cell r="E13">
            <v>2413994</v>
          </cell>
          <cell r="F13">
            <v>2245762</v>
          </cell>
          <cell r="G13">
            <v>0.19</v>
          </cell>
        </row>
        <row r="14">
          <cell r="A14" t="str">
            <v>DELAWARE</v>
          </cell>
          <cell r="B14">
            <v>24571749</v>
          </cell>
          <cell r="C14">
            <v>17145224</v>
          </cell>
          <cell r="D14">
            <v>0</v>
          </cell>
          <cell r="E14">
            <v>7426525</v>
          </cell>
          <cell r="F14">
            <v>0</v>
          </cell>
          <cell r="G14">
            <v>0.88</v>
          </cell>
        </row>
        <row r="15">
          <cell r="A15" t="str">
            <v>DIST.OF COLUMBIA</v>
          </cell>
          <cell r="B15">
            <v>17255243</v>
          </cell>
          <cell r="C15">
            <v>17255243</v>
          </cell>
          <cell r="D15">
            <v>0</v>
          </cell>
          <cell r="E15">
            <v>0</v>
          </cell>
          <cell r="F15">
            <v>0</v>
          </cell>
          <cell r="G15">
            <v>0.19</v>
          </cell>
        </row>
        <row r="16">
          <cell r="A16" t="str">
            <v>FLORIDA</v>
          </cell>
          <cell r="B16">
            <v>72776893</v>
          </cell>
          <cell r="C16">
            <v>43444074</v>
          </cell>
          <cell r="D16">
            <v>27940570</v>
          </cell>
          <cell r="E16">
            <v>1392249</v>
          </cell>
          <cell r="F16">
            <v>0</v>
          </cell>
          <cell r="G16">
            <v>0.15</v>
          </cell>
        </row>
        <row r="17">
          <cell r="A17" t="str">
            <v>GEORGIA</v>
          </cell>
          <cell r="B17">
            <v>107208919</v>
          </cell>
          <cell r="C17">
            <v>98807957</v>
          </cell>
          <cell r="D17">
            <v>0</v>
          </cell>
          <cell r="E17">
            <v>8400962</v>
          </cell>
          <cell r="F17">
            <v>0</v>
          </cell>
          <cell r="G17">
            <v>0.33</v>
          </cell>
        </row>
        <row r="18">
          <cell r="A18" t="str">
            <v>HAWAII</v>
          </cell>
          <cell r="B18">
            <v>40916583</v>
          </cell>
          <cell r="C18">
            <v>40916583</v>
          </cell>
          <cell r="D18">
            <v>0</v>
          </cell>
          <cell r="E18">
            <v>0</v>
          </cell>
          <cell r="F18">
            <v>0</v>
          </cell>
          <cell r="G18">
            <v>0.71</v>
          </cell>
        </row>
        <row r="19">
          <cell r="A19" t="str">
            <v>IDAHO</v>
          </cell>
          <cell r="B19">
            <v>6636135</v>
          </cell>
          <cell r="C19">
            <v>6345623</v>
          </cell>
          <cell r="D19">
            <v>0</v>
          </cell>
          <cell r="E19">
            <v>290512</v>
          </cell>
          <cell r="F19">
            <v>0</v>
          </cell>
          <cell r="G19">
            <v>0.22</v>
          </cell>
        </row>
        <row r="20">
          <cell r="A20" t="str">
            <v>ILLINOIS</v>
          </cell>
          <cell r="B20">
            <v>62124682</v>
          </cell>
          <cell r="C20">
            <v>59153847</v>
          </cell>
          <cell r="D20">
            <v>0</v>
          </cell>
          <cell r="E20">
            <v>2970835</v>
          </cell>
          <cell r="F20">
            <v>0</v>
          </cell>
          <cell r="G20">
            <v>0.11</v>
          </cell>
        </row>
        <row r="21">
          <cell r="A21" t="str">
            <v>INDIANA</v>
          </cell>
          <cell r="B21">
            <v>108143930</v>
          </cell>
          <cell r="C21">
            <v>114955215</v>
          </cell>
          <cell r="D21">
            <v>0</v>
          </cell>
          <cell r="E21">
            <v>-6811285</v>
          </cell>
          <cell r="F21">
            <v>0</v>
          </cell>
          <cell r="G21">
            <v>0.54</v>
          </cell>
        </row>
        <row r="22">
          <cell r="A22" t="str">
            <v>IOWA</v>
          </cell>
          <cell r="B22">
            <v>38505453</v>
          </cell>
          <cell r="C22">
            <v>38505453</v>
          </cell>
          <cell r="D22">
            <v>0</v>
          </cell>
          <cell r="E22">
            <v>0</v>
          </cell>
          <cell r="F22">
            <v>0</v>
          </cell>
          <cell r="G22">
            <v>0.41</v>
          </cell>
        </row>
        <row r="23">
          <cell r="A23" t="str">
            <v>KANSAS</v>
          </cell>
          <cell r="B23">
            <v>50847441</v>
          </cell>
          <cell r="C23">
            <v>29042335</v>
          </cell>
          <cell r="D23">
            <v>0</v>
          </cell>
          <cell r="E23">
            <v>6481209</v>
          </cell>
          <cell r="F23">
            <v>15323897</v>
          </cell>
          <cell r="G23">
            <v>0.62</v>
          </cell>
        </row>
        <row r="24">
          <cell r="A24" t="str">
            <v>KENTUCKY</v>
          </cell>
          <cell r="B24">
            <v>53224624</v>
          </cell>
          <cell r="C24">
            <v>43671510</v>
          </cell>
          <cell r="D24">
            <v>6514781</v>
          </cell>
          <cell r="E24">
            <v>3038333</v>
          </cell>
          <cell r="F24">
            <v>0</v>
          </cell>
          <cell r="G24">
            <v>0.45</v>
          </cell>
        </row>
        <row r="25">
          <cell r="A25" t="str">
            <v>LOUISIANA</v>
          </cell>
          <cell r="B25">
            <v>60156557</v>
          </cell>
          <cell r="C25">
            <v>59692754</v>
          </cell>
          <cell r="D25">
            <v>0</v>
          </cell>
          <cell r="E25">
            <v>463803</v>
          </cell>
          <cell r="F25">
            <v>0</v>
          </cell>
          <cell r="G25">
            <v>0.26</v>
          </cell>
        </row>
        <row r="26">
          <cell r="A26" t="str">
            <v>MAINE</v>
          </cell>
          <cell r="B26">
            <v>44475153</v>
          </cell>
          <cell r="C26">
            <v>28079126</v>
          </cell>
          <cell r="D26">
            <v>8998797</v>
          </cell>
          <cell r="E26">
            <v>7397230</v>
          </cell>
          <cell r="F26">
            <v>0</v>
          </cell>
          <cell r="G26">
            <v>0.81</v>
          </cell>
        </row>
        <row r="27">
          <cell r="A27" t="str">
            <v>MARYLAND</v>
          </cell>
          <cell r="B27">
            <v>69008738</v>
          </cell>
          <cell r="C27">
            <v>69008738</v>
          </cell>
          <cell r="D27">
            <v>0</v>
          </cell>
          <cell r="E27">
            <v>0</v>
          </cell>
          <cell r="F27">
            <v>0</v>
          </cell>
          <cell r="G27">
            <v>0.38</v>
          </cell>
        </row>
        <row r="28">
          <cell r="A28" t="str">
            <v>MASSACHUSETTS</v>
          </cell>
          <cell r="B28">
            <v>153968175</v>
          </cell>
          <cell r="C28">
            <v>144001809</v>
          </cell>
          <cell r="D28">
            <v>9845418</v>
          </cell>
          <cell r="E28">
            <v>120948</v>
          </cell>
          <cell r="F28">
            <v>0</v>
          </cell>
          <cell r="G28">
            <v>0.46</v>
          </cell>
        </row>
        <row r="29">
          <cell r="A29" t="str">
            <v>MICHIGAN</v>
          </cell>
          <cell r="B29">
            <v>232442380</v>
          </cell>
          <cell r="C29">
            <v>206088132</v>
          </cell>
          <cell r="D29">
            <v>26354248</v>
          </cell>
          <cell r="E29">
            <v>0</v>
          </cell>
          <cell r="F29">
            <v>0</v>
          </cell>
          <cell r="G29">
            <v>0.32</v>
          </cell>
        </row>
        <row r="30">
          <cell r="A30" t="str">
            <v>MINNESOTA</v>
          </cell>
          <cell r="B30">
            <v>134583595</v>
          </cell>
          <cell r="C30">
            <v>134527503</v>
          </cell>
          <cell r="D30">
            <v>0</v>
          </cell>
          <cell r="E30">
            <v>56092</v>
          </cell>
          <cell r="F30">
            <v>0</v>
          </cell>
          <cell r="G30">
            <v>0.42</v>
          </cell>
        </row>
        <row r="31">
          <cell r="A31" t="str">
            <v>MISSISSIPPI</v>
          </cell>
          <cell r="B31">
            <v>61052039</v>
          </cell>
          <cell r="C31">
            <v>34419238</v>
          </cell>
          <cell r="D31">
            <v>7164461</v>
          </cell>
          <cell r="E31">
            <v>19468340</v>
          </cell>
          <cell r="F31">
            <v>0</v>
          </cell>
          <cell r="G31">
            <v>0.62</v>
          </cell>
        </row>
        <row r="32">
          <cell r="A32" t="str">
            <v>MISSOURI</v>
          </cell>
          <cell r="B32">
            <v>68219966</v>
          </cell>
          <cell r="C32">
            <v>68219965</v>
          </cell>
          <cell r="D32">
            <v>0</v>
          </cell>
          <cell r="E32">
            <v>0</v>
          </cell>
          <cell r="F32">
            <v>1</v>
          </cell>
          <cell r="G32">
            <v>0.4</v>
          </cell>
        </row>
        <row r="33">
          <cell r="A33" t="str">
            <v>MONTANA</v>
          </cell>
          <cell r="B33">
            <v>33126623</v>
          </cell>
          <cell r="C33">
            <v>31283345</v>
          </cell>
          <cell r="D33">
            <v>0</v>
          </cell>
          <cell r="E33">
            <v>0</v>
          </cell>
          <cell r="F33">
            <v>1843278</v>
          </cell>
          <cell r="G33">
            <v>0.81</v>
          </cell>
        </row>
        <row r="34">
          <cell r="A34" t="str">
            <v>NEBRASKA</v>
          </cell>
          <cell r="B34">
            <v>36394529</v>
          </cell>
          <cell r="C34">
            <v>36394529</v>
          </cell>
          <cell r="D34">
            <v>0</v>
          </cell>
          <cell r="E34">
            <v>0</v>
          </cell>
          <cell r="F34">
            <v>0</v>
          </cell>
          <cell r="G34">
            <v>0.73</v>
          </cell>
        </row>
        <row r="35">
          <cell r="A35" t="str">
            <v>NEVADA</v>
          </cell>
          <cell r="B35">
            <v>32783810</v>
          </cell>
          <cell r="C35">
            <v>27820235</v>
          </cell>
          <cell r="D35">
            <v>783376</v>
          </cell>
          <cell r="E35">
            <v>490062</v>
          </cell>
          <cell r="F35">
            <v>3690137</v>
          </cell>
          <cell r="G35">
            <v>0.56999999999999995</v>
          </cell>
        </row>
        <row r="36">
          <cell r="A36" t="str">
            <v>NEW HAMPSHIRE</v>
          </cell>
          <cell r="B36">
            <v>20345852</v>
          </cell>
          <cell r="C36">
            <v>22587096</v>
          </cell>
          <cell r="D36">
            <v>0</v>
          </cell>
          <cell r="E36">
            <v>0</v>
          </cell>
          <cell r="F36">
            <v>-2241244</v>
          </cell>
          <cell r="G36">
            <v>0.51</v>
          </cell>
        </row>
        <row r="37">
          <cell r="A37" t="str">
            <v>NEW JERSEY</v>
          </cell>
          <cell r="B37">
            <v>186840569</v>
          </cell>
          <cell r="C37">
            <v>166297462</v>
          </cell>
          <cell r="D37">
            <v>9388750</v>
          </cell>
          <cell r="E37">
            <v>11154357</v>
          </cell>
          <cell r="F37">
            <v>0</v>
          </cell>
          <cell r="G37">
            <v>0.42</v>
          </cell>
        </row>
        <row r="38">
          <cell r="A38" t="str">
            <v>NEW MEXICO</v>
          </cell>
          <cell r="B38">
            <v>63233778</v>
          </cell>
          <cell r="C38">
            <v>62687660</v>
          </cell>
          <cell r="D38">
            <v>0</v>
          </cell>
          <cell r="E38">
            <v>546118</v>
          </cell>
          <cell r="F38">
            <v>0</v>
          </cell>
          <cell r="G38">
            <v>0.7</v>
          </cell>
        </row>
        <row r="39">
          <cell r="A39" t="str">
            <v>NEW YORK</v>
          </cell>
          <cell r="B39">
            <v>1491467227</v>
          </cell>
          <cell r="C39">
            <v>1101636536</v>
          </cell>
          <cell r="D39">
            <v>0</v>
          </cell>
          <cell r="E39">
            <v>0</v>
          </cell>
          <cell r="F39">
            <v>389830691</v>
          </cell>
          <cell r="G39">
            <v>0.54</v>
          </cell>
        </row>
        <row r="40">
          <cell r="A40" t="str">
            <v>NORTH CAROLINA</v>
          </cell>
          <cell r="B40">
            <v>113176702</v>
          </cell>
          <cell r="C40">
            <v>110544210</v>
          </cell>
          <cell r="D40">
            <v>0</v>
          </cell>
          <cell r="E40">
            <v>0</v>
          </cell>
          <cell r="F40">
            <v>2632492</v>
          </cell>
          <cell r="G40">
            <v>0.45</v>
          </cell>
        </row>
        <row r="41">
          <cell r="A41" t="str">
            <v>NORTH DAKOTA</v>
          </cell>
          <cell r="B41">
            <v>19725709</v>
          </cell>
          <cell r="C41">
            <v>9831272</v>
          </cell>
          <cell r="D41">
            <v>952933</v>
          </cell>
          <cell r="E41">
            <v>1089757</v>
          </cell>
          <cell r="F41">
            <v>7851747</v>
          </cell>
          <cell r="G41">
            <v>0.6</v>
          </cell>
        </row>
        <row r="42">
          <cell r="A42" t="str">
            <v>OHIO</v>
          </cell>
          <cell r="B42">
            <v>139269860</v>
          </cell>
          <cell r="C42">
            <v>137924864</v>
          </cell>
          <cell r="D42">
            <v>0</v>
          </cell>
          <cell r="E42">
            <v>1344996</v>
          </cell>
          <cell r="F42">
            <v>0</v>
          </cell>
          <cell r="G42">
            <v>0.23</v>
          </cell>
        </row>
        <row r="43">
          <cell r="A43" t="str">
            <v>OKLAHOMA</v>
          </cell>
          <cell r="B43">
            <v>121710555</v>
          </cell>
          <cell r="C43">
            <v>45669703</v>
          </cell>
          <cell r="D43">
            <v>41389144</v>
          </cell>
          <cell r="E43">
            <v>17182703</v>
          </cell>
          <cell r="F43">
            <v>17469005</v>
          </cell>
          <cell r="G43">
            <v>0.86</v>
          </cell>
        </row>
        <row r="44">
          <cell r="A44" t="str">
            <v>OREGON</v>
          </cell>
          <cell r="B44">
            <v>83751601</v>
          </cell>
          <cell r="C44">
            <v>63047478</v>
          </cell>
          <cell r="D44">
            <v>7225786</v>
          </cell>
          <cell r="E44">
            <v>8698843</v>
          </cell>
          <cell r="F44">
            <v>4779494</v>
          </cell>
          <cell r="G44">
            <v>0.54</v>
          </cell>
        </row>
        <row r="45">
          <cell r="A45" t="str">
            <v>PENNSYLVANIA</v>
          </cell>
          <cell r="B45">
            <v>157685533</v>
          </cell>
          <cell r="C45">
            <v>146881618</v>
          </cell>
          <cell r="D45">
            <v>0</v>
          </cell>
          <cell r="E45">
            <v>10803915</v>
          </cell>
          <cell r="F45">
            <v>0</v>
          </cell>
          <cell r="G45">
            <v>0.22</v>
          </cell>
        </row>
        <row r="46">
          <cell r="A46" t="str">
            <v>RHODE ISLAND</v>
          </cell>
          <cell r="B46">
            <v>60069400</v>
          </cell>
          <cell r="C46">
            <v>59818483</v>
          </cell>
          <cell r="D46">
            <v>0</v>
          </cell>
          <cell r="E46">
            <v>250917</v>
          </cell>
          <cell r="F46">
            <v>0</v>
          </cell>
          <cell r="G46">
            <v>0.7</v>
          </cell>
        </row>
        <row r="47">
          <cell r="A47" t="str">
            <v>SOUTH CAROLINA</v>
          </cell>
          <cell r="B47">
            <v>36737542</v>
          </cell>
          <cell r="C47">
            <v>34497529</v>
          </cell>
          <cell r="D47">
            <v>0</v>
          </cell>
          <cell r="E47">
            <v>2240013</v>
          </cell>
          <cell r="F47">
            <v>0</v>
          </cell>
          <cell r="G47">
            <v>0.33</v>
          </cell>
        </row>
        <row r="48">
          <cell r="A48" t="str">
            <v>SOUTH DAKOTA</v>
          </cell>
          <cell r="B48">
            <v>12755031</v>
          </cell>
          <cell r="C48">
            <v>5714560</v>
          </cell>
          <cell r="D48">
            <v>0</v>
          </cell>
          <cell r="E48">
            <v>0</v>
          </cell>
          <cell r="F48">
            <v>7040471</v>
          </cell>
          <cell r="G48">
            <v>0.71</v>
          </cell>
        </row>
        <row r="49">
          <cell r="A49" t="str">
            <v>TENNESSEE</v>
          </cell>
          <cell r="B49">
            <v>129962815</v>
          </cell>
          <cell r="C49">
            <v>119789642</v>
          </cell>
          <cell r="D49">
            <v>8298169</v>
          </cell>
          <cell r="E49">
            <v>1875004</v>
          </cell>
          <cell r="F49">
            <v>0</v>
          </cell>
          <cell r="G49">
            <v>0.7</v>
          </cell>
        </row>
        <row r="50">
          <cell r="A50" t="str">
            <v>TEXAS</v>
          </cell>
          <cell r="B50">
            <v>291860735</v>
          </cell>
          <cell r="C50">
            <v>210241163</v>
          </cell>
          <cell r="D50">
            <v>284760</v>
          </cell>
          <cell r="E50">
            <v>7560934</v>
          </cell>
          <cell r="F50">
            <v>73773878</v>
          </cell>
          <cell r="G50">
            <v>0.44</v>
          </cell>
        </row>
        <row r="51">
          <cell r="A51" t="str">
            <v>UTAH</v>
          </cell>
          <cell r="B51">
            <v>49133210</v>
          </cell>
          <cell r="C51">
            <v>41857536</v>
          </cell>
          <cell r="D51">
            <v>5081585</v>
          </cell>
          <cell r="E51">
            <v>2194089</v>
          </cell>
          <cell r="F51">
            <v>0</v>
          </cell>
          <cell r="G51">
            <v>0.46</v>
          </cell>
        </row>
        <row r="52">
          <cell r="A52" t="str">
            <v>VERMONT</v>
          </cell>
          <cell r="B52">
            <v>25713338</v>
          </cell>
          <cell r="C52">
            <v>21475277</v>
          </cell>
          <cell r="D52">
            <v>0</v>
          </cell>
          <cell r="E52">
            <v>4238061</v>
          </cell>
          <cell r="F52">
            <v>0</v>
          </cell>
          <cell r="G52">
            <v>0.74</v>
          </cell>
        </row>
        <row r="53">
          <cell r="A53" t="str">
            <v>VIRGINIA</v>
          </cell>
          <cell r="B53">
            <v>66084470</v>
          </cell>
          <cell r="C53">
            <v>66084470</v>
          </cell>
          <cell r="D53">
            <v>0</v>
          </cell>
          <cell r="E53">
            <v>0</v>
          </cell>
          <cell r="F53">
            <v>0</v>
          </cell>
          <cell r="G53">
            <v>0.46</v>
          </cell>
        </row>
        <row r="54">
          <cell r="A54" t="str">
            <v>WASHINGTON</v>
          </cell>
          <cell r="B54">
            <v>102296180</v>
          </cell>
          <cell r="C54">
            <v>102296180</v>
          </cell>
          <cell r="D54">
            <v>0</v>
          </cell>
          <cell r="E54">
            <v>0</v>
          </cell>
          <cell r="F54">
            <v>0</v>
          </cell>
          <cell r="G54">
            <v>0.33</v>
          </cell>
        </row>
        <row r="55">
          <cell r="A55" t="str">
            <v>WEST VIRGINIA</v>
          </cell>
          <cell r="B55">
            <v>62729620</v>
          </cell>
          <cell r="C55">
            <v>43446368</v>
          </cell>
          <cell r="D55">
            <v>1936232</v>
          </cell>
          <cell r="E55">
            <v>17347020</v>
          </cell>
          <cell r="F55">
            <v>0</v>
          </cell>
          <cell r="G55">
            <v>0.51</v>
          </cell>
        </row>
        <row r="56">
          <cell r="A56" t="str">
            <v>WISCONSIN</v>
          </cell>
          <cell r="B56">
            <v>68684895</v>
          </cell>
          <cell r="C56">
            <v>68684893</v>
          </cell>
          <cell r="D56">
            <v>0</v>
          </cell>
          <cell r="E56">
            <v>2</v>
          </cell>
          <cell r="F56">
            <v>0</v>
          </cell>
          <cell r="G56">
            <v>0.21</v>
          </cell>
        </row>
        <row r="57">
          <cell r="A57" t="str">
            <v>WYOMING</v>
          </cell>
          <cell r="B57">
            <v>4866769</v>
          </cell>
          <cell r="C57">
            <v>7487128</v>
          </cell>
          <cell r="D57">
            <v>-2620359</v>
          </cell>
          <cell r="E57">
            <v>0</v>
          </cell>
          <cell r="F57">
            <v>0</v>
          </cell>
          <cell r="G57">
            <v>0.12</v>
          </cell>
        </row>
        <row r="58">
          <cell r="A58" t="str">
            <v>TOTAL</v>
          </cell>
          <cell r="B58">
            <v>7271427945</v>
          </cell>
          <cell r="C58">
            <v>5820242915</v>
          </cell>
          <cell r="D58">
            <v>336357419</v>
          </cell>
          <cell r="E58">
            <v>313222155</v>
          </cell>
          <cell r="F58">
            <v>801605456</v>
          </cell>
          <cell r="G58" t="str">
            <v>-</v>
          </cell>
        </row>
        <row r="59">
          <cell r="A59" t="str">
            <v>Percentage 1/</v>
          </cell>
          <cell r="B59">
            <v>1</v>
          </cell>
          <cell r="C59">
            <v>0.8</v>
          </cell>
          <cell r="D59">
            <v>0.05</v>
          </cell>
          <cell r="E59">
            <v>0.04</v>
          </cell>
          <cell r="F59">
            <v>0.11</v>
          </cell>
          <cell r="G59" t="str">
            <v>-</v>
          </cell>
        </row>
        <row r="60">
          <cell r="A60" t="str">
            <v>Percentage 2/</v>
          </cell>
          <cell r="B60">
            <v>0.45</v>
          </cell>
          <cell r="C60">
            <v>0.36</v>
          </cell>
          <cell r="D60">
            <v>0.02</v>
          </cell>
          <cell r="E60">
            <v>0.02</v>
          </cell>
          <cell r="F60">
            <v>0.05</v>
          </cell>
          <cell r="G60" t="str">
            <v>-</v>
          </cell>
        </row>
        <row r="61">
          <cell r="A61" t="str">
            <v>1/ The percentages shown are calculated as a proportion of total TANF expenditures on assistance.</v>
          </cell>
        </row>
        <row r="62">
          <cell r="A62" t="str">
            <v>2/ The percentages shown are calculated as a proportion of total TANF expenditures (Line 7).</v>
          </cell>
        </row>
      </sheetData>
      <sheetData sheetId="9">
        <row r="7">
          <cell r="A7" t="str">
            <v>ALABAMA</v>
          </cell>
          <cell r="B7">
            <v>82347108</v>
          </cell>
          <cell r="C7">
            <v>6615763</v>
          </cell>
          <cell r="D7">
            <v>0</v>
          </cell>
          <cell r="E7">
            <v>743404</v>
          </cell>
          <cell r="F7">
            <v>5872359</v>
          </cell>
          <cell r="G7">
            <v>35021686</v>
          </cell>
          <cell r="H7">
            <v>440963</v>
          </cell>
          <cell r="I7">
            <v>0</v>
          </cell>
          <cell r="J7">
            <v>0</v>
          </cell>
          <cell r="K7">
            <v>0</v>
          </cell>
          <cell r="L7">
            <v>0</v>
          </cell>
          <cell r="M7">
            <v>0</v>
          </cell>
        </row>
        <row r="8">
          <cell r="A8" t="str">
            <v>ALASKA</v>
          </cell>
          <cell r="B8">
            <v>21879601</v>
          </cell>
          <cell r="C8">
            <v>9835687</v>
          </cell>
          <cell r="D8">
            <v>66488</v>
          </cell>
          <cell r="E8">
            <v>9250</v>
          </cell>
          <cell r="F8">
            <v>9759949</v>
          </cell>
          <cell r="G8">
            <v>2019000</v>
          </cell>
          <cell r="H8">
            <v>193747</v>
          </cell>
          <cell r="I8">
            <v>0</v>
          </cell>
          <cell r="J8">
            <v>0</v>
          </cell>
          <cell r="K8">
            <v>0</v>
          </cell>
          <cell r="L8">
            <v>942716</v>
          </cell>
          <cell r="M8">
            <v>0</v>
          </cell>
        </row>
        <row r="9">
          <cell r="A9" t="str">
            <v>ARIZONA</v>
          </cell>
          <cell r="B9">
            <v>134334221</v>
          </cell>
          <cell r="C9">
            <v>18753623</v>
          </cell>
          <cell r="D9">
            <v>30434</v>
          </cell>
          <cell r="E9">
            <v>60928</v>
          </cell>
          <cell r="F9">
            <v>18662261</v>
          </cell>
          <cell r="G9">
            <v>32321232</v>
          </cell>
          <cell r="H9">
            <v>1921920</v>
          </cell>
          <cell r="I9">
            <v>0</v>
          </cell>
          <cell r="J9">
            <v>0</v>
          </cell>
          <cell r="K9">
            <v>0</v>
          </cell>
          <cell r="L9">
            <v>0</v>
          </cell>
          <cell r="M9">
            <v>27743747</v>
          </cell>
        </row>
        <row r="10">
          <cell r="A10" t="str">
            <v>ARKANSAS</v>
          </cell>
          <cell r="B10">
            <v>17867598</v>
          </cell>
          <cell r="C10">
            <v>6713170</v>
          </cell>
          <cell r="D10">
            <v>32241</v>
          </cell>
          <cell r="E10">
            <v>216098</v>
          </cell>
          <cell r="F10">
            <v>6464831</v>
          </cell>
          <cell r="G10">
            <v>4163</v>
          </cell>
          <cell r="H10">
            <v>3768075</v>
          </cell>
          <cell r="I10">
            <v>357934</v>
          </cell>
          <cell r="J10">
            <v>0</v>
          </cell>
          <cell r="K10">
            <v>0</v>
          </cell>
          <cell r="L10">
            <v>0</v>
          </cell>
          <cell r="M10">
            <v>0</v>
          </cell>
        </row>
        <row r="11">
          <cell r="A11" t="str">
            <v>CALIFORNIA</v>
          </cell>
          <cell r="B11">
            <v>1518839106</v>
          </cell>
          <cell r="C11">
            <v>374818651</v>
          </cell>
          <cell r="D11">
            <v>66959</v>
          </cell>
          <cell r="E11">
            <v>21716197</v>
          </cell>
          <cell r="F11">
            <v>353035495</v>
          </cell>
          <cell r="G11">
            <v>311232721</v>
          </cell>
          <cell r="H11">
            <v>26341022</v>
          </cell>
          <cell r="I11">
            <v>0</v>
          </cell>
          <cell r="J11">
            <v>0</v>
          </cell>
          <cell r="K11">
            <v>0</v>
          </cell>
          <cell r="L11">
            <v>1566934</v>
          </cell>
          <cell r="M11">
            <v>0</v>
          </cell>
        </row>
        <row r="12">
          <cell r="A12" t="str">
            <v>COLORADO</v>
          </cell>
          <cell r="B12">
            <v>68106268</v>
          </cell>
          <cell r="C12">
            <v>869149</v>
          </cell>
          <cell r="D12">
            <v>5349</v>
          </cell>
          <cell r="E12">
            <v>754151</v>
          </cell>
          <cell r="F12">
            <v>109649</v>
          </cell>
          <cell r="G12">
            <v>1002329</v>
          </cell>
          <cell r="H12">
            <v>2481721</v>
          </cell>
          <cell r="I12">
            <v>0</v>
          </cell>
          <cell r="J12">
            <v>0</v>
          </cell>
          <cell r="K12">
            <v>0</v>
          </cell>
          <cell r="L12">
            <v>5357134</v>
          </cell>
          <cell r="M12">
            <v>1686366</v>
          </cell>
        </row>
        <row r="13">
          <cell r="A13" t="str">
            <v>CONNECTICUT</v>
          </cell>
          <cell r="B13">
            <v>205799687</v>
          </cell>
          <cell r="C13">
            <v>16815051</v>
          </cell>
          <cell r="D13">
            <v>0</v>
          </cell>
          <cell r="E13">
            <v>16205859</v>
          </cell>
          <cell r="F13">
            <v>609192</v>
          </cell>
          <cell r="G13">
            <v>1</v>
          </cell>
          <cell r="H13">
            <v>4262177</v>
          </cell>
          <cell r="I13">
            <v>0</v>
          </cell>
          <cell r="J13">
            <v>0</v>
          </cell>
          <cell r="K13">
            <v>0</v>
          </cell>
          <cell r="L13">
            <v>22218</v>
          </cell>
          <cell r="M13">
            <v>16448365</v>
          </cell>
        </row>
        <row r="14">
          <cell r="A14" t="str">
            <v>DELAWARE</v>
          </cell>
          <cell r="B14">
            <v>3211681</v>
          </cell>
          <cell r="C14">
            <v>0</v>
          </cell>
          <cell r="D14">
            <v>0</v>
          </cell>
          <cell r="E14">
            <v>0</v>
          </cell>
          <cell r="F14">
            <v>0</v>
          </cell>
          <cell r="G14">
            <v>0</v>
          </cell>
          <cell r="H14">
            <v>0</v>
          </cell>
          <cell r="I14">
            <v>0</v>
          </cell>
          <cell r="J14">
            <v>0</v>
          </cell>
          <cell r="K14">
            <v>0</v>
          </cell>
          <cell r="L14">
            <v>0</v>
          </cell>
          <cell r="M14">
            <v>0</v>
          </cell>
        </row>
        <row r="15">
          <cell r="A15" t="str">
            <v>DIST.OF COLUMBIA</v>
          </cell>
          <cell r="B15">
            <v>73856534</v>
          </cell>
          <cell r="C15">
            <v>23000830</v>
          </cell>
          <cell r="D15">
            <v>0</v>
          </cell>
          <cell r="E15">
            <v>3232776</v>
          </cell>
          <cell r="F15">
            <v>19768054</v>
          </cell>
          <cell r="G15">
            <v>24491986</v>
          </cell>
          <cell r="H15">
            <v>0</v>
          </cell>
          <cell r="I15">
            <v>0</v>
          </cell>
          <cell r="J15">
            <v>0</v>
          </cell>
          <cell r="K15">
            <v>0</v>
          </cell>
          <cell r="L15">
            <v>0</v>
          </cell>
          <cell r="M15">
            <v>0</v>
          </cell>
        </row>
        <row r="16">
          <cell r="A16" t="str">
            <v>FLORIDA</v>
          </cell>
          <cell r="B16">
            <v>410791375</v>
          </cell>
          <cell r="C16">
            <v>91110340</v>
          </cell>
          <cell r="D16">
            <v>66150</v>
          </cell>
          <cell r="E16">
            <v>2066362</v>
          </cell>
          <cell r="F16">
            <v>88977828</v>
          </cell>
          <cell r="G16">
            <v>87928075</v>
          </cell>
          <cell r="H16">
            <v>4794302</v>
          </cell>
          <cell r="I16">
            <v>0</v>
          </cell>
          <cell r="J16">
            <v>0</v>
          </cell>
          <cell r="K16">
            <v>0</v>
          </cell>
          <cell r="L16">
            <v>905759</v>
          </cell>
          <cell r="M16">
            <v>0</v>
          </cell>
        </row>
        <row r="17">
          <cell r="A17" t="str">
            <v>GEORGIA</v>
          </cell>
          <cell r="B17">
            <v>218919710</v>
          </cell>
          <cell r="C17">
            <v>82313435</v>
          </cell>
          <cell r="D17">
            <v>-8888</v>
          </cell>
          <cell r="E17">
            <v>1692865</v>
          </cell>
          <cell r="F17">
            <v>80629458</v>
          </cell>
          <cell r="G17">
            <v>0</v>
          </cell>
          <cell r="H17">
            <v>0</v>
          </cell>
          <cell r="I17">
            <v>0</v>
          </cell>
          <cell r="J17">
            <v>0</v>
          </cell>
          <cell r="K17">
            <v>0</v>
          </cell>
          <cell r="L17">
            <v>2448077</v>
          </cell>
          <cell r="M17">
            <v>32960368</v>
          </cell>
        </row>
        <row r="18">
          <cell r="A18" t="str">
            <v>HAWAII</v>
          </cell>
          <cell r="B18">
            <v>16616800</v>
          </cell>
          <cell r="C18">
            <v>7128320</v>
          </cell>
          <cell r="D18">
            <v>0</v>
          </cell>
          <cell r="E18">
            <v>183412</v>
          </cell>
          <cell r="F18">
            <v>6944908</v>
          </cell>
          <cell r="G18">
            <v>0</v>
          </cell>
          <cell r="H18">
            <v>1096719</v>
          </cell>
          <cell r="I18">
            <v>0</v>
          </cell>
          <cell r="J18">
            <v>0</v>
          </cell>
          <cell r="K18">
            <v>0</v>
          </cell>
          <cell r="L18">
            <v>0</v>
          </cell>
          <cell r="M18">
            <v>0</v>
          </cell>
        </row>
        <row r="19">
          <cell r="A19" t="str">
            <v>IDAHO</v>
          </cell>
          <cell r="B19">
            <v>23479757</v>
          </cell>
          <cell r="C19">
            <v>5647839</v>
          </cell>
          <cell r="D19">
            <v>0</v>
          </cell>
          <cell r="E19">
            <v>0</v>
          </cell>
          <cell r="F19">
            <v>5647839</v>
          </cell>
          <cell r="G19">
            <v>1462112</v>
          </cell>
          <cell r="H19">
            <v>0</v>
          </cell>
          <cell r="I19">
            <v>0</v>
          </cell>
          <cell r="J19">
            <v>0</v>
          </cell>
          <cell r="K19">
            <v>0</v>
          </cell>
          <cell r="L19">
            <v>1663279</v>
          </cell>
          <cell r="M19">
            <v>0</v>
          </cell>
        </row>
        <row r="20">
          <cell r="A20" t="str">
            <v>ILLINOIS</v>
          </cell>
          <cell r="B20">
            <v>502429793</v>
          </cell>
          <cell r="C20">
            <v>76231099</v>
          </cell>
          <cell r="D20">
            <v>0</v>
          </cell>
          <cell r="E20">
            <v>57750657</v>
          </cell>
          <cell r="F20">
            <v>18480442</v>
          </cell>
          <cell r="G20">
            <v>152662453</v>
          </cell>
          <cell r="H20">
            <v>1060889</v>
          </cell>
          <cell r="I20">
            <v>0</v>
          </cell>
          <cell r="J20">
            <v>0</v>
          </cell>
          <cell r="K20">
            <v>0</v>
          </cell>
          <cell r="L20">
            <v>0</v>
          </cell>
          <cell r="M20">
            <v>153753033</v>
          </cell>
        </row>
        <row r="21">
          <cell r="A21" t="str">
            <v>INDIANA</v>
          </cell>
          <cell r="B21">
            <v>91652267</v>
          </cell>
          <cell r="C21">
            <v>12067830</v>
          </cell>
          <cell r="D21">
            <v>0</v>
          </cell>
          <cell r="E21">
            <v>1591148</v>
          </cell>
          <cell r="F21">
            <v>10476682</v>
          </cell>
          <cell r="G21">
            <v>2127</v>
          </cell>
          <cell r="H21">
            <v>2546177</v>
          </cell>
          <cell r="I21">
            <v>0</v>
          </cell>
          <cell r="J21">
            <v>0</v>
          </cell>
          <cell r="K21">
            <v>0</v>
          </cell>
          <cell r="L21">
            <v>0</v>
          </cell>
          <cell r="M21">
            <v>0</v>
          </cell>
        </row>
        <row r="22">
          <cell r="A22" t="str">
            <v>IOWA</v>
          </cell>
          <cell r="B22">
            <v>55629960</v>
          </cell>
          <cell r="C22">
            <v>12277723</v>
          </cell>
          <cell r="D22">
            <v>-19920397</v>
          </cell>
          <cell r="E22">
            <v>0</v>
          </cell>
          <cell r="F22">
            <v>32198120</v>
          </cell>
          <cell r="G22">
            <v>5113184</v>
          </cell>
          <cell r="H22">
            <v>831221</v>
          </cell>
          <cell r="I22">
            <v>0</v>
          </cell>
          <cell r="J22">
            <v>0</v>
          </cell>
          <cell r="K22">
            <v>0</v>
          </cell>
          <cell r="L22">
            <v>395132</v>
          </cell>
          <cell r="M22">
            <v>0</v>
          </cell>
        </row>
        <row r="23">
          <cell r="A23" t="str">
            <v>KANSAS</v>
          </cell>
          <cell r="B23">
            <v>30852937</v>
          </cell>
          <cell r="C23">
            <v>9240069</v>
          </cell>
          <cell r="D23">
            <v>0</v>
          </cell>
          <cell r="E23">
            <v>115973</v>
          </cell>
          <cell r="F23">
            <v>9124096</v>
          </cell>
          <cell r="G23">
            <v>0</v>
          </cell>
          <cell r="H23">
            <v>0</v>
          </cell>
          <cell r="I23">
            <v>0</v>
          </cell>
          <cell r="J23">
            <v>0</v>
          </cell>
          <cell r="K23">
            <v>0</v>
          </cell>
          <cell r="L23">
            <v>0</v>
          </cell>
          <cell r="M23">
            <v>0</v>
          </cell>
        </row>
        <row r="24">
          <cell r="A24" t="str">
            <v>KENTUCKY</v>
          </cell>
          <cell r="B24">
            <v>65917218</v>
          </cell>
          <cell r="C24">
            <v>28225933</v>
          </cell>
          <cell r="D24">
            <v>1101849</v>
          </cell>
          <cell r="E24">
            <v>3444531</v>
          </cell>
          <cell r="F24">
            <v>23679553</v>
          </cell>
          <cell r="G24">
            <v>6835102</v>
          </cell>
          <cell r="H24">
            <v>1348537</v>
          </cell>
          <cell r="I24">
            <v>0</v>
          </cell>
          <cell r="J24">
            <v>0</v>
          </cell>
          <cell r="K24">
            <v>0</v>
          </cell>
          <cell r="L24">
            <v>0</v>
          </cell>
          <cell r="M24">
            <v>0</v>
          </cell>
        </row>
        <row r="25">
          <cell r="A25" t="str">
            <v>LOUISIANA</v>
          </cell>
          <cell r="B25">
            <v>167455074</v>
          </cell>
          <cell r="C25">
            <v>36664070</v>
          </cell>
          <cell r="D25">
            <v>0</v>
          </cell>
          <cell r="E25">
            <v>26689928</v>
          </cell>
          <cell r="F25">
            <v>9974142</v>
          </cell>
          <cell r="G25">
            <v>2920266</v>
          </cell>
          <cell r="H25">
            <v>7909765</v>
          </cell>
          <cell r="I25">
            <v>708234</v>
          </cell>
          <cell r="J25">
            <v>0</v>
          </cell>
          <cell r="K25">
            <v>0</v>
          </cell>
          <cell r="L25">
            <v>7981765</v>
          </cell>
          <cell r="M25">
            <v>0</v>
          </cell>
        </row>
        <row r="26">
          <cell r="A26" t="str">
            <v>MAINE</v>
          </cell>
          <cell r="B26">
            <v>10493435</v>
          </cell>
          <cell r="C26">
            <v>64493</v>
          </cell>
          <cell r="D26">
            <v>-993709</v>
          </cell>
          <cell r="E26">
            <v>0</v>
          </cell>
          <cell r="F26">
            <v>1058202</v>
          </cell>
          <cell r="G26">
            <v>0</v>
          </cell>
          <cell r="H26">
            <v>3437533</v>
          </cell>
          <cell r="I26">
            <v>0</v>
          </cell>
          <cell r="J26">
            <v>0</v>
          </cell>
          <cell r="K26">
            <v>0</v>
          </cell>
          <cell r="L26">
            <v>886890</v>
          </cell>
          <cell r="M26">
            <v>0</v>
          </cell>
        </row>
        <row r="27">
          <cell r="A27" t="str">
            <v>MARYLAND</v>
          </cell>
          <cell r="B27">
            <v>114124211</v>
          </cell>
          <cell r="C27">
            <v>44148144</v>
          </cell>
          <cell r="D27">
            <v>1344382</v>
          </cell>
          <cell r="E27">
            <v>10473830</v>
          </cell>
          <cell r="F27">
            <v>32329932</v>
          </cell>
          <cell r="G27">
            <v>1651300</v>
          </cell>
          <cell r="H27">
            <v>7707649</v>
          </cell>
          <cell r="I27">
            <v>224400</v>
          </cell>
          <cell r="J27">
            <v>0</v>
          </cell>
          <cell r="K27">
            <v>0</v>
          </cell>
          <cell r="L27">
            <v>583592</v>
          </cell>
          <cell r="M27">
            <v>0</v>
          </cell>
        </row>
        <row r="28">
          <cell r="A28" t="str">
            <v>MASSACHUSETTS</v>
          </cell>
          <cell r="B28">
            <v>183748474</v>
          </cell>
          <cell r="C28">
            <v>11131305</v>
          </cell>
          <cell r="D28">
            <v>2140846</v>
          </cell>
          <cell r="E28">
            <v>5833379</v>
          </cell>
          <cell r="F28">
            <v>3157080</v>
          </cell>
          <cell r="G28">
            <v>115767199</v>
          </cell>
          <cell r="H28">
            <v>1525107</v>
          </cell>
          <cell r="I28">
            <v>0</v>
          </cell>
          <cell r="J28">
            <v>0</v>
          </cell>
          <cell r="K28">
            <v>0</v>
          </cell>
          <cell r="L28">
            <v>6988112</v>
          </cell>
          <cell r="M28">
            <v>0</v>
          </cell>
        </row>
        <row r="29">
          <cell r="A29" t="str">
            <v>MICHIGAN</v>
          </cell>
          <cell r="B29">
            <v>503293223</v>
          </cell>
          <cell r="C29">
            <v>46497103</v>
          </cell>
          <cell r="D29">
            <v>0</v>
          </cell>
          <cell r="E29">
            <v>0</v>
          </cell>
          <cell r="F29">
            <v>46497103</v>
          </cell>
          <cell r="G29">
            <v>109555211</v>
          </cell>
          <cell r="H29">
            <v>1304464</v>
          </cell>
          <cell r="I29">
            <v>445194</v>
          </cell>
          <cell r="J29">
            <v>0</v>
          </cell>
          <cell r="K29">
            <v>0</v>
          </cell>
          <cell r="L29">
            <v>15740620</v>
          </cell>
          <cell r="M29">
            <v>57690882</v>
          </cell>
        </row>
        <row r="30">
          <cell r="A30" t="str">
            <v>MINNESOTA</v>
          </cell>
          <cell r="B30">
            <v>182605046</v>
          </cell>
          <cell r="C30">
            <v>76623633</v>
          </cell>
          <cell r="D30">
            <v>0</v>
          </cell>
          <cell r="E30">
            <v>2731084</v>
          </cell>
          <cell r="F30">
            <v>73892549</v>
          </cell>
          <cell r="G30">
            <v>3620</v>
          </cell>
          <cell r="H30">
            <v>3567556</v>
          </cell>
          <cell r="I30">
            <v>0</v>
          </cell>
          <cell r="J30">
            <v>30347755</v>
          </cell>
          <cell r="K30">
            <v>0</v>
          </cell>
          <cell r="L30">
            <v>26883465</v>
          </cell>
          <cell r="M30">
            <v>0</v>
          </cell>
        </row>
        <row r="31">
          <cell r="A31" t="str">
            <v>MISSISSIPPI</v>
          </cell>
          <cell r="B31">
            <v>37235055</v>
          </cell>
          <cell r="C31">
            <v>16227237</v>
          </cell>
          <cell r="D31">
            <v>0</v>
          </cell>
          <cell r="E31">
            <v>-133719</v>
          </cell>
          <cell r="F31">
            <v>16360956</v>
          </cell>
          <cell r="G31">
            <v>-3532626</v>
          </cell>
          <cell r="H31">
            <v>1166504</v>
          </cell>
          <cell r="I31">
            <v>0</v>
          </cell>
          <cell r="J31">
            <v>0</v>
          </cell>
          <cell r="K31">
            <v>0</v>
          </cell>
          <cell r="L31">
            <v>0</v>
          </cell>
          <cell r="M31">
            <v>0</v>
          </cell>
        </row>
        <row r="32">
          <cell r="A32" t="str">
            <v>MISSOURI</v>
          </cell>
          <cell r="B32">
            <v>102244162</v>
          </cell>
          <cell r="C32">
            <v>23213594</v>
          </cell>
          <cell r="D32">
            <v>26909</v>
          </cell>
          <cell r="E32">
            <v>1153149</v>
          </cell>
          <cell r="F32">
            <v>22033536</v>
          </cell>
          <cell r="G32">
            <v>0</v>
          </cell>
          <cell r="H32">
            <v>0</v>
          </cell>
          <cell r="I32">
            <v>0</v>
          </cell>
          <cell r="J32">
            <v>0</v>
          </cell>
          <cell r="K32">
            <v>0</v>
          </cell>
          <cell r="L32">
            <v>0</v>
          </cell>
          <cell r="M32">
            <v>67879909</v>
          </cell>
        </row>
        <row r="33">
          <cell r="A33" t="str">
            <v>MONTANA</v>
          </cell>
          <cell r="B33">
            <v>7755375</v>
          </cell>
          <cell r="C33">
            <v>504811</v>
          </cell>
          <cell r="D33">
            <v>0</v>
          </cell>
          <cell r="E33">
            <v>552363</v>
          </cell>
          <cell r="F33">
            <v>-47552</v>
          </cell>
          <cell r="G33">
            <v>162422</v>
          </cell>
          <cell r="H33">
            <v>0</v>
          </cell>
          <cell r="I33">
            <v>15847</v>
          </cell>
          <cell r="J33">
            <v>0</v>
          </cell>
          <cell r="K33">
            <v>0</v>
          </cell>
          <cell r="L33">
            <v>568999</v>
          </cell>
          <cell r="M33">
            <v>1731512</v>
          </cell>
        </row>
        <row r="34">
          <cell r="A34" t="str">
            <v>NEBRASKA</v>
          </cell>
          <cell r="B34">
            <v>13581968</v>
          </cell>
          <cell r="C34">
            <v>9098005</v>
          </cell>
          <cell r="D34">
            <v>18478553</v>
          </cell>
          <cell r="E34">
            <v>0</v>
          </cell>
          <cell r="F34">
            <v>-9380548</v>
          </cell>
          <cell r="G34">
            <v>0</v>
          </cell>
          <cell r="H34">
            <v>0</v>
          </cell>
          <cell r="I34">
            <v>0</v>
          </cell>
          <cell r="J34">
            <v>0</v>
          </cell>
          <cell r="K34">
            <v>0</v>
          </cell>
          <cell r="L34">
            <v>0</v>
          </cell>
          <cell r="M34">
            <v>0</v>
          </cell>
        </row>
        <row r="35">
          <cell r="A35" t="str">
            <v>NEVADA</v>
          </cell>
          <cell r="B35">
            <v>24863464</v>
          </cell>
          <cell r="C35">
            <v>2395208</v>
          </cell>
          <cell r="D35">
            <v>0</v>
          </cell>
          <cell r="E35">
            <v>0</v>
          </cell>
          <cell r="F35">
            <v>2395208</v>
          </cell>
          <cell r="G35">
            <v>667320</v>
          </cell>
          <cell r="H35">
            <v>387917</v>
          </cell>
          <cell r="I35">
            <v>0</v>
          </cell>
          <cell r="J35">
            <v>0</v>
          </cell>
          <cell r="K35">
            <v>0</v>
          </cell>
          <cell r="L35">
            <v>51320</v>
          </cell>
          <cell r="M35">
            <v>1609938</v>
          </cell>
        </row>
        <row r="36">
          <cell r="A36" t="str">
            <v>NEW HAMPSHIRE</v>
          </cell>
          <cell r="B36">
            <v>19814842</v>
          </cell>
          <cell r="C36">
            <v>4277418</v>
          </cell>
          <cell r="D36">
            <v>0</v>
          </cell>
          <cell r="E36">
            <v>695925</v>
          </cell>
          <cell r="F36">
            <v>3581493</v>
          </cell>
          <cell r="G36">
            <v>0</v>
          </cell>
          <cell r="H36">
            <v>736772</v>
          </cell>
          <cell r="I36">
            <v>51815</v>
          </cell>
          <cell r="J36">
            <v>0</v>
          </cell>
          <cell r="K36">
            <v>0</v>
          </cell>
          <cell r="L36">
            <v>0</v>
          </cell>
          <cell r="M36">
            <v>1728902</v>
          </cell>
        </row>
        <row r="37">
          <cell r="A37" t="str">
            <v>NEW JERSEY</v>
          </cell>
          <cell r="B37">
            <v>257416165</v>
          </cell>
          <cell r="C37">
            <v>83289993</v>
          </cell>
          <cell r="D37">
            <v>0</v>
          </cell>
          <cell r="E37">
            <v>2644827</v>
          </cell>
          <cell r="F37">
            <v>80645166</v>
          </cell>
          <cell r="G37">
            <v>0</v>
          </cell>
          <cell r="H37">
            <v>2942820</v>
          </cell>
          <cell r="I37">
            <v>0</v>
          </cell>
          <cell r="J37">
            <v>70000000</v>
          </cell>
          <cell r="K37">
            <v>0</v>
          </cell>
          <cell r="L37">
            <v>2251994</v>
          </cell>
          <cell r="M37">
            <v>12849614</v>
          </cell>
        </row>
        <row r="38">
          <cell r="A38" t="str">
            <v>NEW MEXICO</v>
          </cell>
          <cell r="B38">
            <v>27189092</v>
          </cell>
          <cell r="C38">
            <v>13747356</v>
          </cell>
          <cell r="D38">
            <v>767445</v>
          </cell>
          <cell r="E38">
            <v>0</v>
          </cell>
          <cell r="F38">
            <v>12979911</v>
          </cell>
          <cell r="G38">
            <v>0</v>
          </cell>
          <cell r="H38">
            <v>1341293</v>
          </cell>
          <cell r="I38">
            <v>0</v>
          </cell>
          <cell r="J38">
            <v>0</v>
          </cell>
          <cell r="K38">
            <v>0</v>
          </cell>
          <cell r="L38">
            <v>0</v>
          </cell>
          <cell r="M38">
            <v>0</v>
          </cell>
        </row>
        <row r="39">
          <cell r="A39" t="str">
            <v>NEW YORK</v>
          </cell>
          <cell r="B39">
            <v>1291730586</v>
          </cell>
          <cell r="C39">
            <v>226244454</v>
          </cell>
          <cell r="D39">
            <v>14952135</v>
          </cell>
          <cell r="E39">
            <v>14966922</v>
          </cell>
          <cell r="F39">
            <v>196325397</v>
          </cell>
          <cell r="G39">
            <v>0</v>
          </cell>
          <cell r="H39">
            <v>9084475</v>
          </cell>
          <cell r="I39">
            <v>0</v>
          </cell>
          <cell r="J39">
            <v>0</v>
          </cell>
          <cell r="K39">
            <v>0</v>
          </cell>
          <cell r="L39">
            <v>23574780</v>
          </cell>
          <cell r="M39">
            <v>91982062</v>
          </cell>
        </row>
        <row r="40">
          <cell r="A40" t="str">
            <v>NORTH CAROLINA</v>
          </cell>
          <cell r="B40">
            <v>138977047</v>
          </cell>
          <cell r="C40">
            <v>8065025</v>
          </cell>
          <cell r="D40">
            <v>1145</v>
          </cell>
          <cell r="E40">
            <v>9638</v>
          </cell>
          <cell r="F40">
            <v>8054242</v>
          </cell>
          <cell r="G40">
            <v>27137424</v>
          </cell>
          <cell r="H40">
            <v>1448473</v>
          </cell>
          <cell r="I40">
            <v>0</v>
          </cell>
          <cell r="J40">
            <v>0</v>
          </cell>
          <cell r="K40">
            <v>0</v>
          </cell>
          <cell r="L40">
            <v>3049928</v>
          </cell>
          <cell r="M40">
            <v>73459087</v>
          </cell>
        </row>
        <row r="41">
          <cell r="A41" t="str">
            <v>NORTH DAKOTA</v>
          </cell>
          <cell r="B41">
            <v>13120055</v>
          </cell>
          <cell r="C41">
            <v>2201388</v>
          </cell>
          <cell r="D41">
            <v>0</v>
          </cell>
          <cell r="E41">
            <v>75676</v>
          </cell>
          <cell r="F41">
            <v>2125712</v>
          </cell>
          <cell r="G41">
            <v>1765060</v>
          </cell>
          <cell r="H41">
            <v>876368</v>
          </cell>
          <cell r="I41">
            <v>0</v>
          </cell>
          <cell r="J41">
            <v>0</v>
          </cell>
          <cell r="K41">
            <v>0</v>
          </cell>
          <cell r="L41">
            <v>0</v>
          </cell>
          <cell r="M41">
            <v>2279178</v>
          </cell>
        </row>
        <row r="42">
          <cell r="A42" t="str">
            <v>OHIO</v>
          </cell>
          <cell r="B42">
            <v>474514313</v>
          </cell>
          <cell r="C42">
            <v>47803566</v>
          </cell>
          <cell r="D42">
            <v>32057488</v>
          </cell>
          <cell r="E42">
            <v>1498895</v>
          </cell>
          <cell r="F42">
            <v>14247183</v>
          </cell>
          <cell r="G42">
            <v>234785938</v>
          </cell>
          <cell r="H42">
            <v>3413791</v>
          </cell>
          <cell r="I42">
            <v>978</v>
          </cell>
          <cell r="J42">
            <v>0</v>
          </cell>
          <cell r="K42">
            <v>0</v>
          </cell>
          <cell r="L42">
            <v>8627668</v>
          </cell>
          <cell r="M42">
            <v>0</v>
          </cell>
        </row>
        <row r="43">
          <cell r="A43" t="str">
            <v>OKLAHOMA</v>
          </cell>
          <cell r="B43">
            <v>20384951</v>
          </cell>
          <cell r="C43">
            <v>0</v>
          </cell>
          <cell r="D43">
            <v>0</v>
          </cell>
          <cell r="E43">
            <v>0</v>
          </cell>
          <cell r="F43">
            <v>0</v>
          </cell>
          <cell r="G43">
            <v>0</v>
          </cell>
          <cell r="H43">
            <v>0</v>
          </cell>
          <cell r="I43">
            <v>2715</v>
          </cell>
          <cell r="J43">
            <v>0</v>
          </cell>
          <cell r="K43">
            <v>0</v>
          </cell>
          <cell r="L43">
            <v>1261941</v>
          </cell>
          <cell r="M43">
            <v>0</v>
          </cell>
        </row>
        <row r="44">
          <cell r="A44" t="str">
            <v>OREGON</v>
          </cell>
          <cell r="B44">
            <v>71368148</v>
          </cell>
          <cell r="C44">
            <v>16162698</v>
          </cell>
          <cell r="D44">
            <v>-2738346</v>
          </cell>
          <cell r="E44">
            <v>2155256</v>
          </cell>
          <cell r="F44">
            <v>16745788</v>
          </cell>
          <cell r="G44">
            <v>2205342</v>
          </cell>
          <cell r="H44">
            <v>861756</v>
          </cell>
          <cell r="I44">
            <v>0</v>
          </cell>
          <cell r="J44">
            <v>0</v>
          </cell>
          <cell r="K44">
            <v>0</v>
          </cell>
          <cell r="L44">
            <v>0</v>
          </cell>
          <cell r="M44">
            <v>0</v>
          </cell>
        </row>
        <row r="45">
          <cell r="A45" t="str">
            <v>PENNSYLVANIA</v>
          </cell>
          <cell r="B45">
            <v>543694734</v>
          </cell>
          <cell r="C45">
            <v>126590024</v>
          </cell>
          <cell r="D45">
            <v>3605009</v>
          </cell>
          <cell r="E45">
            <v>6143621</v>
          </cell>
          <cell r="F45">
            <v>116841394</v>
          </cell>
          <cell r="G45">
            <v>11522200</v>
          </cell>
          <cell r="H45">
            <v>11186820</v>
          </cell>
          <cell r="I45">
            <v>0</v>
          </cell>
          <cell r="J45">
            <v>0</v>
          </cell>
          <cell r="K45">
            <v>0</v>
          </cell>
          <cell r="L45">
            <v>14129987</v>
          </cell>
          <cell r="M45">
            <v>257036729</v>
          </cell>
        </row>
        <row r="46">
          <cell r="A46" t="str">
            <v>RHODE ISLAND</v>
          </cell>
          <cell r="B46">
            <v>25861081</v>
          </cell>
          <cell r="C46">
            <v>4397498</v>
          </cell>
          <cell r="D46">
            <v>75628</v>
          </cell>
          <cell r="E46">
            <v>0</v>
          </cell>
          <cell r="F46">
            <v>4321870</v>
          </cell>
          <cell r="G46">
            <v>0</v>
          </cell>
          <cell r="H46">
            <v>0</v>
          </cell>
          <cell r="I46">
            <v>0</v>
          </cell>
          <cell r="J46">
            <v>0</v>
          </cell>
          <cell r="K46">
            <v>0</v>
          </cell>
          <cell r="L46">
            <v>0</v>
          </cell>
          <cell r="M46">
            <v>0</v>
          </cell>
        </row>
        <row r="47">
          <cell r="A47" t="str">
            <v>SOUTH CAROLINA</v>
          </cell>
          <cell r="B47">
            <v>75778038</v>
          </cell>
          <cell r="C47">
            <v>39872548</v>
          </cell>
          <cell r="D47">
            <v>0</v>
          </cell>
          <cell r="E47">
            <v>18883019</v>
          </cell>
          <cell r="F47">
            <v>20989529</v>
          </cell>
          <cell r="G47">
            <v>0</v>
          </cell>
          <cell r="H47">
            <v>932082</v>
          </cell>
          <cell r="I47">
            <v>0</v>
          </cell>
          <cell r="J47">
            <v>0</v>
          </cell>
          <cell r="K47">
            <v>0</v>
          </cell>
          <cell r="L47">
            <v>0</v>
          </cell>
          <cell r="M47">
            <v>0</v>
          </cell>
        </row>
        <row r="48">
          <cell r="A48" t="str">
            <v>SOUTH DAKOTA</v>
          </cell>
          <cell r="B48">
            <v>5162432</v>
          </cell>
          <cell r="C48">
            <v>1979771</v>
          </cell>
          <cell r="D48">
            <v>0</v>
          </cell>
          <cell r="E48">
            <v>0</v>
          </cell>
          <cell r="F48">
            <v>1979771</v>
          </cell>
          <cell r="G48">
            <v>0</v>
          </cell>
          <cell r="H48">
            <v>53391</v>
          </cell>
          <cell r="I48">
            <v>0</v>
          </cell>
          <cell r="J48">
            <v>0</v>
          </cell>
          <cell r="K48">
            <v>0</v>
          </cell>
          <cell r="L48">
            <v>0</v>
          </cell>
          <cell r="M48">
            <v>0</v>
          </cell>
        </row>
        <row r="49">
          <cell r="A49" t="str">
            <v>TENNESSEE</v>
          </cell>
          <cell r="B49">
            <v>56038126</v>
          </cell>
          <cell r="C49">
            <v>16589529</v>
          </cell>
          <cell r="D49">
            <v>0</v>
          </cell>
          <cell r="E49">
            <v>3636203</v>
          </cell>
          <cell r="F49">
            <v>12953326</v>
          </cell>
          <cell r="G49">
            <v>8794598</v>
          </cell>
          <cell r="H49">
            <v>2033049</v>
          </cell>
          <cell r="I49">
            <v>0</v>
          </cell>
          <cell r="J49">
            <v>0</v>
          </cell>
          <cell r="K49">
            <v>0</v>
          </cell>
          <cell r="L49">
            <v>0</v>
          </cell>
          <cell r="M49">
            <v>0</v>
          </cell>
        </row>
        <row r="50">
          <cell r="A50" t="str">
            <v>TEXAS</v>
          </cell>
          <cell r="B50">
            <v>372181182</v>
          </cell>
          <cell r="C50">
            <v>95632542</v>
          </cell>
          <cell r="D50">
            <v>-696007</v>
          </cell>
          <cell r="E50">
            <v>13713993</v>
          </cell>
          <cell r="F50">
            <v>82614556</v>
          </cell>
          <cell r="G50">
            <v>9063008</v>
          </cell>
          <cell r="H50">
            <v>-6576736</v>
          </cell>
          <cell r="I50">
            <v>9098955</v>
          </cell>
          <cell r="J50">
            <v>0</v>
          </cell>
          <cell r="K50">
            <v>0</v>
          </cell>
          <cell r="L50">
            <v>15514817</v>
          </cell>
          <cell r="M50">
            <v>25615913</v>
          </cell>
        </row>
        <row r="51">
          <cell r="A51" t="str">
            <v>UTAH</v>
          </cell>
          <cell r="B51">
            <v>56817858</v>
          </cell>
          <cell r="C51">
            <v>19040694</v>
          </cell>
          <cell r="D51">
            <v>470053</v>
          </cell>
          <cell r="E51">
            <v>2640338</v>
          </cell>
          <cell r="F51">
            <v>15930303</v>
          </cell>
          <cell r="G51">
            <v>1676</v>
          </cell>
          <cell r="H51">
            <v>693903</v>
          </cell>
          <cell r="I51">
            <v>0</v>
          </cell>
          <cell r="J51">
            <v>0</v>
          </cell>
          <cell r="K51">
            <v>0</v>
          </cell>
          <cell r="L51">
            <v>351570</v>
          </cell>
          <cell r="M51">
            <v>0</v>
          </cell>
        </row>
        <row r="52">
          <cell r="A52" t="str">
            <v>VERMONT</v>
          </cell>
          <cell r="B52">
            <v>8950732</v>
          </cell>
          <cell r="C52">
            <v>361115</v>
          </cell>
          <cell r="D52">
            <v>0</v>
          </cell>
          <cell r="E52">
            <v>0</v>
          </cell>
          <cell r="F52">
            <v>361115</v>
          </cell>
          <cell r="G52">
            <v>3123269</v>
          </cell>
          <cell r="H52">
            <v>0</v>
          </cell>
          <cell r="I52">
            <v>0</v>
          </cell>
          <cell r="J52">
            <v>0</v>
          </cell>
          <cell r="K52">
            <v>0</v>
          </cell>
          <cell r="L52">
            <v>840777</v>
          </cell>
          <cell r="M52">
            <v>0</v>
          </cell>
        </row>
        <row r="53">
          <cell r="A53" t="str">
            <v>VIRGINIA</v>
          </cell>
          <cell r="B53">
            <v>79109036</v>
          </cell>
          <cell r="C53">
            <v>41326586</v>
          </cell>
          <cell r="D53">
            <v>0</v>
          </cell>
          <cell r="E53">
            <v>4139531</v>
          </cell>
          <cell r="F53">
            <v>37187055</v>
          </cell>
          <cell r="G53">
            <v>16008</v>
          </cell>
          <cell r="H53">
            <v>6071484</v>
          </cell>
          <cell r="I53">
            <v>47318</v>
          </cell>
          <cell r="J53">
            <v>0</v>
          </cell>
          <cell r="K53">
            <v>0</v>
          </cell>
          <cell r="L53">
            <v>4737613</v>
          </cell>
          <cell r="M53">
            <v>0</v>
          </cell>
        </row>
        <row r="54">
          <cell r="A54" t="str">
            <v>WASHINGTON</v>
          </cell>
          <cell r="B54">
            <v>205171177</v>
          </cell>
          <cell r="C54">
            <v>88930899</v>
          </cell>
          <cell r="D54">
            <v>16861694</v>
          </cell>
          <cell r="E54">
            <v>27422435</v>
          </cell>
          <cell r="F54">
            <v>44646770</v>
          </cell>
          <cell r="G54">
            <v>63478641</v>
          </cell>
          <cell r="H54">
            <v>3906114</v>
          </cell>
          <cell r="I54">
            <v>660211</v>
          </cell>
          <cell r="J54">
            <v>0</v>
          </cell>
          <cell r="K54">
            <v>0</v>
          </cell>
          <cell r="L54">
            <v>0</v>
          </cell>
          <cell r="M54">
            <v>18462470</v>
          </cell>
        </row>
        <row r="55">
          <cell r="A55" t="str">
            <v>WEST VIRGINIA</v>
          </cell>
          <cell r="B55">
            <v>59684986</v>
          </cell>
          <cell r="C55">
            <v>5081809</v>
          </cell>
          <cell r="D55">
            <v>0</v>
          </cell>
          <cell r="E55">
            <v>816966</v>
          </cell>
          <cell r="F55">
            <v>4264843</v>
          </cell>
          <cell r="G55">
            <v>18796770</v>
          </cell>
          <cell r="H55">
            <v>0</v>
          </cell>
          <cell r="I55">
            <v>0</v>
          </cell>
          <cell r="J55">
            <v>0</v>
          </cell>
          <cell r="K55">
            <v>0</v>
          </cell>
          <cell r="L55">
            <v>2427907</v>
          </cell>
          <cell r="M55">
            <v>0</v>
          </cell>
        </row>
        <row r="56">
          <cell r="A56" t="str">
            <v>WISCONSIN</v>
          </cell>
          <cell r="B56">
            <v>252251729</v>
          </cell>
          <cell r="C56">
            <v>41438307</v>
          </cell>
          <cell r="D56">
            <v>41888</v>
          </cell>
          <cell r="E56">
            <v>8549441</v>
          </cell>
          <cell r="F56">
            <v>32846978</v>
          </cell>
          <cell r="G56">
            <v>93932978</v>
          </cell>
          <cell r="H56">
            <v>4051513</v>
          </cell>
          <cell r="I56">
            <v>6488</v>
          </cell>
          <cell r="J56">
            <v>55160000</v>
          </cell>
          <cell r="K56">
            <v>0</v>
          </cell>
          <cell r="L56">
            <v>4936700</v>
          </cell>
          <cell r="M56">
            <v>0</v>
          </cell>
        </row>
        <row r="57">
          <cell r="A57" t="str">
            <v>WYOMING</v>
          </cell>
          <cell r="B57">
            <v>37068096</v>
          </cell>
          <cell r="C57">
            <v>5953418</v>
          </cell>
          <cell r="D57">
            <v>0</v>
          </cell>
          <cell r="E57">
            <v>2401521</v>
          </cell>
          <cell r="F57">
            <v>3551897</v>
          </cell>
          <cell r="G57">
            <v>0</v>
          </cell>
          <cell r="H57">
            <v>3076</v>
          </cell>
          <cell r="I57">
            <v>0</v>
          </cell>
          <cell r="J57">
            <v>0</v>
          </cell>
          <cell r="K57">
            <v>0</v>
          </cell>
          <cell r="L57">
            <v>0</v>
          </cell>
          <cell r="M57">
            <v>0</v>
          </cell>
        </row>
        <row r="58">
          <cell r="A58" t="str">
            <v>Total</v>
          </cell>
          <cell r="B58">
            <v>8982215514</v>
          </cell>
          <cell r="C58">
            <v>1937218753</v>
          </cell>
          <cell r="D58">
            <v>67835298</v>
          </cell>
          <cell r="E58">
            <v>267477832</v>
          </cell>
          <cell r="F58">
            <v>1601905623</v>
          </cell>
          <cell r="G58">
            <v>1361913795</v>
          </cell>
          <cell r="H58">
            <v>121154409</v>
          </cell>
          <cell r="I58">
            <v>11620089</v>
          </cell>
          <cell r="J58">
            <v>155507755</v>
          </cell>
          <cell r="K58">
            <v>0</v>
          </cell>
          <cell r="L58">
            <v>154691694</v>
          </cell>
          <cell r="M58">
            <v>844918075</v>
          </cell>
        </row>
        <row r="59">
          <cell r="A59" t="str">
            <v>Percentage 1/</v>
          </cell>
          <cell r="B59">
            <v>1</v>
          </cell>
          <cell r="C59">
            <v>0.22</v>
          </cell>
          <cell r="D59">
            <v>0.01</v>
          </cell>
          <cell r="E59">
            <v>0.03</v>
          </cell>
          <cell r="F59">
            <v>0.16</v>
          </cell>
          <cell r="G59">
            <v>0.15</v>
          </cell>
          <cell r="H59">
            <v>0.01</v>
          </cell>
          <cell r="I59">
            <v>0</v>
          </cell>
          <cell r="J59">
            <v>0.02</v>
          </cell>
          <cell r="K59">
            <v>0</v>
          </cell>
          <cell r="L59">
            <v>0.02</v>
          </cell>
          <cell r="M59">
            <v>0.09</v>
          </cell>
        </row>
        <row r="60">
          <cell r="A60" t="str">
            <v>Percentage 2/</v>
          </cell>
          <cell r="B60">
            <v>0.55000000000000004</v>
          </cell>
          <cell r="C60">
            <v>0.12</v>
          </cell>
          <cell r="G60">
            <v>0.08</v>
          </cell>
          <cell r="H60">
            <v>0.01</v>
          </cell>
          <cell r="I60">
            <v>0</v>
          </cell>
          <cell r="J60">
            <v>0.01</v>
          </cell>
          <cell r="K60">
            <v>0</v>
          </cell>
          <cell r="L60">
            <v>0.01</v>
          </cell>
          <cell r="M60">
            <v>0.05</v>
          </cell>
        </row>
        <row r="61">
          <cell r="A61" t="str">
            <v>1/ The percentages shown are calculated as a proportion of total expenditures on non-assistance (Line 6).</v>
          </cell>
        </row>
        <row r="62">
          <cell r="A62" t="str">
            <v xml:space="preserve">2/ The percentages shown are calculated as a proportion of total TANF expenditures (Line 7). </v>
          </cell>
        </row>
      </sheetData>
      <sheetData sheetId="10"/>
      <sheetData sheetId="11" refreshError="1"/>
    </sheetDataSet>
  </externalBook>
</externalLink>
</file>

<file path=xl/theme/theme1.xml><?xml version="1.0" encoding="utf-8"?>
<a:theme xmlns:a="http://schemas.openxmlformats.org/drawingml/2006/main" name="Office Theme">
  <a:themeElements>
    <a:clrScheme name="ACF Color Palette 2">
      <a:dk1>
        <a:srgbClr val="000000"/>
      </a:dk1>
      <a:lt1>
        <a:srgbClr val="FFFFFF"/>
      </a:lt1>
      <a:dk2>
        <a:srgbClr val="264A64"/>
      </a:dk2>
      <a:lt2>
        <a:srgbClr val="CDD7D9"/>
      </a:lt2>
      <a:accent1>
        <a:srgbClr val="336A90"/>
      </a:accent1>
      <a:accent2>
        <a:srgbClr val="BCD9ED"/>
      </a:accent2>
      <a:accent3>
        <a:srgbClr val="63BAB2"/>
      </a:accent3>
      <a:accent4>
        <a:srgbClr val="F9E585"/>
      </a:accent4>
      <a:accent5>
        <a:srgbClr val="E29F4D"/>
      </a:accent5>
      <a:accent6>
        <a:srgbClr val="A12854"/>
      </a:accent6>
      <a:hlink>
        <a:srgbClr val="0070C0"/>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fitToPage="1"/>
  </sheetPr>
  <dimension ref="A1:W49"/>
  <sheetViews>
    <sheetView tabSelected="1" zoomScaleNormal="100" workbookViewId="0">
      <selection activeCell="B9" sqref="B9:B10"/>
    </sheetView>
  </sheetViews>
  <sheetFormatPr defaultRowHeight="15" x14ac:dyDescent="0.25"/>
  <cols>
    <col min="1" max="1" width="6.28515625" style="34" customWidth="1"/>
    <col min="2" max="2" width="116.85546875" style="89" customWidth="1"/>
    <col min="4" max="11" width="9.140625" style="11"/>
  </cols>
  <sheetData>
    <row r="1" spans="1:23" s="11" customFormat="1" x14ac:dyDescent="0.25">
      <c r="A1" s="34"/>
      <c r="B1" s="92" t="s">
        <v>385</v>
      </c>
    </row>
    <row r="2" spans="1:23" s="11" customFormat="1" x14ac:dyDescent="0.25">
      <c r="A2" s="34"/>
      <c r="B2" s="178" t="s">
        <v>370</v>
      </c>
    </row>
    <row r="3" spans="1:23" x14ac:dyDescent="0.25">
      <c r="A3" s="128" t="s">
        <v>84</v>
      </c>
      <c r="B3" s="90" t="s">
        <v>332</v>
      </c>
      <c r="D3" s="33"/>
      <c r="E3" s="33"/>
      <c r="F3" s="33"/>
      <c r="G3" s="33"/>
      <c r="H3" s="33"/>
      <c r="I3" s="33"/>
      <c r="J3" s="33"/>
      <c r="K3" s="33"/>
      <c r="L3" s="34"/>
      <c r="M3" s="34"/>
      <c r="N3" s="34"/>
      <c r="O3" s="34"/>
      <c r="P3" s="34"/>
      <c r="Q3" s="34"/>
      <c r="R3" s="34"/>
      <c r="S3" s="34"/>
      <c r="T3" s="34"/>
      <c r="U3" s="34"/>
      <c r="V3" s="34"/>
      <c r="W3" s="34"/>
    </row>
    <row r="4" spans="1:23" ht="15" customHeight="1" x14ac:dyDescent="0.25">
      <c r="A4" s="129" t="s">
        <v>169</v>
      </c>
      <c r="B4" s="75" t="s">
        <v>327</v>
      </c>
      <c r="D4" s="83"/>
      <c r="E4" s="84"/>
      <c r="F4" s="84"/>
      <c r="G4" s="35"/>
      <c r="H4" s="35"/>
      <c r="I4" s="35"/>
      <c r="J4" s="35"/>
      <c r="K4" s="35"/>
      <c r="L4" s="34"/>
      <c r="M4" s="34"/>
      <c r="N4" s="34"/>
      <c r="O4" s="34"/>
      <c r="P4" s="34"/>
      <c r="Q4" s="34"/>
      <c r="R4" s="34"/>
      <c r="S4" s="34"/>
      <c r="T4" s="34"/>
      <c r="U4" s="34"/>
      <c r="V4" s="34"/>
      <c r="W4" s="34"/>
    </row>
    <row r="5" spans="1:23" ht="15" customHeight="1" x14ac:dyDescent="0.25">
      <c r="A5" s="129" t="s">
        <v>170</v>
      </c>
      <c r="B5" s="87" t="s">
        <v>328</v>
      </c>
      <c r="D5" s="85" t="s">
        <v>168</v>
      </c>
      <c r="E5" s="85"/>
      <c r="F5" s="85"/>
      <c r="G5" s="85"/>
      <c r="H5" s="85"/>
      <c r="I5" s="84"/>
      <c r="J5" s="84"/>
      <c r="K5" s="35"/>
      <c r="L5" s="34"/>
      <c r="M5" s="34"/>
      <c r="N5" s="34"/>
      <c r="O5" s="34"/>
      <c r="P5" s="34"/>
      <c r="Q5" s="34"/>
      <c r="R5" s="34"/>
      <c r="S5" s="34"/>
      <c r="T5" s="34"/>
      <c r="U5" s="34"/>
      <c r="V5" s="34"/>
      <c r="W5" s="34"/>
    </row>
    <row r="6" spans="1:23" ht="15" customHeight="1" x14ac:dyDescent="0.25">
      <c r="A6" s="129" t="s">
        <v>171</v>
      </c>
      <c r="B6" s="35" t="s">
        <v>329</v>
      </c>
      <c r="D6" s="84" t="s">
        <v>168</v>
      </c>
      <c r="E6" s="84"/>
      <c r="F6" s="84"/>
      <c r="G6" s="35"/>
      <c r="H6" s="35"/>
      <c r="I6" s="35"/>
      <c r="J6" s="35"/>
      <c r="K6" s="35"/>
      <c r="L6" s="34"/>
      <c r="M6" s="34"/>
      <c r="N6" s="34"/>
      <c r="O6" s="34"/>
      <c r="P6" s="34"/>
      <c r="Q6" s="34"/>
      <c r="R6" s="34"/>
      <c r="S6" s="34"/>
      <c r="T6" s="34"/>
      <c r="U6" s="34"/>
      <c r="V6" s="34"/>
      <c r="W6" s="34"/>
    </row>
    <row r="7" spans="1:23" s="11" customFormat="1" x14ac:dyDescent="0.25">
      <c r="A7" s="129" t="s">
        <v>172</v>
      </c>
      <c r="B7" s="35" t="s">
        <v>164</v>
      </c>
      <c r="D7" s="84"/>
      <c r="E7" s="84"/>
      <c r="F7" s="84"/>
      <c r="G7" s="35"/>
      <c r="H7" s="35"/>
      <c r="I7" s="35"/>
      <c r="J7" s="35"/>
      <c r="K7" s="35"/>
      <c r="L7" s="34"/>
      <c r="M7" s="34"/>
      <c r="N7" s="34"/>
      <c r="O7" s="34"/>
      <c r="P7" s="34"/>
      <c r="Q7" s="34"/>
      <c r="R7" s="34"/>
      <c r="S7" s="34"/>
      <c r="T7" s="34"/>
      <c r="U7" s="34"/>
      <c r="V7" s="34"/>
      <c r="W7" s="34"/>
    </row>
    <row r="8" spans="1:23" x14ac:dyDescent="0.25">
      <c r="A8" s="129" t="s">
        <v>173</v>
      </c>
      <c r="B8" s="35" t="s">
        <v>330</v>
      </c>
      <c r="D8" s="35"/>
      <c r="E8" s="35"/>
      <c r="F8" s="35"/>
      <c r="G8" s="35"/>
      <c r="H8" s="35"/>
      <c r="I8" s="35"/>
      <c r="J8" s="35"/>
      <c r="K8" s="35"/>
      <c r="L8" s="34"/>
      <c r="M8" s="34"/>
      <c r="N8" s="34"/>
      <c r="O8" s="34"/>
      <c r="P8" s="34"/>
      <c r="Q8" s="34"/>
      <c r="R8" s="34"/>
      <c r="S8" s="34"/>
      <c r="T8" s="34"/>
      <c r="U8" s="34"/>
      <c r="V8" s="34"/>
      <c r="W8" s="34"/>
    </row>
    <row r="9" spans="1:23" x14ac:dyDescent="0.25">
      <c r="A9" s="129" t="s">
        <v>174</v>
      </c>
      <c r="B9" s="35" t="s">
        <v>331</v>
      </c>
      <c r="D9" s="84"/>
      <c r="E9" s="84"/>
      <c r="F9" s="84"/>
      <c r="G9" s="84"/>
      <c r="H9" s="84"/>
      <c r="I9" s="84"/>
      <c r="J9" s="84"/>
      <c r="K9" s="84"/>
      <c r="L9" s="34"/>
      <c r="M9" s="34"/>
      <c r="N9" s="34"/>
      <c r="O9" s="34"/>
      <c r="P9" s="34"/>
      <c r="Q9" s="34"/>
      <c r="R9" s="34"/>
      <c r="S9" s="34"/>
      <c r="T9" s="34"/>
      <c r="U9" s="34"/>
      <c r="V9" s="34"/>
      <c r="W9" s="34"/>
    </row>
    <row r="10" spans="1:23" x14ac:dyDescent="0.25">
      <c r="B10" s="88"/>
      <c r="D10" s="34"/>
      <c r="E10" s="34"/>
      <c r="F10" s="34"/>
      <c r="G10" s="34"/>
      <c r="H10" s="34"/>
      <c r="I10" s="34"/>
      <c r="J10" s="34"/>
      <c r="K10" s="34"/>
      <c r="L10" s="34"/>
      <c r="M10" s="34"/>
      <c r="N10" s="34"/>
      <c r="O10" s="34"/>
      <c r="P10" s="34"/>
      <c r="Q10" s="34"/>
      <c r="R10" s="34"/>
      <c r="S10" s="34"/>
      <c r="T10" s="34"/>
      <c r="U10" s="34"/>
      <c r="V10" s="34"/>
      <c r="W10" s="34"/>
    </row>
    <row r="11" spans="1:23" x14ac:dyDescent="0.25">
      <c r="A11" s="155" t="s">
        <v>83</v>
      </c>
      <c r="B11" s="91" t="s">
        <v>336</v>
      </c>
      <c r="D11" s="34"/>
      <c r="E11" s="34"/>
      <c r="F11" s="34"/>
      <c r="G11" s="34"/>
      <c r="H11" s="34"/>
      <c r="I11" s="34"/>
      <c r="J11" s="34"/>
      <c r="K11" s="34"/>
      <c r="L11" s="34"/>
      <c r="M11" s="34"/>
      <c r="N11" s="34"/>
      <c r="O11" s="34"/>
      <c r="P11" s="34"/>
      <c r="Q11" s="34"/>
      <c r="R11" s="34"/>
      <c r="S11" s="34"/>
      <c r="T11" s="34"/>
      <c r="U11" s="34"/>
      <c r="V11" s="34"/>
      <c r="W11" s="34"/>
    </row>
    <row r="12" spans="1:23" x14ac:dyDescent="0.25">
      <c r="B12" s="88"/>
      <c r="D12" s="34"/>
      <c r="E12" s="34"/>
      <c r="F12" s="34"/>
      <c r="G12" s="34"/>
      <c r="H12" s="34"/>
      <c r="I12" s="34"/>
      <c r="J12" s="34"/>
      <c r="K12" s="34"/>
      <c r="L12" s="34"/>
      <c r="M12" s="34"/>
      <c r="N12" s="34"/>
      <c r="O12" s="34"/>
      <c r="P12" s="34"/>
      <c r="Q12" s="34"/>
      <c r="R12" s="34"/>
      <c r="S12" s="34"/>
      <c r="T12" s="34"/>
      <c r="U12" s="34"/>
      <c r="V12" s="34"/>
      <c r="W12" s="34"/>
    </row>
    <row r="13" spans="1:23" ht="15" customHeight="1" x14ac:dyDescent="0.25">
      <c r="A13" s="130" t="s">
        <v>165</v>
      </c>
      <c r="B13" s="91" t="s">
        <v>333</v>
      </c>
      <c r="D13" s="34"/>
      <c r="E13" s="34"/>
      <c r="F13" s="34"/>
      <c r="G13" s="34"/>
      <c r="H13" s="34"/>
      <c r="I13" s="34"/>
      <c r="J13" s="34"/>
      <c r="K13" s="34"/>
      <c r="L13" s="34"/>
      <c r="M13" s="34"/>
      <c r="N13" s="34"/>
      <c r="O13" s="34"/>
      <c r="P13" s="34"/>
      <c r="Q13" s="34"/>
      <c r="R13" s="34"/>
      <c r="S13" s="34"/>
      <c r="T13" s="34"/>
      <c r="U13" s="34"/>
      <c r="V13" s="34"/>
      <c r="W13" s="34"/>
    </row>
    <row r="14" spans="1:23" x14ac:dyDescent="0.25">
      <c r="A14" s="131" t="s">
        <v>322</v>
      </c>
      <c r="B14" s="75" t="s">
        <v>321</v>
      </c>
      <c r="D14" s="83"/>
      <c r="E14" s="83"/>
      <c r="F14" s="35"/>
      <c r="G14" s="35"/>
      <c r="H14" s="35"/>
      <c r="I14" s="35"/>
      <c r="J14" s="35"/>
      <c r="K14" s="35"/>
      <c r="L14" s="35"/>
      <c r="M14" s="35"/>
      <c r="N14" s="35"/>
      <c r="O14" s="35"/>
      <c r="P14" s="35"/>
      <c r="Q14" s="34"/>
      <c r="R14" s="34"/>
      <c r="S14" s="34"/>
      <c r="T14" s="34"/>
      <c r="U14" s="34"/>
      <c r="V14" s="34"/>
      <c r="W14" s="34"/>
    </row>
    <row r="15" spans="1:23" x14ac:dyDescent="0.25">
      <c r="A15" s="129" t="s">
        <v>323</v>
      </c>
      <c r="B15" s="75" t="s">
        <v>324</v>
      </c>
      <c r="D15" s="83"/>
      <c r="E15" s="83"/>
      <c r="F15" s="83"/>
      <c r="G15" s="83"/>
      <c r="H15" s="83"/>
      <c r="I15" s="83"/>
      <c r="J15" s="35"/>
      <c r="K15" s="35"/>
      <c r="L15" s="35"/>
      <c r="M15" s="35"/>
      <c r="N15" s="35"/>
      <c r="O15" s="35"/>
      <c r="P15" s="35"/>
      <c r="Q15" s="34"/>
      <c r="R15" s="34"/>
      <c r="S15" s="34"/>
      <c r="T15" s="34"/>
      <c r="U15" s="34"/>
      <c r="V15" s="34"/>
      <c r="W15" s="34"/>
    </row>
    <row r="16" spans="1:23" x14ac:dyDescent="0.25">
      <c r="A16" s="129" t="s">
        <v>325</v>
      </c>
      <c r="B16" s="75" t="s">
        <v>326</v>
      </c>
      <c r="D16" s="83"/>
      <c r="E16" s="83"/>
      <c r="F16" s="35"/>
      <c r="G16" s="35"/>
      <c r="H16" s="35"/>
      <c r="I16" s="35"/>
      <c r="J16" s="35"/>
      <c r="K16" s="35"/>
      <c r="L16" s="35"/>
      <c r="M16" s="35"/>
      <c r="N16" s="35"/>
      <c r="O16" s="35"/>
      <c r="P16" s="35"/>
      <c r="Q16" s="34"/>
      <c r="R16" s="34"/>
      <c r="S16" s="34"/>
      <c r="T16" s="34"/>
      <c r="U16" s="34"/>
      <c r="V16" s="34"/>
      <c r="W16" s="34"/>
    </row>
    <row r="17" spans="1:23" x14ac:dyDescent="0.25">
      <c r="B17" s="75"/>
      <c r="D17" s="83"/>
      <c r="E17" s="83"/>
      <c r="F17" s="83"/>
      <c r="G17" s="83"/>
      <c r="H17" s="35"/>
      <c r="I17" s="35"/>
      <c r="J17" s="35"/>
      <c r="K17" s="35"/>
      <c r="L17" s="35"/>
      <c r="M17" s="35"/>
      <c r="N17" s="35"/>
      <c r="O17" s="35"/>
      <c r="P17" s="35"/>
      <c r="Q17" s="34"/>
      <c r="R17" s="34"/>
      <c r="S17" s="34"/>
      <c r="T17" s="34"/>
      <c r="U17" s="34"/>
      <c r="V17" s="34"/>
      <c r="W17" s="34"/>
    </row>
    <row r="18" spans="1:23" x14ac:dyDescent="0.25">
      <c r="A18" s="155" t="s">
        <v>166</v>
      </c>
      <c r="B18" s="92" t="s">
        <v>334</v>
      </c>
      <c r="D18" s="83"/>
      <c r="E18" s="83"/>
      <c r="F18" s="83"/>
      <c r="G18" s="83"/>
      <c r="H18" s="83"/>
      <c r="I18" s="83"/>
      <c r="J18" s="83"/>
      <c r="K18" s="83"/>
      <c r="L18" s="76"/>
      <c r="M18" s="76"/>
      <c r="N18" s="76"/>
      <c r="O18" s="76"/>
      <c r="P18" s="76"/>
      <c r="Q18" s="34"/>
      <c r="R18" s="34"/>
      <c r="S18" s="34"/>
      <c r="T18" s="34"/>
      <c r="U18" s="34"/>
      <c r="V18" s="34"/>
      <c r="W18" s="34"/>
    </row>
    <row r="19" spans="1:23" s="11" customFormat="1" x14ac:dyDescent="0.25">
      <c r="A19" s="34"/>
      <c r="B19" s="75"/>
      <c r="D19" s="116"/>
      <c r="E19" s="116"/>
      <c r="F19" s="116"/>
      <c r="G19" s="116"/>
      <c r="H19" s="116"/>
      <c r="I19" s="116"/>
      <c r="J19" s="35"/>
      <c r="K19" s="35"/>
      <c r="L19" s="35"/>
      <c r="M19" s="35"/>
      <c r="N19" s="35"/>
      <c r="O19" s="35"/>
      <c r="P19" s="35"/>
      <c r="Q19" s="34"/>
      <c r="R19" s="34"/>
      <c r="S19" s="34"/>
      <c r="T19" s="34"/>
      <c r="U19" s="34"/>
      <c r="V19" s="34"/>
      <c r="W19" s="34"/>
    </row>
    <row r="20" spans="1:23" x14ac:dyDescent="0.25">
      <c r="A20" s="130" t="s">
        <v>167</v>
      </c>
      <c r="B20" s="92" t="s">
        <v>335</v>
      </c>
      <c r="D20" s="83"/>
      <c r="E20" s="83"/>
      <c r="F20" s="83"/>
      <c r="G20" s="83"/>
      <c r="H20" s="83"/>
      <c r="I20" s="83"/>
      <c r="J20" s="35"/>
      <c r="K20" s="35"/>
      <c r="L20" s="35"/>
      <c r="M20" s="35"/>
      <c r="N20" s="35"/>
      <c r="O20" s="35"/>
      <c r="P20" s="35"/>
      <c r="Q20" s="34"/>
      <c r="R20" s="34"/>
      <c r="S20" s="34"/>
      <c r="T20" s="34"/>
      <c r="U20" s="34"/>
      <c r="V20" s="34"/>
      <c r="W20" s="34"/>
    </row>
    <row r="21" spans="1:23" s="11" customFormat="1" x14ac:dyDescent="0.25">
      <c r="A21" s="129" t="s">
        <v>175</v>
      </c>
      <c r="B21" s="35" t="s">
        <v>344</v>
      </c>
      <c r="D21" s="158"/>
      <c r="E21" s="158"/>
      <c r="F21" s="158"/>
      <c r="G21" s="158"/>
      <c r="H21" s="158"/>
      <c r="I21" s="158"/>
      <c r="J21" s="35"/>
      <c r="K21" s="35"/>
      <c r="L21" s="35"/>
      <c r="M21" s="35"/>
      <c r="N21" s="35"/>
      <c r="O21" s="35"/>
      <c r="P21" s="35"/>
      <c r="Q21" s="34"/>
      <c r="R21" s="34"/>
      <c r="S21" s="34"/>
      <c r="T21" s="34"/>
      <c r="U21" s="34"/>
      <c r="V21" s="34"/>
      <c r="W21" s="34"/>
    </row>
    <row r="22" spans="1:23" x14ac:dyDescent="0.25">
      <c r="A22" s="129" t="s">
        <v>176</v>
      </c>
      <c r="B22" s="88" t="s">
        <v>351</v>
      </c>
      <c r="D22" s="34"/>
      <c r="E22" s="34"/>
      <c r="F22" s="34"/>
      <c r="G22" s="34"/>
      <c r="H22" s="34"/>
      <c r="I22" s="34"/>
      <c r="J22" s="34"/>
      <c r="K22" s="34"/>
      <c r="L22" s="34"/>
      <c r="M22" s="34"/>
      <c r="N22" s="34"/>
      <c r="O22" s="34"/>
      <c r="P22" s="34"/>
      <c r="Q22" s="34"/>
      <c r="R22" s="34"/>
      <c r="S22" s="34"/>
      <c r="T22" s="34"/>
      <c r="U22" s="34"/>
      <c r="V22" s="34"/>
      <c r="W22" s="34"/>
    </row>
    <row r="23" spans="1:23" x14ac:dyDescent="0.25">
      <c r="A23" s="129" t="s">
        <v>177</v>
      </c>
      <c r="B23" s="164" t="s">
        <v>354</v>
      </c>
      <c r="D23" s="83"/>
      <c r="E23" s="83"/>
      <c r="F23" s="84"/>
      <c r="G23" s="84"/>
      <c r="H23" s="84"/>
      <c r="I23" s="84"/>
      <c r="J23" s="84"/>
      <c r="K23" s="84"/>
      <c r="L23" s="77"/>
      <c r="M23" s="77"/>
      <c r="N23" s="77"/>
      <c r="O23" s="77"/>
      <c r="P23" s="77"/>
      <c r="Q23" s="34"/>
      <c r="R23" s="34"/>
      <c r="S23" s="34"/>
      <c r="T23" s="34"/>
      <c r="U23" s="34"/>
      <c r="V23" s="34"/>
      <c r="W23" s="34"/>
    </row>
    <row r="24" spans="1:23" ht="15" customHeight="1" x14ac:dyDescent="0.25">
      <c r="A24" s="129" t="s">
        <v>178</v>
      </c>
      <c r="B24" s="164" t="s">
        <v>355</v>
      </c>
      <c r="D24" s="83"/>
      <c r="E24" s="83"/>
      <c r="F24" s="83"/>
      <c r="G24" s="83"/>
      <c r="H24" s="83"/>
      <c r="I24" s="83"/>
      <c r="J24" s="83"/>
      <c r="K24" s="83"/>
      <c r="L24" s="76"/>
      <c r="M24" s="76"/>
      <c r="N24" s="35"/>
      <c r="O24" s="35"/>
      <c r="P24" s="35"/>
      <c r="Q24" s="36"/>
      <c r="R24" s="36"/>
      <c r="S24" s="36"/>
      <c r="T24" s="36"/>
      <c r="U24" s="36"/>
      <c r="V24" s="36"/>
      <c r="W24" s="36"/>
    </row>
    <row r="25" spans="1:23" ht="15" customHeight="1" x14ac:dyDescent="0.25">
      <c r="A25" s="129" t="s">
        <v>179</v>
      </c>
      <c r="B25" s="164" t="s">
        <v>356</v>
      </c>
      <c r="D25" s="83"/>
      <c r="E25" s="83"/>
      <c r="F25" s="83"/>
      <c r="G25" s="83"/>
      <c r="H25" s="83"/>
      <c r="I25" s="83"/>
      <c r="J25" s="35"/>
      <c r="K25" s="35"/>
      <c r="L25" s="35"/>
      <c r="M25" s="35"/>
      <c r="N25" s="35"/>
      <c r="O25" s="35"/>
      <c r="P25" s="35"/>
      <c r="Q25" s="35"/>
      <c r="R25" s="35"/>
      <c r="S25" s="35"/>
      <c r="T25" s="35"/>
      <c r="U25" s="35"/>
      <c r="V25" s="35"/>
      <c r="W25" s="35"/>
    </row>
    <row r="26" spans="1:23" x14ac:dyDescent="0.25">
      <c r="A26" s="131" t="s">
        <v>345</v>
      </c>
      <c r="B26" s="164" t="s">
        <v>357</v>
      </c>
      <c r="D26" s="83"/>
      <c r="E26" s="83"/>
      <c r="F26" s="83"/>
      <c r="G26" s="83"/>
      <c r="H26" s="35"/>
      <c r="I26" s="35"/>
      <c r="J26" s="35"/>
      <c r="K26" s="35"/>
      <c r="L26" s="35"/>
      <c r="M26" s="35"/>
      <c r="N26" s="35"/>
      <c r="O26" s="35"/>
      <c r="P26" s="35"/>
      <c r="Q26" s="35"/>
      <c r="R26" s="35"/>
      <c r="S26" s="35"/>
      <c r="T26" s="35"/>
      <c r="U26" s="35"/>
      <c r="V26" s="35"/>
      <c r="W26" s="35"/>
    </row>
    <row r="27" spans="1:23" x14ac:dyDescent="0.25">
      <c r="A27" s="158"/>
      <c r="B27" s="75"/>
      <c r="D27" s="83"/>
      <c r="E27" s="83"/>
      <c r="F27" s="83"/>
      <c r="G27" s="35"/>
      <c r="H27" s="35"/>
      <c r="I27" s="35"/>
      <c r="J27" s="35"/>
      <c r="K27" s="35"/>
      <c r="L27" s="35"/>
      <c r="M27" s="35"/>
      <c r="N27" s="35"/>
      <c r="O27" s="35"/>
      <c r="P27" s="35"/>
      <c r="Q27" s="35"/>
      <c r="R27" s="35"/>
      <c r="S27" s="35"/>
      <c r="T27" s="35"/>
      <c r="U27" s="35"/>
      <c r="V27" s="35"/>
    </row>
    <row r="28" spans="1:23" x14ac:dyDescent="0.25">
      <c r="A28" s="129" t="s">
        <v>315</v>
      </c>
      <c r="B28" s="75" t="s">
        <v>352</v>
      </c>
      <c r="D28" s="83"/>
      <c r="E28" s="83"/>
      <c r="F28" s="83"/>
      <c r="G28" s="83"/>
      <c r="H28" s="83"/>
      <c r="I28" s="83"/>
      <c r="J28" s="83"/>
      <c r="K28" s="83"/>
      <c r="L28" s="76"/>
      <c r="M28" s="76"/>
      <c r="N28" s="76"/>
      <c r="O28" s="76"/>
      <c r="P28" s="34"/>
      <c r="Q28" s="34"/>
      <c r="R28" s="34"/>
      <c r="S28" s="34"/>
      <c r="T28" s="34"/>
      <c r="U28" s="34"/>
      <c r="V28" s="34"/>
    </row>
    <row r="29" spans="1:23" ht="15" customHeight="1" x14ac:dyDescent="0.25">
      <c r="A29" s="158"/>
      <c r="B29" s="75"/>
      <c r="D29" s="83"/>
      <c r="E29" s="83"/>
      <c r="F29" s="83"/>
      <c r="G29" s="83"/>
      <c r="H29" s="83"/>
      <c r="I29" s="35"/>
      <c r="J29" s="35"/>
      <c r="K29" s="35"/>
      <c r="L29" s="35"/>
      <c r="M29" s="35"/>
      <c r="N29" s="35"/>
      <c r="O29" s="35"/>
      <c r="P29" s="34"/>
      <c r="Q29" s="34"/>
      <c r="R29" s="34"/>
      <c r="S29" s="34"/>
      <c r="T29" s="34"/>
      <c r="U29" s="34"/>
      <c r="V29" s="34"/>
    </row>
    <row r="30" spans="1:23" x14ac:dyDescent="0.25">
      <c r="D30" s="84"/>
      <c r="E30" s="84"/>
      <c r="F30" s="84"/>
      <c r="G30" s="84"/>
      <c r="H30" s="84"/>
      <c r="I30" s="84"/>
      <c r="J30" s="35"/>
      <c r="K30" s="35"/>
      <c r="L30" s="35"/>
      <c r="M30" s="35"/>
      <c r="N30" s="35"/>
      <c r="O30" s="35"/>
      <c r="P30" s="35"/>
      <c r="Q30" s="34"/>
      <c r="R30" s="34"/>
      <c r="S30" s="34"/>
      <c r="T30" s="34"/>
      <c r="U30" s="34"/>
      <c r="V30" s="34"/>
      <c r="W30" s="34"/>
    </row>
    <row r="31" spans="1:23" x14ac:dyDescent="0.25">
      <c r="B31" s="249" t="s">
        <v>387</v>
      </c>
      <c r="D31" s="84"/>
      <c r="E31" s="84"/>
      <c r="F31" s="84"/>
      <c r="G31" s="84"/>
      <c r="H31" s="84"/>
      <c r="I31" s="84"/>
      <c r="J31" s="35"/>
      <c r="K31" s="35"/>
      <c r="L31" s="35"/>
      <c r="M31" s="35"/>
      <c r="N31" s="35"/>
      <c r="O31" s="35"/>
      <c r="P31" s="35"/>
      <c r="Q31" s="34"/>
      <c r="R31" s="34"/>
      <c r="S31" s="34"/>
      <c r="T31" s="34"/>
      <c r="U31" s="34"/>
      <c r="V31" s="34"/>
      <c r="W31" s="34"/>
    </row>
    <row r="32" spans="1:23" x14ac:dyDescent="0.25">
      <c r="B32" s="75"/>
      <c r="D32" s="83"/>
      <c r="E32" s="83"/>
      <c r="F32" s="83"/>
      <c r="G32" s="83"/>
      <c r="H32" s="83"/>
      <c r="I32" s="83"/>
      <c r="J32" s="83"/>
      <c r="K32" s="83"/>
      <c r="L32" s="76"/>
      <c r="M32" s="35"/>
      <c r="N32" s="35"/>
      <c r="O32" s="35"/>
      <c r="P32" s="35"/>
      <c r="Q32" s="34"/>
      <c r="R32" s="34"/>
      <c r="S32" s="34"/>
      <c r="T32" s="34"/>
      <c r="U32" s="34"/>
      <c r="V32" s="34"/>
      <c r="W32" s="34"/>
    </row>
    <row r="33" spans="2:23" x14ac:dyDescent="0.25">
      <c r="B33" s="75"/>
      <c r="D33" s="83"/>
      <c r="E33" s="83"/>
      <c r="F33" s="83"/>
      <c r="G33" s="83"/>
      <c r="H33" s="35"/>
      <c r="I33" s="35"/>
      <c r="J33" s="35"/>
      <c r="K33" s="35"/>
      <c r="L33" s="35"/>
      <c r="M33" s="35"/>
      <c r="N33" s="35"/>
      <c r="O33" s="35"/>
      <c r="P33" s="35"/>
      <c r="Q33" s="34"/>
      <c r="R33" s="34"/>
      <c r="S33" s="34"/>
      <c r="T33" s="34"/>
      <c r="U33" s="34"/>
      <c r="V33" s="34"/>
      <c r="W33" s="34"/>
    </row>
    <row r="34" spans="2:23" x14ac:dyDescent="0.25">
      <c r="B34" s="75"/>
      <c r="D34" s="83"/>
      <c r="E34" s="83"/>
      <c r="F34" s="83"/>
      <c r="G34" s="83"/>
      <c r="H34" s="83"/>
      <c r="I34" s="83"/>
      <c r="J34" s="83"/>
      <c r="K34" s="83"/>
      <c r="L34" s="76"/>
      <c r="M34" s="76"/>
      <c r="N34" s="76"/>
      <c r="O34" s="76"/>
      <c r="P34" s="76"/>
      <c r="Q34" s="34"/>
      <c r="R34" s="34"/>
      <c r="S34" s="34"/>
      <c r="T34" s="34"/>
      <c r="U34" s="34"/>
      <c r="V34" s="34"/>
      <c r="W34" s="34"/>
    </row>
    <row r="35" spans="2:23" x14ac:dyDescent="0.25">
      <c r="B35" s="75"/>
      <c r="D35" s="83"/>
      <c r="E35" s="83"/>
      <c r="F35" s="83"/>
      <c r="G35" s="83"/>
      <c r="H35" s="83"/>
      <c r="I35" s="83"/>
      <c r="J35" s="35"/>
      <c r="K35" s="35"/>
      <c r="L35" s="35"/>
      <c r="M35" s="35"/>
      <c r="N35" s="35"/>
      <c r="O35" s="35"/>
      <c r="P35" s="35"/>
      <c r="Q35" s="34"/>
      <c r="R35" s="34"/>
      <c r="S35" s="34"/>
      <c r="T35" s="34"/>
      <c r="U35" s="34"/>
      <c r="V35" s="34"/>
      <c r="W35" s="34"/>
    </row>
    <row r="36" spans="2:23" x14ac:dyDescent="0.25">
      <c r="B36" s="35"/>
      <c r="D36" s="84"/>
      <c r="E36" s="84"/>
      <c r="F36" s="84"/>
      <c r="G36" s="84"/>
      <c r="H36" s="84"/>
      <c r="I36" s="84"/>
      <c r="J36" s="35"/>
      <c r="K36" s="35"/>
      <c r="L36" s="35"/>
      <c r="M36" s="35"/>
      <c r="N36" s="35"/>
      <c r="O36" s="35"/>
      <c r="P36" s="35"/>
      <c r="Q36" s="34"/>
      <c r="R36" s="34"/>
      <c r="S36" s="34"/>
      <c r="T36" s="34"/>
      <c r="U36" s="34"/>
      <c r="V36" s="34"/>
      <c r="W36" s="34"/>
    </row>
    <row r="37" spans="2:23" x14ac:dyDescent="0.25">
      <c r="B37" s="35"/>
      <c r="D37" s="84"/>
      <c r="E37" s="84"/>
      <c r="F37" s="84"/>
      <c r="G37" s="84"/>
      <c r="H37" s="84"/>
      <c r="I37" s="84"/>
      <c r="J37" s="35"/>
      <c r="K37" s="35"/>
      <c r="L37" s="35"/>
      <c r="M37" s="35"/>
      <c r="N37" s="35"/>
      <c r="O37" s="35"/>
      <c r="P37" s="35"/>
      <c r="Q37" s="34"/>
      <c r="R37" s="34"/>
      <c r="S37" s="34"/>
      <c r="T37" s="34"/>
      <c r="U37" s="34"/>
      <c r="V37" s="34"/>
      <c r="W37" s="34"/>
    </row>
    <row r="38" spans="2:23" x14ac:dyDescent="0.25">
      <c r="B38" s="75"/>
      <c r="D38" s="83"/>
      <c r="E38" s="83"/>
      <c r="F38" s="83"/>
      <c r="G38" s="83"/>
      <c r="H38" s="83"/>
      <c r="I38" s="83"/>
      <c r="J38" s="83"/>
      <c r="K38" s="83"/>
      <c r="L38" s="76"/>
      <c r="M38" s="35"/>
      <c r="N38" s="35"/>
      <c r="O38" s="35"/>
      <c r="P38" s="35"/>
      <c r="Q38" s="34"/>
      <c r="R38" s="34"/>
      <c r="S38" s="34"/>
      <c r="T38" s="34"/>
      <c r="U38" s="34"/>
      <c r="V38" s="34"/>
      <c r="W38" s="34"/>
    </row>
    <row r="39" spans="2:23" x14ac:dyDescent="0.25">
      <c r="B39" s="75"/>
      <c r="D39" s="83"/>
      <c r="E39" s="83"/>
      <c r="F39" s="83"/>
      <c r="G39" s="83"/>
      <c r="H39" s="35"/>
      <c r="I39" s="35"/>
      <c r="J39" s="35"/>
      <c r="K39" s="35"/>
      <c r="L39" s="35"/>
      <c r="M39" s="35"/>
      <c r="N39" s="35"/>
      <c r="O39" s="35"/>
      <c r="P39" s="35"/>
      <c r="Q39" s="34"/>
      <c r="R39" s="34"/>
      <c r="S39" s="34"/>
      <c r="T39" s="34"/>
      <c r="U39" s="34"/>
      <c r="V39" s="34"/>
      <c r="W39" s="34"/>
    </row>
    <row r="40" spans="2:23" ht="15" customHeight="1" x14ac:dyDescent="0.25">
      <c r="B40" s="75"/>
      <c r="D40" s="83"/>
      <c r="E40" s="83"/>
      <c r="F40" s="83"/>
      <c r="G40" s="83"/>
      <c r="H40" s="83"/>
      <c r="I40" s="83"/>
      <c r="J40" s="83"/>
      <c r="K40" s="83"/>
      <c r="L40" s="76"/>
      <c r="M40" s="76"/>
      <c r="N40" s="76"/>
      <c r="O40" s="76"/>
      <c r="P40" s="76"/>
      <c r="Q40" s="34"/>
      <c r="R40" s="34"/>
      <c r="S40" s="34"/>
      <c r="T40" s="34"/>
      <c r="U40" s="34"/>
      <c r="V40" s="34"/>
      <c r="W40" s="34"/>
    </row>
    <row r="41" spans="2:23" ht="15" customHeight="1" x14ac:dyDescent="0.25">
      <c r="B41" s="75"/>
      <c r="D41" s="83"/>
      <c r="E41" s="83"/>
      <c r="F41" s="83"/>
      <c r="G41" s="83"/>
      <c r="H41" s="83"/>
      <c r="I41" s="83"/>
      <c r="J41" s="35"/>
      <c r="K41" s="35"/>
      <c r="L41" s="35"/>
      <c r="M41" s="35"/>
      <c r="N41" s="35"/>
      <c r="O41" s="35"/>
      <c r="P41" s="35"/>
      <c r="Q41" s="34"/>
      <c r="R41" s="34"/>
      <c r="S41" s="34"/>
      <c r="T41" s="34"/>
      <c r="U41" s="34"/>
      <c r="V41" s="34"/>
      <c r="W41" s="34"/>
    </row>
    <row r="42" spans="2:23" x14ac:dyDescent="0.25">
      <c r="B42" s="35"/>
      <c r="D42" s="84"/>
      <c r="E42" s="84"/>
      <c r="F42" s="84"/>
      <c r="G42" s="84"/>
      <c r="H42" s="84"/>
      <c r="I42" s="84"/>
      <c r="J42" s="35"/>
      <c r="K42" s="35"/>
      <c r="L42" s="35"/>
      <c r="M42" s="35"/>
      <c r="N42" s="35"/>
      <c r="O42" s="35"/>
      <c r="P42" s="35"/>
      <c r="Q42" s="34"/>
      <c r="R42" s="34"/>
      <c r="S42" s="34"/>
      <c r="T42" s="34"/>
      <c r="U42" s="34"/>
      <c r="V42" s="34"/>
      <c r="W42" s="34"/>
    </row>
    <row r="43" spans="2:23" x14ac:dyDescent="0.25">
      <c r="B43" s="35"/>
      <c r="D43" s="84"/>
      <c r="E43" s="84"/>
      <c r="F43" s="84"/>
      <c r="G43" s="84"/>
      <c r="H43" s="84"/>
      <c r="I43" s="84"/>
      <c r="J43" s="35"/>
      <c r="K43" s="35"/>
      <c r="L43" s="35"/>
      <c r="M43" s="35"/>
      <c r="N43" s="35"/>
      <c r="O43" s="35"/>
      <c r="P43" s="35"/>
      <c r="Q43" s="34"/>
      <c r="R43" s="34"/>
      <c r="S43" s="34"/>
      <c r="T43" s="34"/>
      <c r="U43" s="34"/>
      <c r="V43" s="34"/>
      <c r="W43" s="34"/>
    </row>
    <row r="44" spans="2:23" x14ac:dyDescent="0.25">
      <c r="B44" s="75"/>
      <c r="D44" s="83"/>
      <c r="E44" s="83"/>
      <c r="F44" s="83"/>
      <c r="G44" s="83"/>
      <c r="H44" s="83"/>
      <c r="I44" s="83"/>
      <c r="J44" s="83"/>
      <c r="K44" s="83"/>
      <c r="L44" s="76"/>
      <c r="M44" s="76"/>
      <c r="N44" s="35"/>
      <c r="O44" s="35"/>
      <c r="P44" s="35"/>
      <c r="Q44" s="34"/>
      <c r="R44" s="34"/>
      <c r="S44" s="34"/>
      <c r="T44" s="34"/>
      <c r="U44" s="34"/>
      <c r="V44" s="34"/>
      <c r="W44" s="34"/>
    </row>
    <row r="45" spans="2:23" x14ac:dyDescent="0.25">
      <c r="B45" s="75"/>
      <c r="D45" s="83"/>
      <c r="E45" s="83"/>
      <c r="F45" s="83"/>
      <c r="G45" s="83"/>
      <c r="H45" s="35"/>
      <c r="I45" s="35"/>
      <c r="J45" s="35"/>
      <c r="K45" s="35"/>
      <c r="L45" s="35"/>
      <c r="M45" s="35"/>
      <c r="N45" s="35"/>
      <c r="O45" s="35"/>
      <c r="P45" s="35"/>
      <c r="Q45" s="34"/>
      <c r="R45" s="34"/>
      <c r="S45" s="34"/>
      <c r="T45" s="34"/>
      <c r="U45" s="34"/>
      <c r="V45" s="34"/>
      <c r="W45" s="34"/>
    </row>
    <row r="46" spans="2:23" x14ac:dyDescent="0.25">
      <c r="B46" s="75"/>
      <c r="D46" s="83"/>
      <c r="E46" s="83"/>
      <c r="F46" s="83"/>
      <c r="G46" s="83"/>
      <c r="H46" s="83"/>
      <c r="I46" s="83"/>
      <c r="J46" s="83"/>
      <c r="K46" s="83"/>
      <c r="L46" s="76"/>
      <c r="M46" s="76"/>
      <c r="N46" s="76"/>
      <c r="O46" s="76"/>
      <c r="P46" s="76"/>
      <c r="Q46" s="34"/>
      <c r="R46" s="34"/>
      <c r="S46" s="34"/>
      <c r="T46" s="34"/>
      <c r="U46" s="34"/>
      <c r="V46" s="34"/>
      <c r="W46" s="34"/>
    </row>
    <row r="47" spans="2:23" ht="15" customHeight="1" x14ac:dyDescent="0.25">
      <c r="B47" s="75"/>
      <c r="D47" s="83"/>
      <c r="E47" s="83"/>
      <c r="F47" s="83"/>
      <c r="G47" s="83"/>
      <c r="H47" s="83"/>
      <c r="I47" s="83"/>
      <c r="J47" s="35"/>
      <c r="K47" s="35"/>
      <c r="L47" s="35"/>
      <c r="M47" s="35"/>
      <c r="N47" s="35"/>
      <c r="O47" s="35"/>
      <c r="P47" s="35"/>
      <c r="Q47" s="34"/>
      <c r="R47" s="34"/>
      <c r="S47" s="34"/>
      <c r="T47" s="34"/>
      <c r="U47" s="34"/>
      <c r="V47" s="34"/>
      <c r="W47" s="34"/>
    </row>
    <row r="48" spans="2:23" x14ac:dyDescent="0.25">
      <c r="Q48" s="34"/>
      <c r="R48" s="34"/>
      <c r="S48" s="34"/>
      <c r="T48" s="34"/>
      <c r="U48" s="34"/>
      <c r="V48" s="34"/>
      <c r="W48" s="34"/>
    </row>
    <row r="49" spans="17:23" x14ac:dyDescent="0.25">
      <c r="Q49" s="34"/>
      <c r="R49" s="34"/>
      <c r="S49" s="34"/>
      <c r="T49" s="34"/>
      <c r="U49" s="34"/>
      <c r="V49" s="34"/>
      <c r="W49" s="34"/>
    </row>
  </sheetData>
  <hyperlinks>
    <hyperlink ref="A4" location="'A.1 Fed &amp; State by Category'!A1" display="A.1"/>
    <hyperlink ref="A5" location="'A.2 FY14-15 Comparison, Cat.'!A1" display="A.2"/>
    <hyperlink ref="A6" location="'A.3 FY14-15 Difference'!A1" display="A.3"/>
    <hyperlink ref="A7" location="'A.4 FY14-15 MOE Comparison'!A1" display="A.4"/>
    <hyperlink ref="A8" location="'A.5 FY 15 Federal TANF Funds'!A1" display="A.5"/>
    <hyperlink ref="A9" location="'A.6 Summary Federal Funds'!A1" display="A.6"/>
    <hyperlink ref="A28" location="Appendix!A1" display="F"/>
    <hyperlink ref="A21" location="'E.1 Fed&amp;State Funding Streams'!A1" display="E.1"/>
    <hyperlink ref="A22" location="'E.2 SFAG'!A1" display="E.2"/>
    <hyperlink ref="A23" location="'E.3 MOE in TANF'!A1" display="E.3"/>
    <hyperlink ref="A24" location="'E.4 MOE SSP'!A1" display="E.4"/>
    <hyperlink ref="A25" location="'E.5 Contingency'!A1" display="E.5"/>
    <hyperlink ref="A18" location="'D. State TOC'!A1" display="D"/>
    <hyperlink ref="A16" location="'C.3 Analysis MOE Spending'!A1" display="C.3"/>
    <hyperlink ref="A14" location="'C.1 Federal Expenditures'!A1" display="C.1"/>
    <hyperlink ref="A15" location="'C.2 State Expenditures'!A1" display="C.2"/>
    <hyperlink ref="A11" location="'B. Total Expenditures'!A1" display="B"/>
    <hyperlink ref="A26" location="'E.6 ECF'!A1" display="E.6"/>
    <hyperlink ref="B2" location="'Reader''s Guide'!A1" display="Reader's Guide"/>
  </hyperlinks>
  <pageMargins left="0" right="0" top="0.75" bottom="0.75" header="0.3" footer="0.3"/>
  <pageSetup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8"/>
    <pageSetUpPr fitToPage="1"/>
  </sheetPr>
  <dimension ref="A1:AV58"/>
  <sheetViews>
    <sheetView zoomScaleNormal="100" workbookViewId="0">
      <pane xSplit="1" ySplit="3" topLeftCell="AN31" activePane="bottomRight" state="frozenSplit"/>
      <selection activeCell="B34" sqref="B34"/>
      <selection pane="topRight" activeCell="B34" sqref="B34"/>
      <selection pane="bottomLeft" activeCell="B34" sqref="B34"/>
      <selection pane="bottomRight" activeCell="AN56" sqref="AN56"/>
    </sheetView>
  </sheetViews>
  <sheetFormatPr defaultRowHeight="15" x14ac:dyDescent="0.25"/>
  <cols>
    <col min="1" max="1" width="21.42578125" bestFit="1" customWidth="1"/>
    <col min="2" max="2" width="18" customWidth="1"/>
    <col min="3" max="3" width="18.42578125" customWidth="1"/>
    <col min="4" max="4" width="16.85546875" customWidth="1"/>
    <col min="5" max="5" width="19.5703125" customWidth="1"/>
    <col min="6" max="6" width="18.85546875" customWidth="1"/>
    <col min="7" max="7" width="20.42578125" customWidth="1"/>
    <col min="8" max="8" width="18.85546875" customWidth="1"/>
    <col min="9" max="9" width="14.85546875" customWidth="1"/>
    <col min="10" max="10" width="14" customWidth="1"/>
    <col min="11" max="11" width="15.85546875" customWidth="1"/>
    <col min="12" max="12" width="14.28515625" customWidth="1"/>
    <col min="13" max="13" width="15.28515625" customWidth="1"/>
    <col min="14" max="14" width="15.5703125" customWidth="1"/>
    <col min="15" max="15" width="14.42578125" customWidth="1"/>
    <col min="16" max="16" width="14.140625" customWidth="1"/>
    <col min="17" max="17" width="13.28515625" customWidth="1"/>
    <col min="18" max="18" width="15" customWidth="1"/>
    <col min="19" max="19" width="14.42578125" customWidth="1"/>
    <col min="20" max="20" width="13.85546875" customWidth="1"/>
    <col min="21" max="21" width="17.5703125" customWidth="1"/>
    <col min="22" max="22" width="16.85546875" customWidth="1"/>
    <col min="23" max="23" width="17" customWidth="1"/>
    <col min="24" max="24" width="19.42578125" customWidth="1"/>
    <col min="25" max="26" width="14.140625" customWidth="1"/>
    <col min="27" max="27" width="13.7109375" customWidth="1"/>
    <col min="28" max="28" width="15.7109375" customWidth="1"/>
    <col min="29" max="29" width="15.140625" customWidth="1"/>
    <col min="30" max="30" width="19.7109375" customWidth="1"/>
    <col min="31" max="31" width="14.42578125" customWidth="1"/>
    <col min="32" max="32" width="15.5703125" customWidth="1"/>
    <col min="33" max="33" width="15.28515625" customWidth="1"/>
    <col min="34" max="34" width="16" customWidth="1"/>
    <col min="35" max="35" width="13.42578125" customWidth="1"/>
    <col min="36" max="36" width="12.42578125" customWidth="1"/>
    <col min="37" max="37" width="16" customWidth="1"/>
    <col min="38" max="38" width="13.5703125" customWidth="1"/>
    <col min="39" max="39" width="18" customWidth="1"/>
    <col min="40" max="40" width="17.7109375" customWidth="1"/>
    <col min="41" max="41" width="15.85546875" customWidth="1"/>
    <col min="42" max="42" width="14.140625" customWidth="1"/>
    <col min="43" max="43" width="15.140625" customWidth="1"/>
    <col min="44" max="44" width="18.7109375" customWidth="1"/>
    <col min="45" max="45" width="17.140625" customWidth="1"/>
    <col min="46" max="46" width="15.85546875" customWidth="1"/>
    <col min="47" max="47" width="14.140625" customWidth="1"/>
  </cols>
  <sheetData>
    <row r="1" spans="1:48" s="11" customFormat="1" ht="18" customHeight="1" x14ac:dyDescent="0.25">
      <c r="A1" s="235" t="s">
        <v>338</v>
      </c>
      <c r="B1" s="236"/>
      <c r="C1" s="236"/>
      <c r="D1" s="236"/>
      <c r="E1" s="236"/>
      <c r="F1" s="236"/>
    </row>
    <row r="2" spans="1:48" s="11" customFormat="1" x14ac:dyDescent="0.25">
      <c r="A2" s="158"/>
      <c r="B2" s="158"/>
      <c r="C2" s="158"/>
      <c r="D2" s="158"/>
      <c r="G2" s="278" t="s">
        <v>270</v>
      </c>
      <c r="H2" s="278"/>
      <c r="I2" s="278"/>
      <c r="J2" s="278" t="s">
        <v>271</v>
      </c>
      <c r="K2" s="278"/>
      <c r="L2" s="278"/>
      <c r="M2" s="278"/>
      <c r="N2" s="278" t="s">
        <v>272</v>
      </c>
      <c r="O2" s="278"/>
      <c r="P2" s="278"/>
      <c r="Q2" s="278"/>
      <c r="R2" s="278" t="s">
        <v>273</v>
      </c>
      <c r="S2" s="278"/>
      <c r="T2" s="278"/>
      <c r="U2" s="278"/>
      <c r="W2" s="278" t="s">
        <v>275</v>
      </c>
      <c r="X2" s="278"/>
      <c r="Y2" s="278"/>
      <c r="AH2" s="278" t="s">
        <v>284</v>
      </c>
      <c r="AI2" s="278"/>
      <c r="AJ2" s="278"/>
      <c r="AK2" s="278"/>
      <c r="AM2" s="278" t="s">
        <v>286</v>
      </c>
      <c r="AN2" s="278"/>
      <c r="AO2" s="278"/>
      <c r="AP2" s="278"/>
    </row>
    <row r="3" spans="1:48" ht="58.5" x14ac:dyDescent="0.25">
      <c r="A3" s="74" t="s">
        <v>0</v>
      </c>
      <c r="B3" s="74" t="s">
        <v>266</v>
      </c>
      <c r="C3" s="74" t="s">
        <v>267</v>
      </c>
      <c r="D3" s="74" t="s">
        <v>319</v>
      </c>
      <c r="E3" s="74" t="s">
        <v>268</v>
      </c>
      <c r="F3" s="74" t="s">
        <v>269</v>
      </c>
      <c r="G3" s="74" t="s">
        <v>310</v>
      </c>
      <c r="H3" s="125" t="s">
        <v>291</v>
      </c>
      <c r="I3" s="125" t="s">
        <v>292</v>
      </c>
      <c r="J3" s="74" t="s">
        <v>310</v>
      </c>
      <c r="K3" s="125" t="s">
        <v>293</v>
      </c>
      <c r="L3" s="125" t="s">
        <v>294</v>
      </c>
      <c r="M3" s="125" t="s">
        <v>295</v>
      </c>
      <c r="N3" s="74" t="s">
        <v>310</v>
      </c>
      <c r="O3" s="125" t="s">
        <v>296</v>
      </c>
      <c r="P3" s="125" t="s">
        <v>297</v>
      </c>
      <c r="Q3" s="125" t="s">
        <v>298</v>
      </c>
      <c r="R3" s="74" t="s">
        <v>310</v>
      </c>
      <c r="S3" s="125" t="s">
        <v>299</v>
      </c>
      <c r="T3" s="125" t="s">
        <v>300</v>
      </c>
      <c r="U3" s="125" t="s">
        <v>301</v>
      </c>
      <c r="V3" s="74" t="s">
        <v>274</v>
      </c>
      <c r="W3" s="74" t="s">
        <v>310</v>
      </c>
      <c r="X3" s="125" t="s">
        <v>302</v>
      </c>
      <c r="Y3" s="125" t="s">
        <v>303</v>
      </c>
      <c r="Z3" s="74" t="s">
        <v>276</v>
      </c>
      <c r="AA3" s="74" t="s">
        <v>277</v>
      </c>
      <c r="AB3" s="74" t="s">
        <v>278</v>
      </c>
      <c r="AC3" s="74" t="s">
        <v>279</v>
      </c>
      <c r="AD3" s="74" t="s">
        <v>280</v>
      </c>
      <c r="AE3" s="74" t="s">
        <v>281</v>
      </c>
      <c r="AF3" s="74" t="s">
        <v>282</v>
      </c>
      <c r="AG3" s="74" t="s">
        <v>283</v>
      </c>
      <c r="AH3" s="74" t="s">
        <v>310</v>
      </c>
      <c r="AI3" s="125" t="s">
        <v>304</v>
      </c>
      <c r="AJ3" s="125" t="s">
        <v>305</v>
      </c>
      <c r="AK3" s="125" t="s">
        <v>306</v>
      </c>
      <c r="AL3" s="74" t="s">
        <v>285</v>
      </c>
      <c r="AM3" s="74" t="s">
        <v>310</v>
      </c>
      <c r="AN3" s="125" t="s">
        <v>307</v>
      </c>
      <c r="AO3" s="125" t="s">
        <v>308</v>
      </c>
      <c r="AP3" s="125" t="s">
        <v>309</v>
      </c>
      <c r="AQ3" s="74" t="s">
        <v>287</v>
      </c>
      <c r="AR3" s="74" t="s">
        <v>288</v>
      </c>
      <c r="AS3" s="74" t="s">
        <v>289</v>
      </c>
      <c r="AT3" s="74" t="s">
        <v>290</v>
      </c>
      <c r="AU3" s="52"/>
      <c r="AV3" s="52"/>
    </row>
    <row r="4" spans="1:48" x14ac:dyDescent="0.25">
      <c r="A4" s="68" t="s">
        <v>52</v>
      </c>
      <c r="B4" s="71">
        <f>'E.2 SFAG'!B4+'E.5 Contingency'!B4+'E.6 ECF'!B3</f>
        <v>16982643588</v>
      </c>
      <c r="C4" s="71">
        <f>'E.2 SFAG'!C4+'E.5 Contingency'!C4+'E.6 ECF'!C3</f>
        <v>1251209372</v>
      </c>
      <c r="D4" s="71">
        <f>'E.2 SFAG'!D4+'E.5 Contingency'!D4+'E.6 ECF'!D3</f>
        <v>1125205136</v>
      </c>
      <c r="E4" s="71">
        <f>'E.2 SFAG'!E4+'E.5 Contingency'!E4+'E.6 ECF'!E3</f>
        <v>13920749248</v>
      </c>
      <c r="F4" s="71">
        <f>'E.2 SFAG'!F4+'E.5 Contingency'!F4+'E.6 ECF'!F3</f>
        <v>3428085862.6199999</v>
      </c>
      <c r="G4" s="71">
        <f>'E.2 SFAG'!G4+'E.5 Contingency'!G4+'E.6 ECF'!G3</f>
        <v>4273006781</v>
      </c>
      <c r="H4" s="71">
        <f>'E.2 SFAG'!H4+'E.5 Contingency'!H4+'E.6 ECF'!H3</f>
        <v>4105466768</v>
      </c>
      <c r="I4" s="71">
        <f>'E.2 SFAG'!I4+'E.5 Contingency'!I4+'E.6 ECF'!I3</f>
        <v>167540013</v>
      </c>
      <c r="J4" s="71">
        <f>'E.2 SFAG'!J4+'E.5 Contingency'!J4+'E.6 ECF'!J3</f>
        <v>673865094</v>
      </c>
      <c r="K4" s="71">
        <f>'E.2 SFAG'!K4+'E.5 Contingency'!K4+'E.6 ECF'!K3</f>
        <v>357387339</v>
      </c>
      <c r="L4" s="71">
        <f>'E.2 SFAG'!L4+'E.5 Contingency'!L4+'E.6 ECF'!L3</f>
        <v>50184304</v>
      </c>
      <c r="M4" s="71">
        <f>'E.2 SFAG'!M4+'E.5 Contingency'!M4+'E.6 ECF'!M3</f>
        <v>266293451</v>
      </c>
      <c r="N4" s="71">
        <f>'E.2 SFAG'!N4+'E.5 Contingency'!N4+'E.6 ECF'!N3</f>
        <v>654434734</v>
      </c>
      <c r="O4" s="71">
        <f>'E.2 SFAG'!O4+'E.5 Contingency'!O4+'E.6 ECF'!O3</f>
        <v>410343831</v>
      </c>
      <c r="P4" s="71">
        <f>'E.2 SFAG'!P4+'E.5 Contingency'!P4+'E.6 ECF'!P3</f>
        <v>64859342</v>
      </c>
      <c r="Q4" s="71">
        <f>'E.2 SFAG'!Q4+'E.5 Contingency'!Q4+'E.6 ECF'!Q3</f>
        <v>179231561</v>
      </c>
      <c r="R4" s="71">
        <f>'E.2 SFAG'!R4+'E.5 Contingency'!R4+'E.6 ECF'!R3</f>
        <v>2129207799</v>
      </c>
      <c r="S4" s="71">
        <f>'E.2 SFAG'!S4+'E.5 Contingency'!S4+'E.6 ECF'!S3</f>
        <v>155900616</v>
      </c>
      <c r="T4" s="71">
        <f>'E.2 SFAG'!T4+'E.5 Contingency'!T4+'E.6 ECF'!T3</f>
        <v>734480508</v>
      </c>
      <c r="U4" s="71">
        <f>'E.2 SFAG'!U4+'E.5 Contingency'!U4+'E.6 ECF'!U3</f>
        <v>1238826675</v>
      </c>
      <c r="V4" s="71">
        <f>'E.2 SFAG'!V4+'E.5 Contingency'!V4+'E.6 ECF'!V3</f>
        <v>420499695</v>
      </c>
      <c r="W4" s="71">
        <f>'E.2 SFAG'!W4+'E.5 Contingency'!W4+'E.6 ECF'!W3</f>
        <v>1305882561</v>
      </c>
      <c r="X4" s="71">
        <f>'E.2 SFAG'!X4+'E.5 Contingency'!X4+'E.6 ECF'!X3</f>
        <v>1253443722</v>
      </c>
      <c r="Y4" s="71">
        <f>'E.2 SFAG'!Y4+'E.5 Contingency'!Y4+'E.6 ECF'!Y3</f>
        <v>52438839</v>
      </c>
      <c r="Z4" s="71">
        <f>'E.2 SFAG'!Z4+'E.5 Contingency'!Z4+'E.6 ECF'!Z3</f>
        <v>1544074</v>
      </c>
      <c r="AA4" s="71">
        <f>'E.2 SFAG'!AA4+'E.5 Contingency'!AA4+'E.6 ECF'!AA3</f>
        <v>166587560</v>
      </c>
      <c r="AB4" s="71">
        <f>'E.2 SFAG'!AB4+'E.5 Contingency'!AB4+'E.6 ECF'!AB3</f>
        <v>0</v>
      </c>
      <c r="AC4" s="71">
        <f>'E.2 SFAG'!AC4+'E.5 Contingency'!AC4+'E.6 ECF'!AC3</f>
        <v>319027445</v>
      </c>
      <c r="AD4" s="71">
        <f>'E.2 SFAG'!AD4+'E.5 Contingency'!AD4+'E.6 ECF'!AD3</f>
        <v>227995481</v>
      </c>
      <c r="AE4" s="71">
        <f>'E.2 SFAG'!AE4+'E.5 Contingency'!AE4+'E.6 ECF'!AE3</f>
        <v>226206406</v>
      </c>
      <c r="AF4" s="71">
        <f>'E.2 SFAG'!AF4+'E.5 Contingency'!AF4+'E.6 ECF'!AF3</f>
        <v>129317099</v>
      </c>
      <c r="AG4" s="71">
        <f>'E.2 SFAG'!AG4+'E.5 Contingency'!AG4+'E.6 ECF'!AG3</f>
        <v>88017124</v>
      </c>
      <c r="AH4" s="71">
        <f>'E.2 SFAG'!AH4+'E.5 Contingency'!AH4+'E.6 ECF'!AH3</f>
        <v>1016785664</v>
      </c>
      <c r="AI4" s="71">
        <f>'E.2 SFAG'!AI4+'E.5 Contingency'!AI4+'E.6 ECF'!AI3</f>
        <v>545042188</v>
      </c>
      <c r="AJ4" s="71">
        <f>'E.2 SFAG'!AJ4+'E.5 Contingency'!AJ4+'E.6 ECF'!AJ3</f>
        <v>12982617</v>
      </c>
      <c r="AK4" s="71">
        <f>'E.2 SFAG'!AK4+'E.5 Contingency'!AK4+'E.6 ECF'!AK3</f>
        <v>458760859</v>
      </c>
      <c r="AL4" s="71">
        <f>'E.2 SFAG'!AL4+'E.5 Contingency'!AL4+'E.6 ECF'!AL3</f>
        <v>21662270</v>
      </c>
      <c r="AM4" s="71">
        <f>'E.2 SFAG'!AM4+'E.5 Contingency'!AM4+'E.6 ECF'!AM3</f>
        <v>2119618203</v>
      </c>
      <c r="AN4" s="71">
        <f>'E.2 SFAG'!AN4+'E.5 Contingency'!AN4+'E.6 ECF'!AN3</f>
        <v>1155524828</v>
      </c>
      <c r="AO4" s="71">
        <f>'E.2 SFAG'!AO4+'E.5 Contingency'!AO4+'E.6 ECF'!AO3</f>
        <v>760089396</v>
      </c>
      <c r="AP4" s="71">
        <f>'E.2 SFAG'!AP4+'E.5 Contingency'!AP4+'E.6 ECF'!AP3</f>
        <v>204003979</v>
      </c>
      <c r="AQ4" s="71">
        <f>'E.2 SFAG'!AQ4+'E.5 Contingency'!AQ4+'E.6 ECF'!AQ3</f>
        <v>188992662</v>
      </c>
      <c r="AR4" s="71">
        <f>'E.2 SFAG'!AR4+'E.5 Contingency'!AR4+'E.6 ECF'!AR3</f>
        <v>13962650652</v>
      </c>
      <c r="AS4" s="71">
        <f>'E.2 SFAG'!AS4+'E.5 Contingency'!AS4+'E.6 ECF'!AS3</f>
        <v>1446369454</v>
      </c>
      <c r="AT4" s="71">
        <f>'E.2 SFAG'!AT4+'E.5 Contingency'!AT4+'E.6 ECF'!AT3</f>
        <v>2625294837</v>
      </c>
      <c r="AU4" s="16"/>
      <c r="AV4" s="11"/>
    </row>
    <row r="5" spans="1:48" x14ac:dyDescent="0.25">
      <c r="A5" s="69" t="s">
        <v>1</v>
      </c>
      <c r="B5" s="71">
        <f>'E.2 SFAG'!B5+'E.5 Contingency'!B5+'E.6 ECF'!B4</f>
        <v>103710675</v>
      </c>
      <c r="C5" s="71">
        <f>'E.2 SFAG'!C5+'E.5 Contingency'!C5+'E.6 ECF'!C4</f>
        <v>0</v>
      </c>
      <c r="D5" s="71">
        <f>'E.2 SFAG'!D5+'E.5 Contingency'!D5+'E.6 ECF'!D4</f>
        <v>9331520</v>
      </c>
      <c r="E5" s="71">
        <f>'E.2 SFAG'!E5+'E.5 Contingency'!E5+'E.6 ECF'!E4</f>
        <v>83983687</v>
      </c>
      <c r="F5" s="71">
        <f>'E.2 SFAG'!F5+'E.5 Contingency'!F5+'E.6 ECF'!F4</f>
        <v>29562828</v>
      </c>
      <c r="G5" s="71">
        <f>'E.2 SFAG'!G5+'E.5 Contingency'!G5+'E.6 ECF'!G4</f>
        <v>31558999</v>
      </c>
      <c r="H5" s="71">
        <f>'E.2 SFAG'!H5+'E.5 Contingency'!H5+'E.6 ECF'!H4</f>
        <v>31558999</v>
      </c>
      <c r="I5" s="71">
        <f>'E.2 SFAG'!I5+'E.5 Contingency'!I5+'E.6 ECF'!I4</f>
        <v>0</v>
      </c>
      <c r="J5" s="71">
        <f>'E.2 SFAG'!J5+'E.5 Contingency'!J5+'E.6 ECF'!J4</f>
        <v>0</v>
      </c>
      <c r="K5" s="71">
        <f>'E.2 SFAG'!K5+'E.5 Contingency'!K5+'E.6 ECF'!K4</f>
        <v>0</v>
      </c>
      <c r="L5" s="71">
        <f>'E.2 SFAG'!L5+'E.5 Contingency'!L5+'E.6 ECF'!L4</f>
        <v>0</v>
      </c>
      <c r="M5" s="71">
        <f>'E.2 SFAG'!M5+'E.5 Contingency'!M5+'E.6 ECF'!M4</f>
        <v>0</v>
      </c>
      <c r="N5" s="71">
        <f>'E.2 SFAG'!N5+'E.5 Contingency'!N5+'E.6 ECF'!N4</f>
        <v>0</v>
      </c>
      <c r="O5" s="71">
        <f>'E.2 SFAG'!O5+'E.5 Contingency'!O5+'E.6 ECF'!O4</f>
        <v>0</v>
      </c>
      <c r="P5" s="71">
        <f>'E.2 SFAG'!P5+'E.5 Contingency'!P5+'E.6 ECF'!P4</f>
        <v>0</v>
      </c>
      <c r="Q5" s="71">
        <f>'E.2 SFAG'!Q5+'E.5 Contingency'!Q5+'E.6 ECF'!Q4</f>
        <v>0</v>
      </c>
      <c r="R5" s="71">
        <f>'E.2 SFAG'!R5+'E.5 Contingency'!R5+'E.6 ECF'!R4</f>
        <v>2366867</v>
      </c>
      <c r="S5" s="71">
        <f>'E.2 SFAG'!S5+'E.5 Contingency'!S5+'E.6 ECF'!S4</f>
        <v>0</v>
      </c>
      <c r="T5" s="71">
        <f>'E.2 SFAG'!T5+'E.5 Contingency'!T5+'E.6 ECF'!T4</f>
        <v>660999</v>
      </c>
      <c r="U5" s="71">
        <f>'E.2 SFAG'!U5+'E.5 Contingency'!U5+'E.6 ECF'!U4</f>
        <v>1705868</v>
      </c>
      <c r="V5" s="71">
        <f>'E.2 SFAG'!V5+'E.5 Contingency'!V5+'E.6 ECF'!V4</f>
        <v>1307100</v>
      </c>
      <c r="W5" s="71">
        <f>'E.2 SFAG'!W5+'E.5 Contingency'!W5+'E.6 ECF'!W4</f>
        <v>0</v>
      </c>
      <c r="X5" s="71">
        <f>'E.2 SFAG'!X5+'E.5 Contingency'!X5+'E.6 ECF'!X4</f>
        <v>0</v>
      </c>
      <c r="Y5" s="71">
        <f>'E.2 SFAG'!Y5+'E.5 Contingency'!Y5+'E.6 ECF'!Y4</f>
        <v>0</v>
      </c>
      <c r="Z5" s="71">
        <f>'E.2 SFAG'!Z5+'E.5 Contingency'!Z5+'E.6 ECF'!Z4</f>
        <v>0</v>
      </c>
      <c r="AA5" s="71">
        <f>'E.2 SFAG'!AA5+'E.5 Contingency'!AA5+'E.6 ECF'!AA4</f>
        <v>0</v>
      </c>
      <c r="AB5" s="71">
        <f>'E.2 SFAG'!AB5+'E.5 Contingency'!AB5+'E.6 ECF'!AB4</f>
        <v>0</v>
      </c>
      <c r="AC5" s="71">
        <f>'E.2 SFAG'!AC5+'E.5 Contingency'!AC5+'E.6 ECF'!AC4</f>
        <v>4277022</v>
      </c>
      <c r="AD5" s="71">
        <f>'E.2 SFAG'!AD5+'E.5 Contingency'!AD5+'E.6 ECF'!AD4</f>
        <v>734373</v>
      </c>
      <c r="AE5" s="71">
        <f>'E.2 SFAG'!AE5+'E.5 Contingency'!AE5+'E.6 ECF'!AE4</f>
        <v>1323115</v>
      </c>
      <c r="AF5" s="71">
        <f>'E.2 SFAG'!AF5+'E.5 Contingency'!AF5+'E.6 ECF'!AF4</f>
        <v>962258</v>
      </c>
      <c r="AG5" s="71">
        <f>'E.2 SFAG'!AG5+'E.5 Contingency'!AG5+'E.6 ECF'!AG4</f>
        <v>266665</v>
      </c>
      <c r="AH5" s="71">
        <f>'E.2 SFAG'!AH5+'E.5 Contingency'!AH5+'E.6 ECF'!AH4</f>
        <v>10335083</v>
      </c>
      <c r="AI5" s="71">
        <f>'E.2 SFAG'!AI5+'E.5 Contingency'!AI5+'E.6 ECF'!AI4</f>
        <v>10335083</v>
      </c>
      <c r="AJ5" s="71">
        <f>'E.2 SFAG'!AJ5+'E.5 Contingency'!AJ5+'E.6 ECF'!AJ4</f>
        <v>0</v>
      </c>
      <c r="AK5" s="71">
        <f>'E.2 SFAG'!AK5+'E.5 Contingency'!AK5+'E.6 ECF'!AK4</f>
        <v>0</v>
      </c>
      <c r="AL5" s="71">
        <f>'E.2 SFAG'!AL5+'E.5 Contingency'!AL5+'E.6 ECF'!AL4</f>
        <v>957289</v>
      </c>
      <c r="AM5" s="71">
        <f>'E.2 SFAG'!AM5+'E.5 Contingency'!AM5+'E.6 ECF'!AM4</f>
        <v>16769519</v>
      </c>
      <c r="AN5" s="71">
        <f>'E.2 SFAG'!AN5+'E.5 Contingency'!AN5+'E.6 ECF'!AN4</f>
        <v>6522225</v>
      </c>
      <c r="AO5" s="71">
        <f>'E.2 SFAG'!AO5+'E.5 Contingency'!AO5+'E.6 ECF'!AO4</f>
        <v>9816198</v>
      </c>
      <c r="AP5" s="71">
        <f>'E.2 SFAG'!AP5+'E.5 Contingency'!AP5+'E.6 ECF'!AP4</f>
        <v>431096</v>
      </c>
      <c r="AQ5" s="71">
        <f>'E.2 SFAG'!AQ5+'E.5 Contingency'!AQ5+'E.6 ECF'!AQ4</f>
        <v>0</v>
      </c>
      <c r="AR5" s="71">
        <f>'E.2 SFAG'!AR5+'E.5 Contingency'!AR5+'E.6 ECF'!AR4</f>
        <v>70858290</v>
      </c>
      <c r="AS5" s="71">
        <f>'E.2 SFAG'!AS5+'E.5 Contingency'!AS5+'E.6 ECF'!AS4</f>
        <v>11250000</v>
      </c>
      <c r="AT5" s="71">
        <f>'E.2 SFAG'!AT5+'E.5 Contingency'!AT5+'E.6 ECF'!AT4</f>
        <v>41833693</v>
      </c>
      <c r="AU5" s="16"/>
      <c r="AV5" s="11"/>
    </row>
    <row r="6" spans="1:48" x14ac:dyDescent="0.25">
      <c r="A6" s="69" t="s">
        <v>2</v>
      </c>
      <c r="B6" s="71">
        <f>'E.2 SFAG'!B6+'E.5 Contingency'!B6+'E.6 ECF'!B5</f>
        <v>44607376</v>
      </c>
      <c r="C6" s="71">
        <f>'E.2 SFAG'!C6+'E.5 Contingency'!C6+'E.6 ECF'!C5</f>
        <v>8921475</v>
      </c>
      <c r="D6" s="71">
        <f>'E.2 SFAG'!D6+'E.5 Contingency'!D6+'E.6 ECF'!D5</f>
        <v>4460737</v>
      </c>
      <c r="E6" s="71">
        <f>'E.2 SFAG'!E6+'E.5 Contingency'!E6+'E.6 ECF'!E5</f>
        <v>31225164</v>
      </c>
      <c r="F6" s="71">
        <f>'E.2 SFAG'!F6+'E.5 Contingency'!F6+'E.6 ECF'!F5</f>
        <v>62437185</v>
      </c>
      <c r="G6" s="71">
        <f>'E.2 SFAG'!G6+'E.5 Contingency'!G6+'E.6 ECF'!G5</f>
        <v>11178768</v>
      </c>
      <c r="H6" s="71">
        <f>'E.2 SFAG'!H6+'E.5 Contingency'!H6+'E.6 ECF'!H5</f>
        <v>11178768</v>
      </c>
      <c r="I6" s="71">
        <f>'E.2 SFAG'!I6+'E.5 Contingency'!I6+'E.6 ECF'!I5</f>
        <v>0</v>
      </c>
      <c r="J6" s="71">
        <f>'E.2 SFAG'!J6+'E.5 Contingency'!J6+'E.6 ECF'!J5</f>
        <v>0</v>
      </c>
      <c r="K6" s="71">
        <f>'E.2 SFAG'!K6+'E.5 Contingency'!K6+'E.6 ECF'!K5</f>
        <v>0</v>
      </c>
      <c r="L6" s="71">
        <f>'E.2 SFAG'!L6+'E.5 Contingency'!L6+'E.6 ECF'!L5</f>
        <v>0</v>
      </c>
      <c r="M6" s="71">
        <f>'E.2 SFAG'!M6+'E.5 Contingency'!M6+'E.6 ECF'!M5</f>
        <v>0</v>
      </c>
      <c r="N6" s="71">
        <f>'E.2 SFAG'!N6+'E.5 Contingency'!N6+'E.6 ECF'!N5</f>
        <v>0</v>
      </c>
      <c r="O6" s="71">
        <f>'E.2 SFAG'!O6+'E.5 Contingency'!O6+'E.6 ECF'!O5</f>
        <v>0</v>
      </c>
      <c r="P6" s="71">
        <f>'E.2 SFAG'!P6+'E.5 Contingency'!P6+'E.6 ECF'!P5</f>
        <v>0</v>
      </c>
      <c r="Q6" s="71">
        <f>'E.2 SFAG'!Q6+'E.5 Contingency'!Q6+'E.6 ECF'!Q5</f>
        <v>0</v>
      </c>
      <c r="R6" s="71">
        <f>'E.2 SFAG'!R6+'E.5 Contingency'!R6+'E.6 ECF'!R5</f>
        <v>9949196</v>
      </c>
      <c r="S6" s="71">
        <f>'E.2 SFAG'!S6+'E.5 Contingency'!S6+'E.6 ECF'!S5</f>
        <v>11436</v>
      </c>
      <c r="T6" s="71">
        <f>'E.2 SFAG'!T6+'E.5 Contingency'!T6+'E.6 ECF'!T5</f>
        <v>222756</v>
      </c>
      <c r="U6" s="71">
        <f>'E.2 SFAG'!U6+'E.5 Contingency'!U6+'E.6 ECF'!U5</f>
        <v>9715004</v>
      </c>
      <c r="V6" s="71">
        <f>'E.2 SFAG'!V6+'E.5 Contingency'!V6+'E.6 ECF'!V5</f>
        <v>965318</v>
      </c>
      <c r="W6" s="71">
        <f>'E.2 SFAG'!W6+'E.5 Contingency'!W6+'E.6 ECF'!W5</f>
        <v>9682969</v>
      </c>
      <c r="X6" s="71">
        <f>'E.2 SFAG'!X6+'E.5 Contingency'!X6+'E.6 ECF'!X5</f>
        <v>9682969</v>
      </c>
      <c r="Y6" s="71">
        <f>'E.2 SFAG'!Y6+'E.5 Contingency'!Y6+'E.6 ECF'!Y5</f>
        <v>0</v>
      </c>
      <c r="Z6" s="71">
        <f>'E.2 SFAG'!Z6+'E.5 Contingency'!Z6+'E.6 ECF'!Z5</f>
        <v>0</v>
      </c>
      <c r="AA6" s="71">
        <f>'E.2 SFAG'!AA6+'E.5 Contingency'!AA6+'E.6 ECF'!AA5</f>
        <v>0</v>
      </c>
      <c r="AB6" s="71">
        <f>'E.2 SFAG'!AB6+'E.5 Contingency'!AB6+'E.6 ECF'!AB5</f>
        <v>0</v>
      </c>
      <c r="AC6" s="71">
        <f>'E.2 SFAG'!AC6+'E.5 Contingency'!AC6+'E.6 ECF'!AC5</f>
        <v>16250</v>
      </c>
      <c r="AD6" s="71">
        <f>'E.2 SFAG'!AD6+'E.5 Contingency'!AD6+'E.6 ECF'!AD5</f>
        <v>0</v>
      </c>
      <c r="AE6" s="71">
        <f>'E.2 SFAG'!AE6+'E.5 Contingency'!AE6+'E.6 ECF'!AE5</f>
        <v>0</v>
      </c>
      <c r="AF6" s="71">
        <f>'E.2 SFAG'!AF6+'E.5 Contingency'!AF6+'E.6 ECF'!AF5</f>
        <v>374835</v>
      </c>
      <c r="AG6" s="71">
        <f>'E.2 SFAG'!AG6+'E.5 Contingency'!AG6+'E.6 ECF'!AG5</f>
        <v>0</v>
      </c>
      <c r="AH6" s="71">
        <f>'E.2 SFAG'!AH6+'E.5 Contingency'!AH6+'E.6 ECF'!AH5</f>
        <v>0</v>
      </c>
      <c r="AI6" s="71">
        <f>'E.2 SFAG'!AI6+'E.5 Contingency'!AI6+'E.6 ECF'!AI5</f>
        <v>0</v>
      </c>
      <c r="AJ6" s="71">
        <f>'E.2 SFAG'!AJ6+'E.5 Contingency'!AJ6+'E.6 ECF'!AJ5</f>
        <v>0</v>
      </c>
      <c r="AK6" s="71">
        <f>'E.2 SFAG'!AK6+'E.5 Contingency'!AK6+'E.6 ECF'!AK5</f>
        <v>0</v>
      </c>
      <c r="AL6" s="71">
        <f>'E.2 SFAG'!AL6+'E.5 Contingency'!AL6+'E.6 ECF'!AL5</f>
        <v>0</v>
      </c>
      <c r="AM6" s="71">
        <f>'E.2 SFAG'!AM6+'E.5 Contingency'!AM6+'E.6 ECF'!AM5</f>
        <v>4077790</v>
      </c>
      <c r="AN6" s="71">
        <f>'E.2 SFAG'!AN6+'E.5 Contingency'!AN6+'E.6 ECF'!AN5</f>
        <v>2281011</v>
      </c>
      <c r="AO6" s="71">
        <f>'E.2 SFAG'!AO6+'E.5 Contingency'!AO6+'E.6 ECF'!AO5</f>
        <v>1522619</v>
      </c>
      <c r="AP6" s="71">
        <f>'E.2 SFAG'!AP6+'E.5 Contingency'!AP6+'E.6 ECF'!AP5</f>
        <v>274160</v>
      </c>
      <c r="AQ6" s="71">
        <f>'E.2 SFAG'!AQ6+'E.5 Contingency'!AQ6+'E.6 ECF'!AQ5</f>
        <v>0</v>
      </c>
      <c r="AR6" s="71">
        <f>'E.2 SFAG'!AR6+'E.5 Contingency'!AR6+'E.6 ECF'!AR5</f>
        <v>36245126</v>
      </c>
      <c r="AS6" s="71">
        <f>'E.2 SFAG'!AS6+'E.5 Contingency'!AS6+'E.6 ECF'!AS5</f>
        <v>0</v>
      </c>
      <c r="AT6" s="71">
        <f>'E.2 SFAG'!AT6+'E.5 Contingency'!AT6+'E.6 ECF'!AT5</f>
        <v>57417223</v>
      </c>
      <c r="AU6" s="16"/>
      <c r="AV6" s="11"/>
    </row>
    <row r="7" spans="1:48" x14ac:dyDescent="0.25">
      <c r="A7" s="69" t="s">
        <v>3</v>
      </c>
      <c r="B7" s="71">
        <f>'E.2 SFAG'!B7+'E.5 Contingency'!B7+'E.6 ECF'!B6</f>
        <v>222437375</v>
      </c>
      <c r="C7" s="71">
        <f>'E.2 SFAG'!C7+'E.5 Contingency'!C7+'E.6 ECF'!C6</f>
        <v>0</v>
      </c>
      <c r="D7" s="71">
        <f>'E.2 SFAG'!D7+'E.5 Contingency'!D7+'E.6 ECF'!D6</f>
        <v>20014129</v>
      </c>
      <c r="E7" s="71">
        <f>'E.2 SFAG'!E7+'E.5 Contingency'!E7+'E.6 ECF'!E6</f>
        <v>180127170</v>
      </c>
      <c r="F7" s="71">
        <f>'E.2 SFAG'!F7+'E.5 Contingency'!F7+'E.6 ECF'!F6</f>
        <v>18035637</v>
      </c>
      <c r="G7" s="71">
        <f>'E.2 SFAG'!G7+'E.5 Contingency'!G7+'E.6 ECF'!G6</f>
        <v>52908451</v>
      </c>
      <c r="H7" s="71">
        <f>'E.2 SFAG'!H7+'E.5 Contingency'!H7+'E.6 ECF'!H6</f>
        <v>29928958</v>
      </c>
      <c r="I7" s="71">
        <f>'E.2 SFAG'!I7+'E.5 Contingency'!I7+'E.6 ECF'!I6</f>
        <v>22979493</v>
      </c>
      <c r="J7" s="71">
        <f>'E.2 SFAG'!J7+'E.5 Contingency'!J7+'E.6 ECF'!J6</f>
        <v>5233017</v>
      </c>
      <c r="K7" s="71">
        <f>'E.2 SFAG'!K7+'E.5 Contingency'!K7+'E.6 ECF'!K6</f>
        <v>5018576</v>
      </c>
      <c r="L7" s="71">
        <f>'E.2 SFAG'!L7+'E.5 Contingency'!L7+'E.6 ECF'!L6</f>
        <v>0</v>
      </c>
      <c r="M7" s="71">
        <f>'E.2 SFAG'!M7+'E.5 Contingency'!M7+'E.6 ECF'!M6</f>
        <v>214441</v>
      </c>
      <c r="N7" s="71">
        <f>'E.2 SFAG'!N7+'E.5 Contingency'!N7+'E.6 ECF'!N6</f>
        <v>26660528</v>
      </c>
      <c r="O7" s="71">
        <f>'E.2 SFAG'!O7+'E.5 Contingency'!O7+'E.6 ECF'!O6</f>
        <v>26660528</v>
      </c>
      <c r="P7" s="71">
        <f>'E.2 SFAG'!P7+'E.5 Contingency'!P7+'E.6 ECF'!P6</f>
        <v>0</v>
      </c>
      <c r="Q7" s="71">
        <f>'E.2 SFAG'!Q7+'E.5 Contingency'!Q7+'E.6 ECF'!Q6</f>
        <v>0</v>
      </c>
      <c r="R7" s="71">
        <f>'E.2 SFAG'!R7+'E.5 Contingency'!R7+'E.6 ECF'!R6</f>
        <v>406761</v>
      </c>
      <c r="S7" s="71">
        <f>'E.2 SFAG'!S7+'E.5 Contingency'!S7+'E.6 ECF'!S6</f>
        <v>18088</v>
      </c>
      <c r="T7" s="71">
        <f>'E.2 SFAG'!T7+'E.5 Contingency'!T7+'E.6 ECF'!T6</f>
        <v>146582</v>
      </c>
      <c r="U7" s="71">
        <f>'E.2 SFAG'!U7+'E.5 Contingency'!U7+'E.6 ECF'!U6</f>
        <v>242091</v>
      </c>
      <c r="V7" s="71">
        <f>'E.2 SFAG'!V7+'E.5 Contingency'!V7+'E.6 ECF'!V6</f>
        <v>8241848</v>
      </c>
      <c r="W7" s="71">
        <f>'E.2 SFAG'!W7+'E.5 Contingency'!W7+'E.6 ECF'!W6</f>
        <v>2717800</v>
      </c>
      <c r="X7" s="71">
        <f>'E.2 SFAG'!X7+'E.5 Contingency'!X7+'E.6 ECF'!X6</f>
        <v>2717800</v>
      </c>
      <c r="Y7" s="71">
        <f>'E.2 SFAG'!Y7+'E.5 Contingency'!Y7+'E.6 ECF'!Y6</f>
        <v>0</v>
      </c>
      <c r="Z7" s="71">
        <f>'E.2 SFAG'!Z7+'E.5 Contingency'!Z7+'E.6 ECF'!Z6</f>
        <v>0</v>
      </c>
      <c r="AA7" s="71">
        <f>'E.2 SFAG'!AA7+'E.5 Contingency'!AA7+'E.6 ECF'!AA6</f>
        <v>0</v>
      </c>
      <c r="AB7" s="71">
        <f>'E.2 SFAG'!AB7+'E.5 Contingency'!AB7+'E.6 ECF'!AB6</f>
        <v>0</v>
      </c>
      <c r="AC7" s="71">
        <f>'E.2 SFAG'!AC7+'E.5 Contingency'!AC7+'E.6 ECF'!AC6</f>
        <v>15375125</v>
      </c>
      <c r="AD7" s="71">
        <f>'E.2 SFAG'!AD7+'E.5 Contingency'!AD7+'E.6 ECF'!AD6</f>
        <v>6964012</v>
      </c>
      <c r="AE7" s="71">
        <f>'E.2 SFAG'!AE7+'E.5 Contingency'!AE7+'E.6 ECF'!AE6</f>
        <v>0</v>
      </c>
      <c r="AF7" s="71">
        <f>'E.2 SFAG'!AF7+'E.5 Contingency'!AF7+'E.6 ECF'!AF6</f>
        <v>0</v>
      </c>
      <c r="AG7" s="71">
        <f>'E.2 SFAG'!AG7+'E.5 Contingency'!AG7+'E.6 ECF'!AG6</f>
        <v>0</v>
      </c>
      <c r="AH7" s="71">
        <f>'E.2 SFAG'!AH7+'E.5 Contingency'!AH7+'E.6 ECF'!AH6</f>
        <v>44699274</v>
      </c>
      <c r="AI7" s="71">
        <f>'E.2 SFAG'!AI7+'E.5 Contingency'!AI7+'E.6 ECF'!AI6</f>
        <v>44904817</v>
      </c>
      <c r="AJ7" s="71">
        <f>'E.2 SFAG'!AJ7+'E.5 Contingency'!AJ7+'E.6 ECF'!AJ6</f>
        <v>0</v>
      </c>
      <c r="AK7" s="71">
        <f>'E.2 SFAG'!AK7+'E.5 Contingency'!AK7+'E.6 ECF'!AK6</f>
        <v>-205543</v>
      </c>
      <c r="AL7" s="71">
        <f>'E.2 SFAG'!AL7+'E.5 Contingency'!AL7+'E.6 ECF'!AL6</f>
        <v>0</v>
      </c>
      <c r="AM7" s="71">
        <f>'E.2 SFAG'!AM7+'E.5 Contingency'!AM7+'E.6 ECF'!AM6</f>
        <v>46887952</v>
      </c>
      <c r="AN7" s="71">
        <f>'E.2 SFAG'!AN7+'E.5 Contingency'!AN7+'E.6 ECF'!AN6</f>
        <v>15730406</v>
      </c>
      <c r="AO7" s="71">
        <f>'E.2 SFAG'!AO7+'E.5 Contingency'!AO7+'E.6 ECF'!AO6</f>
        <v>25901889</v>
      </c>
      <c r="AP7" s="71">
        <f>'E.2 SFAG'!AP7+'E.5 Contingency'!AP7+'E.6 ECF'!AP6</f>
        <v>5255657</v>
      </c>
      <c r="AQ7" s="71">
        <f>'E.2 SFAG'!AQ7+'E.5 Contingency'!AQ7+'E.6 ECF'!AQ6</f>
        <v>5530103</v>
      </c>
      <c r="AR7" s="71">
        <f>'E.2 SFAG'!AR7+'E.5 Contingency'!AR7+'E.6 ECF'!AR6</f>
        <v>215624871</v>
      </c>
      <c r="AS7" s="71">
        <f>'E.2 SFAG'!AS7+'E.5 Contingency'!AS7+'E.6 ECF'!AS6</f>
        <v>0</v>
      </c>
      <c r="AT7" s="71">
        <f>'E.2 SFAG'!AT7+'E.5 Contingency'!AT7+'E.6 ECF'!AT6</f>
        <v>4834012</v>
      </c>
      <c r="AU7" s="16"/>
      <c r="AV7" s="11"/>
    </row>
    <row r="8" spans="1:48" x14ac:dyDescent="0.25">
      <c r="A8" s="69" t="s">
        <v>4</v>
      </c>
      <c r="B8" s="71">
        <f>'E.2 SFAG'!B8+'E.5 Contingency'!B8+'E.6 ECF'!B7</f>
        <v>63052990</v>
      </c>
      <c r="C8" s="71">
        <f>'E.2 SFAG'!C8+'E.5 Contingency'!C8+'E.6 ECF'!C7</f>
        <v>0</v>
      </c>
      <c r="D8" s="71">
        <f>'E.2 SFAG'!D8+'E.5 Contingency'!D8+'E.6 ECF'!D7</f>
        <v>0</v>
      </c>
      <c r="E8" s="71">
        <f>'E.2 SFAG'!E8+'E.5 Contingency'!E8+'E.6 ECF'!E7</f>
        <v>56732858</v>
      </c>
      <c r="F8" s="71">
        <f>'E.2 SFAG'!F8+'E.5 Contingency'!F8+'E.6 ECF'!F7</f>
        <v>34540903</v>
      </c>
      <c r="G8" s="71">
        <f>'E.2 SFAG'!G8+'E.5 Contingency'!G8+'E.6 ECF'!G7</f>
        <v>9212268</v>
      </c>
      <c r="H8" s="71">
        <f>'E.2 SFAG'!H8+'E.5 Contingency'!H8+'E.6 ECF'!H7</f>
        <v>9014286</v>
      </c>
      <c r="I8" s="71">
        <f>'E.2 SFAG'!I8+'E.5 Contingency'!I8+'E.6 ECF'!I7</f>
        <v>197982</v>
      </c>
      <c r="J8" s="71">
        <f>'E.2 SFAG'!J8+'E.5 Contingency'!J8+'E.6 ECF'!J7</f>
        <v>0</v>
      </c>
      <c r="K8" s="71">
        <f>'E.2 SFAG'!K8+'E.5 Contingency'!K8+'E.6 ECF'!K7</f>
        <v>0</v>
      </c>
      <c r="L8" s="71">
        <f>'E.2 SFAG'!L8+'E.5 Contingency'!L8+'E.6 ECF'!L7</f>
        <v>0</v>
      </c>
      <c r="M8" s="71">
        <f>'E.2 SFAG'!M8+'E.5 Contingency'!M8+'E.6 ECF'!M7</f>
        <v>0</v>
      </c>
      <c r="N8" s="71">
        <f>'E.2 SFAG'!N8+'E.5 Contingency'!N8+'E.6 ECF'!N7</f>
        <v>7215255</v>
      </c>
      <c r="O8" s="71">
        <f>'E.2 SFAG'!O8+'E.5 Contingency'!O8+'E.6 ECF'!O7</f>
        <v>0</v>
      </c>
      <c r="P8" s="71">
        <f>'E.2 SFAG'!P8+'E.5 Contingency'!P8+'E.6 ECF'!P7</f>
        <v>0</v>
      </c>
      <c r="Q8" s="71">
        <f>'E.2 SFAG'!Q8+'E.5 Contingency'!Q8+'E.6 ECF'!Q7</f>
        <v>7215255</v>
      </c>
      <c r="R8" s="71">
        <f>'E.2 SFAG'!R8+'E.5 Contingency'!R8+'E.6 ECF'!R7</f>
        <v>15905139</v>
      </c>
      <c r="S8" s="71">
        <f>'E.2 SFAG'!S8+'E.5 Contingency'!S8+'E.6 ECF'!S7</f>
        <v>37598</v>
      </c>
      <c r="T8" s="71">
        <f>'E.2 SFAG'!T8+'E.5 Contingency'!T8+'E.6 ECF'!T7</f>
        <v>3667300</v>
      </c>
      <c r="U8" s="71">
        <f>'E.2 SFAG'!U8+'E.5 Contingency'!U8+'E.6 ECF'!U7</f>
        <v>12200241</v>
      </c>
      <c r="V8" s="71">
        <f>'E.2 SFAG'!V8+'E.5 Contingency'!V8+'E.6 ECF'!V7</f>
        <v>1308771</v>
      </c>
      <c r="W8" s="71">
        <f>'E.2 SFAG'!W8+'E.5 Contingency'!W8+'E.6 ECF'!W7</f>
        <v>385277</v>
      </c>
      <c r="X8" s="71">
        <f>'E.2 SFAG'!X8+'E.5 Contingency'!X8+'E.6 ECF'!X7</f>
        <v>385277</v>
      </c>
      <c r="Y8" s="71">
        <f>'E.2 SFAG'!Y8+'E.5 Contingency'!Y8+'E.6 ECF'!Y7</f>
        <v>0</v>
      </c>
      <c r="Z8" s="71">
        <f>'E.2 SFAG'!Z8+'E.5 Contingency'!Z8+'E.6 ECF'!Z7</f>
        <v>369424</v>
      </c>
      <c r="AA8" s="71">
        <f>'E.2 SFAG'!AA8+'E.5 Contingency'!AA8+'E.6 ECF'!AA7</f>
        <v>0</v>
      </c>
      <c r="AB8" s="71">
        <f>'E.2 SFAG'!AB8+'E.5 Contingency'!AB8+'E.6 ECF'!AB7</f>
        <v>0</v>
      </c>
      <c r="AC8" s="71">
        <f>'E.2 SFAG'!AC8+'E.5 Contingency'!AC8+'E.6 ECF'!AC7</f>
        <v>0</v>
      </c>
      <c r="AD8" s="71">
        <f>'E.2 SFAG'!AD8+'E.5 Contingency'!AD8+'E.6 ECF'!AD7</f>
        <v>0</v>
      </c>
      <c r="AE8" s="71">
        <f>'E.2 SFAG'!AE8+'E.5 Contingency'!AE8+'E.6 ECF'!AE7</f>
        <v>0</v>
      </c>
      <c r="AF8" s="71">
        <f>'E.2 SFAG'!AF8+'E.5 Contingency'!AF8+'E.6 ECF'!AF7</f>
        <v>950000</v>
      </c>
      <c r="AG8" s="71">
        <f>'E.2 SFAG'!AG8+'E.5 Contingency'!AG8+'E.6 ECF'!AG7</f>
        <v>2251199</v>
      </c>
      <c r="AH8" s="71">
        <f>'E.2 SFAG'!AH8+'E.5 Contingency'!AH8+'E.6 ECF'!AH7</f>
        <v>0</v>
      </c>
      <c r="AI8" s="71">
        <f>'E.2 SFAG'!AI8+'E.5 Contingency'!AI8+'E.6 ECF'!AI7</f>
        <v>0</v>
      </c>
      <c r="AJ8" s="71">
        <f>'E.2 SFAG'!AJ8+'E.5 Contingency'!AJ8+'E.6 ECF'!AJ7</f>
        <v>0</v>
      </c>
      <c r="AK8" s="71">
        <f>'E.2 SFAG'!AK8+'E.5 Contingency'!AK8+'E.6 ECF'!AK7</f>
        <v>0</v>
      </c>
      <c r="AL8" s="71">
        <f>'E.2 SFAG'!AL8+'E.5 Contingency'!AL8+'E.6 ECF'!AL7</f>
        <v>0</v>
      </c>
      <c r="AM8" s="71">
        <f>'E.2 SFAG'!AM8+'E.5 Contingency'!AM8+'E.6 ECF'!AM7</f>
        <v>15712636</v>
      </c>
      <c r="AN8" s="71">
        <f>'E.2 SFAG'!AN8+'E.5 Contingency'!AN8+'E.6 ECF'!AN7</f>
        <v>12518281</v>
      </c>
      <c r="AO8" s="71">
        <f>'E.2 SFAG'!AO8+'E.5 Contingency'!AO8+'E.6 ECF'!AO7</f>
        <v>0</v>
      </c>
      <c r="AP8" s="71">
        <f>'E.2 SFAG'!AP8+'E.5 Contingency'!AP8+'E.6 ECF'!AP7</f>
        <v>3194355</v>
      </c>
      <c r="AQ8" s="71">
        <f>'E.2 SFAG'!AQ8+'E.5 Contingency'!AQ8+'E.6 ECF'!AQ7</f>
        <v>0</v>
      </c>
      <c r="AR8" s="71">
        <f>'E.2 SFAG'!AR8+'E.5 Contingency'!AR8+'E.6 ECF'!AR7</f>
        <v>53309969</v>
      </c>
      <c r="AS8" s="71">
        <f>'E.2 SFAG'!AS8+'E.5 Contingency'!AS8+'E.6 ECF'!AS7</f>
        <v>33432731</v>
      </c>
      <c r="AT8" s="71">
        <f>'E.2 SFAG'!AT8+'E.5 Contingency'!AT8+'E.6 ECF'!AT7</f>
        <v>10851193</v>
      </c>
      <c r="AU8" s="16"/>
      <c r="AV8" s="11"/>
    </row>
    <row r="9" spans="1:48" x14ac:dyDescent="0.25">
      <c r="A9" s="69" t="s">
        <v>5</v>
      </c>
      <c r="B9" s="71">
        <f>'E.2 SFAG'!B9+'E.5 Contingency'!B9+'E.6 ECF'!B8</f>
        <v>3653771968</v>
      </c>
      <c r="C9" s="71">
        <f>'E.2 SFAG'!C9+'E.5 Contingency'!C9+'E.6 ECF'!C8</f>
        <v>0</v>
      </c>
      <c r="D9" s="71">
        <f>'E.2 SFAG'!D9+'E.5 Contingency'!D9+'E.6 ECF'!D8</f>
        <v>365119521</v>
      </c>
      <c r="E9" s="71">
        <f>'E.2 SFAG'!E9+'E.5 Contingency'!E9+'E.6 ECF'!E8</f>
        <v>3288652447</v>
      </c>
      <c r="F9" s="71">
        <f>'E.2 SFAG'!F9+'E.5 Contingency'!F9+'E.6 ECF'!F8</f>
        <v>134992001</v>
      </c>
      <c r="G9" s="71">
        <f>'E.2 SFAG'!G9+'E.5 Contingency'!G9+'E.6 ECF'!G8</f>
        <v>1017637383</v>
      </c>
      <c r="H9" s="71">
        <f>'E.2 SFAG'!H9+'E.5 Contingency'!H9+'E.6 ECF'!H8</f>
        <v>1014904759</v>
      </c>
      <c r="I9" s="71">
        <f>'E.2 SFAG'!I9+'E.5 Contingency'!I9+'E.6 ECF'!I8</f>
        <v>2732624</v>
      </c>
      <c r="J9" s="71">
        <f>'E.2 SFAG'!J9+'E.5 Contingency'!J9+'E.6 ECF'!J8</f>
        <v>242157000</v>
      </c>
      <c r="K9" s="71">
        <f>'E.2 SFAG'!K9+'E.5 Contingency'!K9+'E.6 ECF'!K8</f>
        <v>0</v>
      </c>
      <c r="L9" s="71">
        <f>'E.2 SFAG'!L9+'E.5 Contingency'!L9+'E.6 ECF'!L8</f>
        <v>0</v>
      </c>
      <c r="M9" s="71">
        <f>'E.2 SFAG'!M9+'E.5 Contingency'!M9+'E.6 ECF'!M8</f>
        <v>242157000</v>
      </c>
      <c r="N9" s="71">
        <f>'E.2 SFAG'!N9+'E.5 Contingency'!N9+'E.6 ECF'!N8</f>
        <v>0</v>
      </c>
      <c r="O9" s="71">
        <f>'E.2 SFAG'!O9+'E.5 Contingency'!O9+'E.6 ECF'!O8</f>
        <v>0</v>
      </c>
      <c r="P9" s="71">
        <f>'E.2 SFAG'!P9+'E.5 Contingency'!P9+'E.6 ECF'!P8</f>
        <v>0</v>
      </c>
      <c r="Q9" s="71">
        <f>'E.2 SFAG'!Q9+'E.5 Contingency'!Q9+'E.6 ECF'!Q8</f>
        <v>0</v>
      </c>
      <c r="R9" s="71">
        <f>'E.2 SFAG'!R9+'E.5 Contingency'!R9+'E.6 ECF'!R8</f>
        <v>1014168682</v>
      </c>
      <c r="S9" s="71">
        <f>'E.2 SFAG'!S9+'E.5 Contingency'!S9+'E.6 ECF'!S8</f>
        <v>31073150</v>
      </c>
      <c r="T9" s="71">
        <f>'E.2 SFAG'!T9+'E.5 Contingency'!T9+'E.6 ECF'!T8</f>
        <v>443156740</v>
      </c>
      <c r="U9" s="71">
        <f>'E.2 SFAG'!U9+'E.5 Contingency'!U9+'E.6 ECF'!U8</f>
        <v>539938792</v>
      </c>
      <c r="V9" s="71">
        <f>'E.2 SFAG'!V9+'E.5 Contingency'!V9+'E.6 ECF'!V8</f>
        <v>245732278</v>
      </c>
      <c r="W9" s="71">
        <f>'E.2 SFAG'!W9+'E.5 Contingency'!W9+'E.6 ECF'!W8</f>
        <v>122311636</v>
      </c>
      <c r="X9" s="71">
        <f>'E.2 SFAG'!X9+'E.5 Contingency'!X9+'E.6 ECF'!X8</f>
        <v>122311636</v>
      </c>
      <c r="Y9" s="71">
        <f>'E.2 SFAG'!Y9+'E.5 Contingency'!Y9+'E.6 ECF'!Y8</f>
        <v>0</v>
      </c>
      <c r="Z9" s="71">
        <f>'E.2 SFAG'!Z9+'E.5 Contingency'!Z9+'E.6 ECF'!Z8</f>
        <v>0</v>
      </c>
      <c r="AA9" s="71">
        <f>'E.2 SFAG'!AA9+'E.5 Contingency'!AA9+'E.6 ECF'!AA8</f>
        <v>0</v>
      </c>
      <c r="AB9" s="71">
        <f>'E.2 SFAG'!AB9+'E.5 Contingency'!AB9+'E.6 ECF'!AB8</f>
        <v>0</v>
      </c>
      <c r="AC9" s="71">
        <f>'E.2 SFAG'!AC9+'E.5 Contingency'!AC9+'E.6 ECF'!AC8</f>
        <v>165756</v>
      </c>
      <c r="AD9" s="71">
        <f>'E.2 SFAG'!AD9+'E.5 Contingency'!AD9+'E.6 ECF'!AD8</f>
        <v>38512610</v>
      </c>
      <c r="AE9" s="71">
        <f>'E.2 SFAG'!AE9+'E.5 Contingency'!AE9+'E.6 ECF'!AE8</f>
        <v>0</v>
      </c>
      <c r="AF9" s="71">
        <f>'E.2 SFAG'!AF9+'E.5 Contingency'!AF9+'E.6 ECF'!AF8</f>
        <v>8555788</v>
      </c>
      <c r="AG9" s="71">
        <f>'E.2 SFAG'!AG9+'E.5 Contingency'!AG9+'E.6 ECF'!AG8</f>
        <v>0</v>
      </c>
      <c r="AH9" s="71">
        <f>'E.2 SFAG'!AH9+'E.5 Contingency'!AH9+'E.6 ECF'!AH8</f>
        <v>0</v>
      </c>
      <c r="AI9" s="71">
        <f>'E.2 SFAG'!AI9+'E.5 Contingency'!AI9+'E.6 ECF'!AI8</f>
        <v>0</v>
      </c>
      <c r="AJ9" s="71">
        <f>'E.2 SFAG'!AJ9+'E.5 Contingency'!AJ9+'E.6 ECF'!AJ8</f>
        <v>0</v>
      </c>
      <c r="AK9" s="71">
        <f>'E.2 SFAG'!AK9+'E.5 Contingency'!AK9+'E.6 ECF'!AK8</f>
        <v>0</v>
      </c>
      <c r="AL9" s="71">
        <f>'E.2 SFAG'!AL9+'E.5 Contingency'!AL9+'E.6 ECF'!AL8</f>
        <v>0</v>
      </c>
      <c r="AM9" s="71">
        <f>'E.2 SFAG'!AM9+'E.5 Contingency'!AM9+'E.6 ECF'!AM8</f>
        <v>559294573</v>
      </c>
      <c r="AN9" s="71">
        <f>'E.2 SFAG'!AN9+'E.5 Contingency'!AN9+'E.6 ECF'!AN8</f>
        <v>323289986</v>
      </c>
      <c r="AO9" s="71">
        <f>'E.2 SFAG'!AO9+'E.5 Contingency'!AO9+'E.6 ECF'!AO8</f>
        <v>189048610</v>
      </c>
      <c r="AP9" s="71">
        <f>'E.2 SFAG'!AP9+'E.5 Contingency'!AP9+'E.6 ECF'!AP8</f>
        <v>46955977</v>
      </c>
      <c r="AQ9" s="71">
        <f>'E.2 SFAG'!AQ9+'E.5 Contingency'!AQ9+'E.6 ECF'!AQ8</f>
        <v>0</v>
      </c>
      <c r="AR9" s="71">
        <f>'E.2 SFAG'!AR9+'E.5 Contingency'!AR9+'E.6 ECF'!AR8</f>
        <v>3248535706</v>
      </c>
      <c r="AS9" s="71">
        <f>'E.2 SFAG'!AS9+'E.5 Contingency'!AS9+'E.6 ECF'!AS8</f>
        <v>175108742</v>
      </c>
      <c r="AT9" s="71">
        <f>'E.2 SFAG'!AT9+'E.5 Contingency'!AT9+'E.6 ECF'!AT8</f>
        <v>0</v>
      </c>
      <c r="AU9" s="16"/>
      <c r="AV9" s="11"/>
    </row>
    <row r="10" spans="1:48" x14ac:dyDescent="0.25">
      <c r="A10" s="69" t="s">
        <v>6</v>
      </c>
      <c r="B10" s="71">
        <f>'E.2 SFAG'!B10+'E.5 Contingency'!B10+'E.6 ECF'!B9</f>
        <v>151213631</v>
      </c>
      <c r="C10" s="71">
        <f>'E.2 SFAG'!C10+'E.5 Contingency'!C10+'E.6 ECF'!C9</f>
        <v>773392</v>
      </c>
      <c r="D10" s="71">
        <f>'E.2 SFAG'!D10+'E.5 Contingency'!D10+'E.6 ECF'!D9</f>
        <v>0</v>
      </c>
      <c r="E10" s="71">
        <f>'E.2 SFAG'!E10+'E.5 Contingency'!E10+'E.6 ECF'!E9</f>
        <v>135283298</v>
      </c>
      <c r="F10" s="71">
        <f>'E.2 SFAG'!F10+'E.5 Contingency'!F10+'E.6 ECF'!F9</f>
        <v>61803605</v>
      </c>
      <c r="G10" s="71">
        <f>'E.2 SFAG'!G10+'E.5 Contingency'!G10+'E.6 ECF'!G9</f>
        <v>68964811</v>
      </c>
      <c r="H10" s="71">
        <f>'E.2 SFAG'!H10+'E.5 Contingency'!H10+'E.6 ECF'!H9</f>
        <v>68964811</v>
      </c>
      <c r="I10" s="71">
        <f>'E.2 SFAG'!I10+'E.5 Contingency'!I10+'E.6 ECF'!I9</f>
        <v>0</v>
      </c>
      <c r="J10" s="71">
        <f>'E.2 SFAG'!J10+'E.5 Contingency'!J10+'E.6 ECF'!J9</f>
        <v>0</v>
      </c>
      <c r="K10" s="71">
        <f>'E.2 SFAG'!K10+'E.5 Contingency'!K10+'E.6 ECF'!K9</f>
        <v>0</v>
      </c>
      <c r="L10" s="71">
        <f>'E.2 SFAG'!L10+'E.5 Contingency'!L10+'E.6 ECF'!L9</f>
        <v>0</v>
      </c>
      <c r="M10" s="71">
        <f>'E.2 SFAG'!M10+'E.5 Contingency'!M10+'E.6 ECF'!M9</f>
        <v>0</v>
      </c>
      <c r="N10" s="71">
        <f>'E.2 SFAG'!N10+'E.5 Contingency'!N10+'E.6 ECF'!N9</f>
        <v>0</v>
      </c>
      <c r="O10" s="71">
        <f>'E.2 SFAG'!O10+'E.5 Contingency'!O10+'E.6 ECF'!O9</f>
        <v>0</v>
      </c>
      <c r="P10" s="71">
        <f>'E.2 SFAG'!P10+'E.5 Contingency'!P10+'E.6 ECF'!P9</f>
        <v>0</v>
      </c>
      <c r="Q10" s="71">
        <f>'E.2 SFAG'!Q10+'E.5 Contingency'!Q10+'E.6 ECF'!Q9</f>
        <v>0</v>
      </c>
      <c r="R10" s="71">
        <f>'E.2 SFAG'!R10+'E.5 Contingency'!R10+'E.6 ECF'!R9</f>
        <v>8788383</v>
      </c>
      <c r="S10" s="71">
        <f>'E.2 SFAG'!S10+'E.5 Contingency'!S10+'E.6 ECF'!S9</f>
        <v>120523</v>
      </c>
      <c r="T10" s="71">
        <f>'E.2 SFAG'!T10+'E.5 Contingency'!T10+'E.6 ECF'!T9</f>
        <v>4286052</v>
      </c>
      <c r="U10" s="71">
        <f>'E.2 SFAG'!U10+'E.5 Contingency'!U10+'E.6 ECF'!U9</f>
        <v>4381808</v>
      </c>
      <c r="V10" s="71">
        <f>'E.2 SFAG'!V10+'E.5 Contingency'!V10+'E.6 ECF'!V9</f>
        <v>7094372</v>
      </c>
      <c r="W10" s="71">
        <f>'E.2 SFAG'!W10+'E.5 Contingency'!W10+'E.6 ECF'!W9</f>
        <v>364971</v>
      </c>
      <c r="X10" s="71">
        <f>'E.2 SFAG'!X10+'E.5 Contingency'!X10+'E.6 ECF'!X9</f>
        <v>341509</v>
      </c>
      <c r="Y10" s="71">
        <f>'E.2 SFAG'!Y10+'E.5 Contingency'!Y10+'E.6 ECF'!Y9</f>
        <v>23462</v>
      </c>
      <c r="Z10" s="71">
        <f>'E.2 SFAG'!Z10+'E.5 Contingency'!Z10+'E.6 ECF'!Z9</f>
        <v>6799</v>
      </c>
      <c r="AA10" s="71">
        <f>'E.2 SFAG'!AA10+'E.5 Contingency'!AA10+'E.6 ECF'!AA9</f>
        <v>0</v>
      </c>
      <c r="AB10" s="71">
        <f>'E.2 SFAG'!AB10+'E.5 Contingency'!AB10+'E.6 ECF'!AB9</f>
        <v>0</v>
      </c>
      <c r="AC10" s="71">
        <f>'E.2 SFAG'!AC10+'E.5 Contingency'!AC10+'E.6 ECF'!AC9</f>
        <v>2982810</v>
      </c>
      <c r="AD10" s="71">
        <f>'E.2 SFAG'!AD10+'E.5 Contingency'!AD10+'E.6 ECF'!AD9</f>
        <v>1829768</v>
      </c>
      <c r="AE10" s="71">
        <f>'E.2 SFAG'!AE10+'E.5 Contingency'!AE10+'E.6 ECF'!AE9</f>
        <v>400258</v>
      </c>
      <c r="AF10" s="71">
        <f>'E.2 SFAG'!AF10+'E.5 Contingency'!AF10+'E.6 ECF'!AF9</f>
        <v>674210</v>
      </c>
      <c r="AG10" s="71">
        <f>'E.2 SFAG'!AG10+'E.5 Contingency'!AG10+'E.6 ECF'!AG9</f>
        <v>121129</v>
      </c>
      <c r="AH10" s="71">
        <f>'E.2 SFAG'!AH10+'E.5 Contingency'!AH10+'E.6 ECF'!AH9</f>
        <v>105942</v>
      </c>
      <c r="AI10" s="71">
        <f>'E.2 SFAG'!AI10+'E.5 Contingency'!AI10+'E.6 ECF'!AI9</f>
        <v>91937</v>
      </c>
      <c r="AJ10" s="71">
        <f>'E.2 SFAG'!AJ10+'E.5 Contingency'!AJ10+'E.6 ECF'!AJ9</f>
        <v>0</v>
      </c>
      <c r="AK10" s="71">
        <f>'E.2 SFAG'!AK10+'E.5 Contingency'!AK10+'E.6 ECF'!AK9</f>
        <v>14005</v>
      </c>
      <c r="AL10" s="71">
        <f>'E.2 SFAG'!AL10+'E.5 Contingency'!AL10+'E.6 ECF'!AL9</f>
        <v>254439</v>
      </c>
      <c r="AM10" s="71">
        <f>'E.2 SFAG'!AM10+'E.5 Contingency'!AM10+'E.6 ECF'!AM9</f>
        <v>41746780</v>
      </c>
      <c r="AN10" s="71">
        <f>'E.2 SFAG'!AN10+'E.5 Contingency'!AN10+'E.6 ECF'!AN9</f>
        <v>10546610</v>
      </c>
      <c r="AO10" s="71">
        <f>'E.2 SFAG'!AO10+'E.5 Contingency'!AO10+'E.6 ECF'!AO9</f>
        <v>27676200</v>
      </c>
      <c r="AP10" s="71">
        <f>'E.2 SFAG'!AP10+'E.5 Contingency'!AP10+'E.6 ECF'!AP9</f>
        <v>3523970</v>
      </c>
      <c r="AQ10" s="71">
        <f>'E.2 SFAG'!AQ10+'E.5 Contingency'!AQ10+'E.6 ECF'!AQ9</f>
        <v>0</v>
      </c>
      <c r="AR10" s="71">
        <f>'E.2 SFAG'!AR10+'E.5 Contingency'!AR10+'E.6 ECF'!AR9</f>
        <v>133334672</v>
      </c>
      <c r="AS10" s="71">
        <f>'E.2 SFAG'!AS10+'E.5 Contingency'!AS10+'E.6 ECF'!AS9</f>
        <v>0</v>
      </c>
      <c r="AT10" s="71">
        <f>'E.2 SFAG'!AT10+'E.5 Contingency'!AT10+'E.6 ECF'!AT9</f>
        <v>78909172</v>
      </c>
      <c r="AU10" s="16"/>
      <c r="AV10" s="11"/>
    </row>
    <row r="11" spans="1:48" x14ac:dyDescent="0.25">
      <c r="A11" s="69" t="s">
        <v>7</v>
      </c>
      <c r="B11" s="71">
        <f>'E.2 SFAG'!B11+'E.5 Contingency'!B11+'E.6 ECF'!B10</f>
        <v>266788107</v>
      </c>
      <c r="C11" s="71">
        <f>'E.2 SFAG'!C11+'E.5 Contingency'!C11+'E.6 ECF'!C10</f>
        <v>0</v>
      </c>
      <c r="D11" s="71">
        <f>'E.2 SFAG'!D11+'E.5 Contingency'!D11+'E.6 ECF'!D10</f>
        <v>26678810</v>
      </c>
      <c r="E11" s="71">
        <f>'E.2 SFAG'!E11+'E.5 Contingency'!E11+'E.6 ECF'!E10</f>
        <v>240109297</v>
      </c>
      <c r="F11" s="71">
        <f>'E.2 SFAG'!F11+'E.5 Contingency'!F11+'E.6 ECF'!F10</f>
        <v>0</v>
      </c>
      <c r="G11" s="71">
        <f>'E.2 SFAG'!G11+'E.5 Contingency'!G11+'E.6 ECF'!G10</f>
        <v>22752509</v>
      </c>
      <c r="H11" s="71">
        <f>'E.2 SFAG'!H11+'E.5 Contingency'!H11+'E.6 ECF'!H10</f>
        <v>22752509</v>
      </c>
      <c r="I11" s="71">
        <f>'E.2 SFAG'!I11+'E.5 Contingency'!I11+'E.6 ECF'!I10</f>
        <v>0</v>
      </c>
      <c r="J11" s="71">
        <f>'E.2 SFAG'!J11+'E.5 Contingency'!J11+'E.6 ECF'!J10</f>
        <v>0</v>
      </c>
      <c r="K11" s="71">
        <f>'E.2 SFAG'!K11+'E.5 Contingency'!K11+'E.6 ECF'!K10</f>
        <v>0</v>
      </c>
      <c r="L11" s="71">
        <f>'E.2 SFAG'!L11+'E.5 Contingency'!L11+'E.6 ECF'!L10</f>
        <v>0</v>
      </c>
      <c r="M11" s="71">
        <f>'E.2 SFAG'!M11+'E.5 Contingency'!M11+'E.6 ECF'!M10</f>
        <v>0</v>
      </c>
      <c r="N11" s="71">
        <f>'E.2 SFAG'!N11+'E.5 Contingency'!N11+'E.6 ECF'!N10</f>
        <v>12963926</v>
      </c>
      <c r="O11" s="71">
        <f>'E.2 SFAG'!O11+'E.5 Contingency'!O11+'E.6 ECF'!O10</f>
        <v>0</v>
      </c>
      <c r="P11" s="71">
        <f>'E.2 SFAG'!P11+'E.5 Contingency'!P11+'E.6 ECF'!P10</f>
        <v>0</v>
      </c>
      <c r="Q11" s="71">
        <f>'E.2 SFAG'!Q11+'E.5 Contingency'!Q11+'E.6 ECF'!Q10</f>
        <v>12963926</v>
      </c>
      <c r="R11" s="71">
        <f>'E.2 SFAG'!R11+'E.5 Contingency'!R11+'E.6 ECF'!R10</f>
        <v>0</v>
      </c>
      <c r="S11" s="71">
        <f>'E.2 SFAG'!S11+'E.5 Contingency'!S11+'E.6 ECF'!S10</f>
        <v>0</v>
      </c>
      <c r="T11" s="71">
        <f>'E.2 SFAG'!T11+'E.5 Contingency'!T11+'E.6 ECF'!T10</f>
        <v>0</v>
      </c>
      <c r="U11" s="71">
        <f>'E.2 SFAG'!U11+'E.5 Contingency'!U11+'E.6 ECF'!U10</f>
        <v>0</v>
      </c>
      <c r="V11" s="71">
        <f>'E.2 SFAG'!V11+'E.5 Contingency'!V11+'E.6 ECF'!V10</f>
        <v>1770069</v>
      </c>
      <c r="W11" s="71">
        <f>'E.2 SFAG'!W11+'E.5 Contingency'!W11+'E.6 ECF'!W10</f>
        <v>0</v>
      </c>
      <c r="X11" s="71">
        <f>'E.2 SFAG'!X11+'E.5 Contingency'!X11+'E.6 ECF'!X10</f>
        <v>0</v>
      </c>
      <c r="Y11" s="71">
        <f>'E.2 SFAG'!Y11+'E.5 Contingency'!Y11+'E.6 ECF'!Y10</f>
        <v>0</v>
      </c>
      <c r="Z11" s="71">
        <f>'E.2 SFAG'!Z11+'E.5 Contingency'!Z11+'E.6 ECF'!Z10</f>
        <v>0</v>
      </c>
      <c r="AA11" s="71">
        <f>'E.2 SFAG'!AA11+'E.5 Contingency'!AA11+'E.6 ECF'!AA10</f>
        <v>0</v>
      </c>
      <c r="AB11" s="71">
        <f>'E.2 SFAG'!AB11+'E.5 Contingency'!AB11+'E.6 ECF'!AB10</f>
        <v>0</v>
      </c>
      <c r="AC11" s="71">
        <f>'E.2 SFAG'!AC11+'E.5 Contingency'!AC11+'E.6 ECF'!AC10</f>
        <v>0</v>
      </c>
      <c r="AD11" s="71">
        <f>'E.2 SFAG'!AD11+'E.5 Contingency'!AD11+'E.6 ECF'!AD10</f>
        <v>6979024</v>
      </c>
      <c r="AE11" s="71">
        <f>'E.2 SFAG'!AE11+'E.5 Contingency'!AE11+'E.6 ECF'!AE10</f>
        <v>0</v>
      </c>
      <c r="AF11" s="71">
        <f>'E.2 SFAG'!AF11+'E.5 Contingency'!AF11+'E.6 ECF'!AF10</f>
        <v>64406850</v>
      </c>
      <c r="AG11" s="71">
        <f>'E.2 SFAG'!AG11+'E.5 Contingency'!AG11+'E.6 ECF'!AG10</f>
        <v>19686030</v>
      </c>
      <c r="AH11" s="71">
        <f>'E.2 SFAG'!AH11+'E.5 Contingency'!AH11+'E.6 ECF'!AH10</f>
        <v>55228981</v>
      </c>
      <c r="AI11" s="71">
        <f>'E.2 SFAG'!AI11+'E.5 Contingency'!AI11+'E.6 ECF'!AI10</f>
        <v>55228981</v>
      </c>
      <c r="AJ11" s="71">
        <f>'E.2 SFAG'!AJ11+'E.5 Contingency'!AJ11+'E.6 ECF'!AJ10</f>
        <v>0</v>
      </c>
      <c r="AK11" s="71">
        <f>'E.2 SFAG'!AK11+'E.5 Contingency'!AK11+'E.6 ECF'!AK10</f>
        <v>0</v>
      </c>
      <c r="AL11" s="71">
        <f>'E.2 SFAG'!AL11+'E.5 Contingency'!AL11+'E.6 ECF'!AL10</f>
        <v>0</v>
      </c>
      <c r="AM11" s="71">
        <f>'E.2 SFAG'!AM11+'E.5 Contingency'!AM11+'E.6 ECF'!AM10</f>
        <v>56321907</v>
      </c>
      <c r="AN11" s="71">
        <f>'E.2 SFAG'!AN11+'E.5 Contingency'!AN11+'E.6 ECF'!AN10</f>
        <v>11293774</v>
      </c>
      <c r="AO11" s="71">
        <f>'E.2 SFAG'!AO11+'E.5 Contingency'!AO11+'E.6 ECF'!AO10</f>
        <v>45028133</v>
      </c>
      <c r="AP11" s="71">
        <f>'E.2 SFAG'!AP11+'E.5 Contingency'!AP11+'E.6 ECF'!AP10</f>
        <v>0</v>
      </c>
      <c r="AQ11" s="71">
        <f>'E.2 SFAG'!AQ11+'E.5 Contingency'!AQ11+'E.6 ECF'!AQ10</f>
        <v>0</v>
      </c>
      <c r="AR11" s="71">
        <f>'E.2 SFAG'!AR11+'E.5 Contingency'!AR11+'E.6 ECF'!AR10</f>
        <v>240109296</v>
      </c>
      <c r="AS11" s="71">
        <f>'E.2 SFAG'!AS11+'E.5 Contingency'!AS11+'E.6 ECF'!AS10</f>
        <v>0</v>
      </c>
      <c r="AT11" s="71">
        <f>'E.2 SFAG'!AT11+'E.5 Contingency'!AT11+'E.6 ECF'!AT10</f>
        <v>1</v>
      </c>
      <c r="AU11" s="16"/>
      <c r="AV11" s="11"/>
    </row>
    <row r="12" spans="1:48" x14ac:dyDescent="0.25">
      <c r="A12" s="69" t="s">
        <v>8</v>
      </c>
      <c r="B12" s="71">
        <f>'E.2 SFAG'!B12+'E.5 Contingency'!B12+'E.6 ECF'!B11</f>
        <v>35888252</v>
      </c>
      <c r="C12" s="71">
        <f>'E.2 SFAG'!C12+'E.5 Contingency'!C12+'E.6 ECF'!C11</f>
        <v>0</v>
      </c>
      <c r="D12" s="71">
        <f>'E.2 SFAG'!D12+'E.5 Contingency'!D12+'E.6 ECF'!D11</f>
        <v>0</v>
      </c>
      <c r="E12" s="71">
        <f>'E.2 SFAG'!E12+'E.5 Contingency'!E12+'E.6 ECF'!E11</f>
        <v>32290981</v>
      </c>
      <c r="F12" s="71">
        <f>'E.2 SFAG'!F12+'E.5 Contingency'!F12+'E.6 ECF'!F11</f>
        <v>7217838</v>
      </c>
      <c r="G12" s="71">
        <f>'E.2 SFAG'!G12+'E.5 Contingency'!G12+'E.6 ECF'!G11</f>
        <v>637864</v>
      </c>
      <c r="H12" s="71">
        <f>'E.2 SFAG'!H12+'E.5 Contingency'!H12+'E.6 ECF'!H11</f>
        <v>637864</v>
      </c>
      <c r="I12" s="71">
        <f>'E.2 SFAG'!I12+'E.5 Contingency'!I12+'E.6 ECF'!I11</f>
        <v>0</v>
      </c>
      <c r="J12" s="71">
        <f>'E.2 SFAG'!J12+'E.5 Contingency'!J12+'E.6 ECF'!J11</f>
        <v>0</v>
      </c>
      <c r="K12" s="71">
        <f>'E.2 SFAG'!K12+'E.5 Contingency'!K12+'E.6 ECF'!K11</f>
        <v>0</v>
      </c>
      <c r="L12" s="71">
        <f>'E.2 SFAG'!L12+'E.5 Contingency'!L12+'E.6 ECF'!L11</f>
        <v>0</v>
      </c>
      <c r="M12" s="71">
        <f>'E.2 SFAG'!M12+'E.5 Contingency'!M12+'E.6 ECF'!M11</f>
        <v>0</v>
      </c>
      <c r="N12" s="71">
        <f>'E.2 SFAG'!N12+'E.5 Contingency'!N12+'E.6 ECF'!N11</f>
        <v>0</v>
      </c>
      <c r="O12" s="71">
        <f>'E.2 SFAG'!O12+'E.5 Contingency'!O12+'E.6 ECF'!O11</f>
        <v>0</v>
      </c>
      <c r="P12" s="71">
        <f>'E.2 SFAG'!P12+'E.5 Contingency'!P12+'E.6 ECF'!P11</f>
        <v>0</v>
      </c>
      <c r="Q12" s="71">
        <f>'E.2 SFAG'!Q12+'E.5 Contingency'!Q12+'E.6 ECF'!Q11</f>
        <v>0</v>
      </c>
      <c r="R12" s="71">
        <f>'E.2 SFAG'!R12+'E.5 Contingency'!R12+'E.6 ECF'!R11</f>
        <v>3864351</v>
      </c>
      <c r="S12" s="71">
        <f>'E.2 SFAG'!S12+'E.5 Contingency'!S12+'E.6 ECF'!S11</f>
        <v>2237192</v>
      </c>
      <c r="T12" s="71">
        <f>'E.2 SFAG'!T12+'E.5 Contingency'!T12+'E.6 ECF'!T11</f>
        <v>1627159</v>
      </c>
      <c r="U12" s="71">
        <f>'E.2 SFAG'!U12+'E.5 Contingency'!U12+'E.6 ECF'!U11</f>
        <v>0</v>
      </c>
      <c r="V12" s="71">
        <f>'E.2 SFAG'!V12+'E.5 Contingency'!V12+'E.6 ECF'!V11</f>
        <v>0</v>
      </c>
      <c r="W12" s="71">
        <f>'E.2 SFAG'!W12+'E.5 Contingency'!W12+'E.6 ECF'!W11</f>
        <v>17998690</v>
      </c>
      <c r="X12" s="71">
        <f>'E.2 SFAG'!X12+'E.5 Contingency'!X12+'E.6 ECF'!X11</f>
        <v>17998690</v>
      </c>
      <c r="Y12" s="71">
        <f>'E.2 SFAG'!Y12+'E.5 Contingency'!Y12+'E.6 ECF'!Y11</f>
        <v>0</v>
      </c>
      <c r="Z12" s="71">
        <f>'E.2 SFAG'!Z12+'E.5 Contingency'!Z12+'E.6 ECF'!Z11</f>
        <v>0</v>
      </c>
      <c r="AA12" s="71">
        <f>'E.2 SFAG'!AA12+'E.5 Contingency'!AA12+'E.6 ECF'!AA11</f>
        <v>0</v>
      </c>
      <c r="AB12" s="71">
        <f>'E.2 SFAG'!AB12+'E.5 Contingency'!AB12+'E.6 ECF'!AB11</f>
        <v>0</v>
      </c>
      <c r="AC12" s="71">
        <f>'E.2 SFAG'!AC12+'E.5 Contingency'!AC12+'E.6 ECF'!AC11</f>
        <v>1743874</v>
      </c>
      <c r="AD12" s="71">
        <f>'E.2 SFAG'!AD12+'E.5 Contingency'!AD12+'E.6 ECF'!AD11</f>
        <v>750002</v>
      </c>
      <c r="AE12" s="71">
        <f>'E.2 SFAG'!AE12+'E.5 Contingency'!AE12+'E.6 ECF'!AE11</f>
        <v>0</v>
      </c>
      <c r="AF12" s="71">
        <f>'E.2 SFAG'!AF12+'E.5 Contingency'!AF12+'E.6 ECF'!AF11</f>
        <v>0</v>
      </c>
      <c r="AG12" s="71">
        <f>'E.2 SFAG'!AG12+'E.5 Contingency'!AG12+'E.6 ECF'!AG11</f>
        <v>0</v>
      </c>
      <c r="AH12" s="71">
        <f>'E.2 SFAG'!AH12+'E.5 Contingency'!AH12+'E.6 ECF'!AH11</f>
        <v>0</v>
      </c>
      <c r="AI12" s="71">
        <f>'E.2 SFAG'!AI12+'E.5 Contingency'!AI12+'E.6 ECF'!AI11</f>
        <v>0</v>
      </c>
      <c r="AJ12" s="71">
        <f>'E.2 SFAG'!AJ12+'E.5 Contingency'!AJ12+'E.6 ECF'!AJ11</f>
        <v>0</v>
      </c>
      <c r="AK12" s="71">
        <f>'E.2 SFAG'!AK12+'E.5 Contingency'!AK12+'E.6 ECF'!AK11</f>
        <v>0</v>
      </c>
      <c r="AL12" s="71">
        <f>'E.2 SFAG'!AL12+'E.5 Contingency'!AL12+'E.6 ECF'!AL11</f>
        <v>0</v>
      </c>
      <c r="AM12" s="71">
        <f>'E.2 SFAG'!AM12+'E.5 Contingency'!AM12+'E.6 ECF'!AM11</f>
        <v>8205002</v>
      </c>
      <c r="AN12" s="71">
        <f>'E.2 SFAG'!AN12+'E.5 Contingency'!AN12+'E.6 ECF'!AN11</f>
        <v>3846110</v>
      </c>
      <c r="AO12" s="71">
        <f>'E.2 SFAG'!AO12+'E.5 Contingency'!AO12+'E.6 ECF'!AO11</f>
        <v>2549966</v>
      </c>
      <c r="AP12" s="71">
        <f>'E.2 SFAG'!AP12+'E.5 Contingency'!AP12+'E.6 ECF'!AP11</f>
        <v>1808926</v>
      </c>
      <c r="AQ12" s="71">
        <f>'E.2 SFAG'!AQ12+'E.5 Contingency'!AQ12+'E.6 ECF'!AQ11</f>
        <v>0</v>
      </c>
      <c r="AR12" s="71">
        <f>'E.2 SFAG'!AR12+'E.5 Contingency'!AR12+'E.6 ECF'!AR11</f>
        <v>33199783</v>
      </c>
      <c r="AS12" s="71">
        <f>'E.2 SFAG'!AS12+'E.5 Contingency'!AS12+'E.6 ECF'!AS11</f>
        <v>375566</v>
      </c>
      <c r="AT12" s="71">
        <f>'E.2 SFAG'!AT12+'E.5 Contingency'!AT12+'E.6 ECF'!AT11</f>
        <v>9530741</v>
      </c>
      <c r="AU12" s="16"/>
      <c r="AV12" s="11"/>
    </row>
    <row r="13" spans="1:48" x14ac:dyDescent="0.25">
      <c r="A13" s="69" t="s">
        <v>163</v>
      </c>
      <c r="B13" s="71">
        <f>'E.2 SFAG'!B13+'E.5 Contingency'!B13+'E.6 ECF'!B12</f>
        <v>102926698</v>
      </c>
      <c r="C13" s="71">
        <f>'E.2 SFAG'!C13+'E.5 Contingency'!C13+'E.6 ECF'!C12</f>
        <v>0</v>
      </c>
      <c r="D13" s="71">
        <f>'E.2 SFAG'!D13+'E.5 Contingency'!D13+'E.6 ECF'!D12</f>
        <v>3935917</v>
      </c>
      <c r="E13" s="71">
        <f>'E.2 SFAG'!E13+'E.5 Contingency'!E13+'E.6 ECF'!E12</f>
        <v>88673898</v>
      </c>
      <c r="F13" s="71">
        <f>'E.2 SFAG'!F13+'E.5 Contingency'!F13+'E.6 ECF'!F12</f>
        <v>82157344</v>
      </c>
      <c r="G13" s="71">
        <f>'E.2 SFAG'!G13+'E.5 Contingency'!G13+'E.6 ECF'!G12</f>
        <v>36290185</v>
      </c>
      <c r="H13" s="71">
        <f>'E.2 SFAG'!H13+'E.5 Contingency'!H13+'E.6 ECF'!H12</f>
        <v>36290185</v>
      </c>
      <c r="I13" s="71">
        <f>'E.2 SFAG'!I13+'E.5 Contingency'!I13+'E.6 ECF'!I12</f>
        <v>0</v>
      </c>
      <c r="J13" s="71">
        <f>'E.2 SFAG'!J13+'E.5 Contingency'!J13+'E.6 ECF'!J12</f>
        <v>0</v>
      </c>
      <c r="K13" s="71">
        <f>'E.2 SFAG'!K13+'E.5 Contingency'!K13+'E.6 ECF'!K12</f>
        <v>0</v>
      </c>
      <c r="L13" s="71">
        <f>'E.2 SFAG'!L13+'E.5 Contingency'!L13+'E.6 ECF'!L12</f>
        <v>0</v>
      </c>
      <c r="M13" s="71">
        <f>'E.2 SFAG'!M13+'E.5 Contingency'!M13+'E.6 ECF'!M12</f>
        <v>0</v>
      </c>
      <c r="N13" s="71">
        <f>'E.2 SFAG'!N13+'E.5 Contingency'!N13+'E.6 ECF'!N12</f>
        <v>0</v>
      </c>
      <c r="O13" s="71">
        <f>'E.2 SFAG'!O13+'E.5 Contingency'!O13+'E.6 ECF'!O12</f>
        <v>0</v>
      </c>
      <c r="P13" s="71">
        <f>'E.2 SFAG'!P13+'E.5 Contingency'!P13+'E.6 ECF'!P12</f>
        <v>0</v>
      </c>
      <c r="Q13" s="71">
        <f>'E.2 SFAG'!Q13+'E.5 Contingency'!Q13+'E.6 ECF'!Q12</f>
        <v>0</v>
      </c>
      <c r="R13" s="71">
        <f>'E.2 SFAG'!R13+'E.5 Contingency'!R13+'E.6 ECF'!R12</f>
        <v>5926389</v>
      </c>
      <c r="S13" s="71">
        <f>'E.2 SFAG'!S13+'E.5 Contingency'!S13+'E.6 ECF'!S12</f>
        <v>0</v>
      </c>
      <c r="T13" s="71">
        <f>'E.2 SFAG'!T13+'E.5 Contingency'!T13+'E.6 ECF'!T12</f>
        <v>1463459</v>
      </c>
      <c r="U13" s="71">
        <f>'E.2 SFAG'!U13+'E.5 Contingency'!U13+'E.6 ECF'!U12</f>
        <v>4462930</v>
      </c>
      <c r="V13" s="71">
        <f>'E.2 SFAG'!V13+'E.5 Contingency'!V13+'E.6 ECF'!V12</f>
        <v>0</v>
      </c>
      <c r="W13" s="71">
        <f>'E.2 SFAG'!W13+'E.5 Contingency'!W13+'E.6 ECF'!W12</f>
        <v>36947695</v>
      </c>
      <c r="X13" s="71">
        <f>'E.2 SFAG'!X13+'E.5 Contingency'!X13+'E.6 ECF'!X12</f>
        <v>36947695</v>
      </c>
      <c r="Y13" s="71">
        <f>'E.2 SFAG'!Y13+'E.5 Contingency'!Y13+'E.6 ECF'!Y12</f>
        <v>0</v>
      </c>
      <c r="Z13" s="71">
        <f>'E.2 SFAG'!Z13+'E.5 Contingency'!Z13+'E.6 ECF'!Z12</f>
        <v>0</v>
      </c>
      <c r="AA13" s="71">
        <f>'E.2 SFAG'!AA13+'E.5 Contingency'!AA13+'E.6 ECF'!AA12</f>
        <v>0</v>
      </c>
      <c r="AB13" s="71">
        <f>'E.2 SFAG'!AB13+'E.5 Contingency'!AB13+'E.6 ECF'!AB12</f>
        <v>0</v>
      </c>
      <c r="AC13" s="71">
        <f>'E.2 SFAG'!AC13+'E.5 Contingency'!AC13+'E.6 ECF'!AC12</f>
        <v>0</v>
      </c>
      <c r="AD13" s="71">
        <f>'E.2 SFAG'!AD13+'E.5 Contingency'!AD13+'E.6 ECF'!AD12</f>
        <v>407206</v>
      </c>
      <c r="AE13" s="71">
        <f>'E.2 SFAG'!AE13+'E.5 Contingency'!AE13+'E.6 ECF'!AE12</f>
        <v>0</v>
      </c>
      <c r="AF13" s="71">
        <f>'E.2 SFAG'!AF13+'E.5 Contingency'!AF13+'E.6 ECF'!AF12</f>
        <v>1395105</v>
      </c>
      <c r="AG13" s="71">
        <f>'E.2 SFAG'!AG13+'E.5 Contingency'!AG13+'E.6 ECF'!AG12</f>
        <v>0</v>
      </c>
      <c r="AH13" s="71">
        <f>'E.2 SFAG'!AH13+'E.5 Contingency'!AH13+'E.6 ECF'!AH12</f>
        <v>0</v>
      </c>
      <c r="AI13" s="71">
        <f>'E.2 SFAG'!AI13+'E.5 Contingency'!AI13+'E.6 ECF'!AI12</f>
        <v>0</v>
      </c>
      <c r="AJ13" s="71">
        <f>'E.2 SFAG'!AJ13+'E.5 Contingency'!AJ13+'E.6 ECF'!AJ12</f>
        <v>0</v>
      </c>
      <c r="AK13" s="71">
        <f>'E.2 SFAG'!AK13+'E.5 Contingency'!AK13+'E.6 ECF'!AK12</f>
        <v>0</v>
      </c>
      <c r="AL13" s="71">
        <f>'E.2 SFAG'!AL13+'E.5 Contingency'!AL13+'E.6 ECF'!AL12</f>
        <v>1162925</v>
      </c>
      <c r="AM13" s="71">
        <f>'E.2 SFAG'!AM13+'E.5 Contingency'!AM13+'E.6 ECF'!AM12</f>
        <v>9019838</v>
      </c>
      <c r="AN13" s="71">
        <f>'E.2 SFAG'!AN13+'E.5 Contingency'!AN13+'E.6 ECF'!AN12</f>
        <v>4120649</v>
      </c>
      <c r="AO13" s="71">
        <f>'E.2 SFAG'!AO13+'E.5 Contingency'!AO13+'E.6 ECF'!AO12</f>
        <v>2718549</v>
      </c>
      <c r="AP13" s="71">
        <f>'E.2 SFAG'!AP13+'E.5 Contingency'!AP13+'E.6 ECF'!AP12</f>
        <v>2180640</v>
      </c>
      <c r="AQ13" s="71">
        <f>'E.2 SFAG'!AQ13+'E.5 Contingency'!AQ13+'E.6 ECF'!AQ12</f>
        <v>0</v>
      </c>
      <c r="AR13" s="71">
        <f>'E.2 SFAG'!AR13+'E.5 Contingency'!AR13+'E.6 ECF'!AR12</f>
        <v>91149343</v>
      </c>
      <c r="AS13" s="71">
        <f>'E.2 SFAG'!AS13+'E.5 Contingency'!AS13+'E.6 ECF'!AS12</f>
        <v>0</v>
      </c>
      <c r="AT13" s="71">
        <f>'E.2 SFAG'!AT13+'E.5 Contingency'!AT13+'E.6 ECF'!AT12</f>
        <v>89998782</v>
      </c>
      <c r="AU13" s="16"/>
      <c r="AV13" s="11"/>
    </row>
    <row r="14" spans="1:48" x14ac:dyDescent="0.25">
      <c r="A14" s="69" t="s">
        <v>10</v>
      </c>
      <c r="B14" s="71">
        <f>'E.2 SFAG'!B14+'E.5 Contingency'!B14+'E.6 ECF'!B13</f>
        <v>562340120</v>
      </c>
      <c r="C14" s="71">
        <f>'E.2 SFAG'!C14+'E.5 Contingency'!C14+'E.6 ECF'!C13</f>
        <v>82996516</v>
      </c>
      <c r="D14" s="71">
        <f>'E.2 SFAG'!D14+'E.5 Contingency'!D14+'E.6 ECF'!D13</f>
        <v>42175507</v>
      </c>
      <c r="E14" s="71">
        <f>'E.2 SFAG'!E14+'E.5 Contingency'!E14+'E.6 ECF'!E13</f>
        <v>437168097</v>
      </c>
      <c r="F14" s="71">
        <f>'E.2 SFAG'!F14+'E.5 Contingency'!F14+'E.6 ECF'!F13</f>
        <v>34797439</v>
      </c>
      <c r="G14" s="71">
        <f>'E.2 SFAG'!G14+'E.5 Contingency'!G14+'E.6 ECF'!G13</f>
        <v>43648558</v>
      </c>
      <c r="H14" s="71">
        <f>'E.2 SFAG'!H14+'E.5 Contingency'!H14+'E.6 ECF'!H13</f>
        <v>28687801</v>
      </c>
      <c r="I14" s="71">
        <f>'E.2 SFAG'!I14+'E.5 Contingency'!I14+'E.6 ECF'!I13</f>
        <v>14960757</v>
      </c>
      <c r="J14" s="71">
        <f>'E.2 SFAG'!J14+'E.5 Contingency'!J14+'E.6 ECF'!J13</f>
        <v>0</v>
      </c>
      <c r="K14" s="71">
        <f>'E.2 SFAG'!K14+'E.5 Contingency'!K14+'E.6 ECF'!K13</f>
        <v>0</v>
      </c>
      <c r="L14" s="71">
        <f>'E.2 SFAG'!L14+'E.5 Contingency'!L14+'E.6 ECF'!L13</f>
        <v>0</v>
      </c>
      <c r="M14" s="71">
        <f>'E.2 SFAG'!M14+'E.5 Contingency'!M14+'E.6 ECF'!M13</f>
        <v>0</v>
      </c>
      <c r="N14" s="71">
        <f>'E.2 SFAG'!N14+'E.5 Contingency'!N14+'E.6 ECF'!N13</f>
        <v>0</v>
      </c>
      <c r="O14" s="71">
        <f>'E.2 SFAG'!O14+'E.5 Contingency'!O14+'E.6 ECF'!O13</f>
        <v>0</v>
      </c>
      <c r="P14" s="71">
        <f>'E.2 SFAG'!P14+'E.5 Contingency'!P14+'E.6 ECF'!P13</f>
        <v>0</v>
      </c>
      <c r="Q14" s="71">
        <f>'E.2 SFAG'!Q14+'E.5 Contingency'!Q14+'E.6 ECF'!Q13</f>
        <v>0</v>
      </c>
      <c r="R14" s="71">
        <f>'E.2 SFAG'!R14+'E.5 Contingency'!R14+'E.6 ECF'!R13</f>
        <v>47357786</v>
      </c>
      <c r="S14" s="71">
        <f>'E.2 SFAG'!S14+'E.5 Contingency'!S14+'E.6 ECF'!S13</f>
        <v>384588</v>
      </c>
      <c r="T14" s="71">
        <f>'E.2 SFAG'!T14+'E.5 Contingency'!T14+'E.6 ECF'!T13</f>
        <v>4315189</v>
      </c>
      <c r="U14" s="71">
        <f>'E.2 SFAG'!U14+'E.5 Contingency'!U14+'E.6 ECF'!U13</f>
        <v>42658009</v>
      </c>
      <c r="V14" s="71">
        <f>'E.2 SFAG'!V14+'E.5 Contingency'!V14+'E.6 ECF'!V13</f>
        <v>3424025</v>
      </c>
      <c r="W14" s="71">
        <f>'E.2 SFAG'!W14+'E.5 Contingency'!W14+'E.6 ECF'!W13</f>
        <v>89719005</v>
      </c>
      <c r="X14" s="71">
        <f>'E.2 SFAG'!X14+'E.5 Contingency'!X14+'E.6 ECF'!X13</f>
        <v>89719005</v>
      </c>
      <c r="Y14" s="71">
        <f>'E.2 SFAG'!Y14+'E.5 Contingency'!Y14+'E.6 ECF'!Y13</f>
        <v>0</v>
      </c>
      <c r="Z14" s="71">
        <f>'E.2 SFAG'!Z14+'E.5 Contingency'!Z14+'E.6 ECF'!Z13</f>
        <v>0</v>
      </c>
      <c r="AA14" s="71">
        <f>'E.2 SFAG'!AA14+'E.5 Contingency'!AA14+'E.6 ECF'!AA13</f>
        <v>0</v>
      </c>
      <c r="AB14" s="71">
        <f>'E.2 SFAG'!AB14+'E.5 Contingency'!AB14+'E.6 ECF'!AB13</f>
        <v>0</v>
      </c>
      <c r="AC14" s="71">
        <f>'E.2 SFAG'!AC14+'E.5 Contingency'!AC14+'E.6 ECF'!AC13</f>
        <v>836210</v>
      </c>
      <c r="AD14" s="71">
        <f>'E.2 SFAG'!AD14+'E.5 Contingency'!AD14+'E.6 ECF'!AD13</f>
        <v>18837188</v>
      </c>
      <c r="AE14" s="71">
        <f>'E.2 SFAG'!AE14+'E.5 Contingency'!AE14+'E.6 ECF'!AE13</f>
        <v>0</v>
      </c>
      <c r="AF14" s="71">
        <f>'E.2 SFAG'!AF14+'E.5 Contingency'!AF14+'E.6 ECF'!AF13</f>
        <v>735043</v>
      </c>
      <c r="AG14" s="71">
        <f>'E.2 SFAG'!AG14+'E.5 Contingency'!AG14+'E.6 ECF'!AG13</f>
        <v>0</v>
      </c>
      <c r="AH14" s="71">
        <f>'E.2 SFAG'!AH14+'E.5 Contingency'!AH14+'E.6 ECF'!AH13</f>
        <v>117252200</v>
      </c>
      <c r="AI14" s="71">
        <f>'E.2 SFAG'!AI14+'E.5 Contingency'!AI14+'E.6 ECF'!AI13</f>
        <v>6251911</v>
      </c>
      <c r="AJ14" s="71">
        <f>'E.2 SFAG'!AJ14+'E.5 Contingency'!AJ14+'E.6 ECF'!AJ13</f>
        <v>1071212</v>
      </c>
      <c r="AK14" s="71">
        <f>'E.2 SFAG'!AK14+'E.5 Contingency'!AK14+'E.6 ECF'!AK13</f>
        <v>109929077</v>
      </c>
      <c r="AL14" s="71">
        <f>'E.2 SFAG'!AL14+'E.5 Contingency'!AL14+'E.6 ECF'!AL13</f>
        <v>0</v>
      </c>
      <c r="AM14" s="71">
        <f>'E.2 SFAG'!AM14+'E.5 Contingency'!AM14+'E.6 ECF'!AM13</f>
        <v>62764884</v>
      </c>
      <c r="AN14" s="71">
        <f>'E.2 SFAG'!AN14+'E.5 Contingency'!AN14+'E.6 ECF'!AN13</f>
        <v>35593246</v>
      </c>
      <c r="AO14" s="71">
        <f>'E.2 SFAG'!AO14+'E.5 Contingency'!AO14+'E.6 ECF'!AO13</f>
        <v>0</v>
      </c>
      <c r="AP14" s="71">
        <f>'E.2 SFAG'!AP14+'E.5 Contingency'!AP14+'E.6 ECF'!AP13</f>
        <v>27171638</v>
      </c>
      <c r="AQ14" s="71">
        <f>'E.2 SFAG'!AQ14+'E.5 Contingency'!AQ14+'E.6 ECF'!AQ13</f>
        <v>1822868</v>
      </c>
      <c r="AR14" s="71">
        <f>'E.2 SFAG'!AR14+'E.5 Contingency'!AR14+'E.6 ECF'!AR13</f>
        <v>386397767</v>
      </c>
      <c r="AS14" s="71">
        <f>'E.2 SFAG'!AS14+'E.5 Contingency'!AS14+'E.6 ECF'!AS13</f>
        <v>43843760</v>
      </c>
      <c r="AT14" s="71">
        <f>'E.2 SFAG'!AT14+'E.5 Contingency'!AT14+'E.6 ECF'!AT13</f>
        <v>41724009</v>
      </c>
      <c r="AU14" s="16"/>
      <c r="AV14" s="11"/>
    </row>
    <row r="15" spans="1:48" x14ac:dyDescent="0.25">
      <c r="A15" s="69" t="s">
        <v>11</v>
      </c>
      <c r="B15" s="71">
        <f>'E.2 SFAG'!B15+'E.5 Contingency'!B15+'E.6 ECF'!B14</f>
        <v>330741739</v>
      </c>
      <c r="C15" s="71">
        <f>'E.2 SFAG'!C15+'E.5 Contingency'!C15+'E.6 ECF'!C14</f>
        <v>0</v>
      </c>
      <c r="D15" s="71">
        <f>'E.2 SFAG'!D15+'E.5 Contingency'!D15+'E.6 ECF'!D14</f>
        <v>6723084</v>
      </c>
      <c r="E15" s="71">
        <f>'E.2 SFAG'!E15+'E.5 Contingency'!E15+'E.6 ECF'!E14</f>
        <v>324018655</v>
      </c>
      <c r="F15" s="71">
        <f>'E.2 SFAG'!F15+'E.5 Contingency'!F15+'E.6 ECF'!F14</f>
        <v>77349604</v>
      </c>
      <c r="G15" s="71">
        <f>'E.2 SFAG'!G15+'E.5 Contingency'!G15+'E.6 ECF'!G14</f>
        <v>69231994</v>
      </c>
      <c r="H15" s="71">
        <f>'E.2 SFAG'!H15+'E.5 Contingency'!H15+'E.6 ECF'!H14</f>
        <v>39934206</v>
      </c>
      <c r="I15" s="71">
        <f>'E.2 SFAG'!I15+'E.5 Contingency'!I15+'E.6 ECF'!I14</f>
        <v>29297788</v>
      </c>
      <c r="J15" s="71">
        <f>'E.2 SFAG'!J15+'E.5 Contingency'!J15+'E.6 ECF'!J14</f>
        <v>23971190</v>
      </c>
      <c r="K15" s="71">
        <f>'E.2 SFAG'!K15+'E.5 Contingency'!K15+'E.6 ECF'!K14</f>
        <v>23971190</v>
      </c>
      <c r="L15" s="71">
        <f>'E.2 SFAG'!L15+'E.5 Contingency'!L15+'E.6 ECF'!L14</f>
        <v>0</v>
      </c>
      <c r="M15" s="71">
        <f>'E.2 SFAG'!M15+'E.5 Contingency'!M15+'E.6 ECF'!M14</f>
        <v>0</v>
      </c>
      <c r="N15" s="71">
        <f>'E.2 SFAG'!N15+'E.5 Contingency'!N15+'E.6 ECF'!N14</f>
        <v>528536</v>
      </c>
      <c r="O15" s="71">
        <f>'E.2 SFAG'!O15+'E.5 Contingency'!O15+'E.6 ECF'!O14</f>
        <v>528536</v>
      </c>
      <c r="P15" s="71">
        <f>'E.2 SFAG'!P15+'E.5 Contingency'!P15+'E.6 ECF'!P14</f>
        <v>0</v>
      </c>
      <c r="Q15" s="71">
        <f>'E.2 SFAG'!Q15+'E.5 Contingency'!Q15+'E.6 ECF'!Q14</f>
        <v>0</v>
      </c>
      <c r="R15" s="71">
        <f>'E.2 SFAG'!R15+'E.5 Contingency'!R15+'E.6 ECF'!R14</f>
        <v>10310682</v>
      </c>
      <c r="S15" s="71">
        <f>'E.2 SFAG'!S15+'E.5 Contingency'!S15+'E.6 ECF'!S14</f>
        <v>5434382</v>
      </c>
      <c r="T15" s="71">
        <f>'E.2 SFAG'!T15+'E.5 Contingency'!T15+'E.6 ECF'!T14</f>
        <v>807274</v>
      </c>
      <c r="U15" s="71">
        <f>'E.2 SFAG'!U15+'E.5 Contingency'!U15+'E.6 ECF'!U14</f>
        <v>4069026</v>
      </c>
      <c r="V15" s="71">
        <f>'E.2 SFAG'!V15+'E.5 Contingency'!V15+'E.6 ECF'!V14</f>
        <v>3621342</v>
      </c>
      <c r="W15" s="71">
        <f>'E.2 SFAG'!W15+'E.5 Contingency'!W15+'E.6 ECF'!W14</f>
        <v>0</v>
      </c>
      <c r="X15" s="71">
        <f>'E.2 SFAG'!X15+'E.5 Contingency'!X15+'E.6 ECF'!X14</f>
        <v>0</v>
      </c>
      <c r="Y15" s="71">
        <f>'E.2 SFAG'!Y15+'E.5 Contingency'!Y15+'E.6 ECF'!Y14</f>
        <v>0</v>
      </c>
      <c r="Z15" s="71">
        <f>'E.2 SFAG'!Z15+'E.5 Contingency'!Z15+'E.6 ECF'!Z14</f>
        <v>0</v>
      </c>
      <c r="AA15" s="71">
        <f>'E.2 SFAG'!AA15+'E.5 Contingency'!AA15+'E.6 ECF'!AA14</f>
        <v>0</v>
      </c>
      <c r="AB15" s="71">
        <f>'E.2 SFAG'!AB15+'E.5 Contingency'!AB15+'E.6 ECF'!AB14</f>
        <v>0</v>
      </c>
      <c r="AC15" s="71">
        <f>'E.2 SFAG'!AC15+'E.5 Contingency'!AC15+'E.6 ECF'!AC14</f>
        <v>73720</v>
      </c>
      <c r="AD15" s="71">
        <f>'E.2 SFAG'!AD15+'E.5 Contingency'!AD15+'E.6 ECF'!AD14</f>
        <v>22770713</v>
      </c>
      <c r="AE15" s="71">
        <f>'E.2 SFAG'!AE15+'E.5 Contingency'!AE15+'E.6 ECF'!AE14</f>
        <v>17992306</v>
      </c>
      <c r="AF15" s="71">
        <f>'E.2 SFAG'!AF15+'E.5 Contingency'!AF15+'E.6 ECF'!AF14</f>
        <v>740095</v>
      </c>
      <c r="AG15" s="71">
        <f>'E.2 SFAG'!AG15+'E.5 Contingency'!AG15+'E.6 ECF'!AG14</f>
        <v>746933</v>
      </c>
      <c r="AH15" s="71">
        <f>'E.2 SFAG'!AH15+'E.5 Contingency'!AH15+'E.6 ECF'!AH14</f>
        <v>184624842</v>
      </c>
      <c r="AI15" s="71">
        <f>'E.2 SFAG'!AI15+'E.5 Contingency'!AI15+'E.6 ECF'!AI14</f>
        <v>169224851</v>
      </c>
      <c r="AJ15" s="71">
        <f>'E.2 SFAG'!AJ15+'E.5 Contingency'!AJ15+'E.6 ECF'!AJ14</f>
        <v>11464746</v>
      </c>
      <c r="AK15" s="71">
        <f>'E.2 SFAG'!AK15+'E.5 Contingency'!AK15+'E.6 ECF'!AK14</f>
        <v>3935245</v>
      </c>
      <c r="AL15" s="71">
        <f>'E.2 SFAG'!AL15+'E.5 Contingency'!AL15+'E.6 ECF'!AL14</f>
        <v>0</v>
      </c>
      <c r="AM15" s="71">
        <f>'E.2 SFAG'!AM15+'E.5 Contingency'!AM15+'E.6 ECF'!AM14</f>
        <v>24431286</v>
      </c>
      <c r="AN15" s="71">
        <f>'E.2 SFAG'!AN15+'E.5 Contingency'!AN15+'E.6 ECF'!AN14</f>
        <v>12981419</v>
      </c>
      <c r="AO15" s="71">
        <f>'E.2 SFAG'!AO15+'E.5 Contingency'!AO15+'E.6 ECF'!AO14</f>
        <v>7004901</v>
      </c>
      <c r="AP15" s="71">
        <f>'E.2 SFAG'!AP15+'E.5 Contingency'!AP15+'E.6 ECF'!AP14</f>
        <v>4444966</v>
      </c>
      <c r="AQ15" s="71">
        <f>'E.2 SFAG'!AQ15+'E.5 Contingency'!AQ15+'E.6 ECF'!AQ14</f>
        <v>223627</v>
      </c>
      <c r="AR15" s="71">
        <f>'E.2 SFAG'!AR15+'E.5 Contingency'!AR15+'E.6 ECF'!AR14</f>
        <v>359267266</v>
      </c>
      <c r="AS15" s="71">
        <f>'E.2 SFAG'!AS15+'E.5 Contingency'!AS15+'E.6 ECF'!AS14</f>
        <v>32078204</v>
      </c>
      <c r="AT15" s="71">
        <f>'E.2 SFAG'!AT15+'E.5 Contingency'!AT15+'E.6 ECF'!AT14</f>
        <v>10022789</v>
      </c>
      <c r="AU15" s="16"/>
      <c r="AV15" s="11"/>
    </row>
    <row r="16" spans="1:48" x14ac:dyDescent="0.25">
      <c r="A16" s="69" t="s">
        <v>12</v>
      </c>
      <c r="B16" s="71">
        <f>'E.2 SFAG'!B16+'E.5 Contingency'!B16+'E.6 ECF'!B15</f>
        <v>109922947</v>
      </c>
      <c r="C16" s="71">
        <f>'E.2 SFAG'!C16+'E.5 Contingency'!C16+'E.6 ECF'!C15</f>
        <v>0</v>
      </c>
      <c r="D16" s="71">
        <f>'E.2 SFAG'!D16+'E.5 Contingency'!D16+'E.6 ECF'!D15</f>
        <v>9890000</v>
      </c>
      <c r="E16" s="71">
        <f>'E.2 SFAG'!E16+'E.5 Contingency'!E16+'E.6 ECF'!E15</f>
        <v>89014788</v>
      </c>
      <c r="F16" s="71">
        <f>'E.2 SFAG'!F16+'E.5 Contingency'!F16+'E.6 ECF'!F15</f>
        <v>90485097</v>
      </c>
      <c r="G16" s="71">
        <f>'E.2 SFAG'!G16+'E.5 Contingency'!G16+'E.6 ECF'!G15</f>
        <v>34208575</v>
      </c>
      <c r="H16" s="71">
        <f>'E.2 SFAG'!H16+'E.5 Contingency'!H16+'E.6 ECF'!H15</f>
        <v>34208575</v>
      </c>
      <c r="I16" s="71">
        <f>'E.2 SFAG'!I16+'E.5 Contingency'!I16+'E.6 ECF'!I15</f>
        <v>0</v>
      </c>
      <c r="J16" s="71">
        <f>'E.2 SFAG'!J16+'E.5 Contingency'!J16+'E.6 ECF'!J15</f>
        <v>0</v>
      </c>
      <c r="K16" s="71">
        <f>'E.2 SFAG'!K16+'E.5 Contingency'!K16+'E.6 ECF'!K15</f>
        <v>0</v>
      </c>
      <c r="L16" s="71">
        <f>'E.2 SFAG'!L16+'E.5 Contingency'!L16+'E.6 ECF'!L15</f>
        <v>0</v>
      </c>
      <c r="M16" s="71">
        <f>'E.2 SFAG'!M16+'E.5 Contingency'!M16+'E.6 ECF'!M15</f>
        <v>0</v>
      </c>
      <c r="N16" s="71">
        <f>'E.2 SFAG'!N16+'E.5 Contingency'!N16+'E.6 ECF'!N15</f>
        <v>0</v>
      </c>
      <c r="O16" s="71">
        <f>'E.2 SFAG'!O16+'E.5 Contingency'!O16+'E.6 ECF'!O15</f>
        <v>0</v>
      </c>
      <c r="P16" s="71">
        <f>'E.2 SFAG'!P16+'E.5 Contingency'!P16+'E.6 ECF'!P15</f>
        <v>0</v>
      </c>
      <c r="Q16" s="71">
        <f>'E.2 SFAG'!Q16+'E.5 Contingency'!Q16+'E.6 ECF'!Q15</f>
        <v>0</v>
      </c>
      <c r="R16" s="71">
        <f>'E.2 SFAG'!R16+'E.5 Contingency'!R16+'E.6 ECF'!R15</f>
        <v>680040</v>
      </c>
      <c r="S16" s="71">
        <f>'E.2 SFAG'!S16+'E.5 Contingency'!S16+'E.6 ECF'!S15</f>
        <v>0</v>
      </c>
      <c r="T16" s="71">
        <f>'E.2 SFAG'!T16+'E.5 Contingency'!T16+'E.6 ECF'!T15</f>
        <v>69196</v>
      </c>
      <c r="U16" s="71">
        <f>'E.2 SFAG'!U16+'E.5 Contingency'!U16+'E.6 ECF'!U15</f>
        <v>610844</v>
      </c>
      <c r="V16" s="71">
        <f>'E.2 SFAG'!V16+'E.5 Contingency'!V16+'E.6 ECF'!V15</f>
        <v>1689541</v>
      </c>
      <c r="W16" s="71">
        <f>'E.2 SFAG'!W16+'E.5 Contingency'!W16+'E.6 ECF'!W15</f>
        <v>0</v>
      </c>
      <c r="X16" s="71">
        <f>'E.2 SFAG'!X16+'E.5 Contingency'!X16+'E.6 ECF'!X15</f>
        <v>0</v>
      </c>
      <c r="Y16" s="71">
        <f>'E.2 SFAG'!Y16+'E.5 Contingency'!Y16+'E.6 ECF'!Y15</f>
        <v>0</v>
      </c>
      <c r="Z16" s="71">
        <f>'E.2 SFAG'!Z16+'E.5 Contingency'!Z16+'E.6 ECF'!Z15</f>
        <v>0</v>
      </c>
      <c r="AA16" s="71">
        <f>'E.2 SFAG'!AA16+'E.5 Contingency'!AA16+'E.6 ECF'!AA15</f>
        <v>0</v>
      </c>
      <c r="AB16" s="71">
        <f>'E.2 SFAG'!AB16+'E.5 Contingency'!AB16+'E.6 ECF'!AB15</f>
        <v>0</v>
      </c>
      <c r="AC16" s="71">
        <f>'E.2 SFAG'!AC16+'E.5 Contingency'!AC16+'E.6 ECF'!AC15</f>
        <v>347191</v>
      </c>
      <c r="AD16" s="71">
        <f>'E.2 SFAG'!AD16+'E.5 Contingency'!AD16+'E.6 ECF'!AD15</f>
        <v>432998</v>
      </c>
      <c r="AE16" s="71">
        <f>'E.2 SFAG'!AE16+'E.5 Contingency'!AE16+'E.6 ECF'!AE15</f>
        <v>592037</v>
      </c>
      <c r="AF16" s="71">
        <f>'E.2 SFAG'!AF16+'E.5 Contingency'!AF16+'E.6 ECF'!AF15</f>
        <v>2692641</v>
      </c>
      <c r="AG16" s="71">
        <f>'E.2 SFAG'!AG16+'E.5 Contingency'!AG16+'E.6 ECF'!AG15</f>
        <v>80620</v>
      </c>
      <c r="AH16" s="71">
        <f>'E.2 SFAG'!AH16+'E.5 Contingency'!AH16+'E.6 ECF'!AH15</f>
        <v>2024668</v>
      </c>
      <c r="AI16" s="71">
        <f>'E.2 SFAG'!AI16+'E.5 Contingency'!AI16+'E.6 ECF'!AI15</f>
        <v>328847</v>
      </c>
      <c r="AJ16" s="71">
        <f>'E.2 SFAG'!AJ16+'E.5 Contingency'!AJ16+'E.6 ECF'!AJ15</f>
        <v>0</v>
      </c>
      <c r="AK16" s="71">
        <f>'E.2 SFAG'!AK16+'E.5 Contingency'!AK16+'E.6 ECF'!AK15</f>
        <v>1695821</v>
      </c>
      <c r="AL16" s="71">
        <f>'E.2 SFAG'!AL16+'E.5 Contingency'!AL16+'E.6 ECF'!AL15</f>
        <v>0</v>
      </c>
      <c r="AM16" s="71">
        <f>'E.2 SFAG'!AM16+'E.5 Contingency'!AM16+'E.6 ECF'!AM15</f>
        <v>13266171</v>
      </c>
      <c r="AN16" s="71">
        <f>'E.2 SFAG'!AN16+'E.5 Contingency'!AN16+'E.6 ECF'!AN15</f>
        <v>6963208</v>
      </c>
      <c r="AO16" s="71">
        <f>'E.2 SFAG'!AO16+'E.5 Contingency'!AO16+'E.6 ECF'!AO15</f>
        <v>4483736</v>
      </c>
      <c r="AP16" s="71">
        <f>'E.2 SFAG'!AP16+'E.5 Contingency'!AP16+'E.6 ECF'!AP15</f>
        <v>1819227</v>
      </c>
      <c r="AQ16" s="71">
        <f>'E.2 SFAG'!AQ16+'E.5 Contingency'!AQ16+'E.6 ECF'!AQ15</f>
        <v>0</v>
      </c>
      <c r="AR16" s="71">
        <f>'E.2 SFAG'!AR16+'E.5 Contingency'!AR16+'E.6 ECF'!AR15</f>
        <v>56014482</v>
      </c>
      <c r="AS16" s="71">
        <f>'E.2 SFAG'!AS16+'E.5 Contingency'!AS16+'E.6 ECF'!AS15</f>
        <v>8555471</v>
      </c>
      <c r="AT16" s="71">
        <f>'E.2 SFAG'!AT16+'E.5 Contingency'!AT16+'E.6 ECF'!AT15</f>
        <v>125948091</v>
      </c>
      <c r="AU16" s="16"/>
      <c r="AV16" s="11"/>
    </row>
    <row r="17" spans="1:48" x14ac:dyDescent="0.25">
      <c r="A17" s="69" t="s">
        <v>13</v>
      </c>
      <c r="B17" s="71">
        <f>'E.2 SFAG'!B17+'E.5 Contingency'!B17+'E.6 ECF'!B16</f>
        <v>30412562</v>
      </c>
      <c r="C17" s="71">
        <f>'E.2 SFAG'!C17+'E.5 Contingency'!C17+'E.6 ECF'!C16</f>
        <v>7831234</v>
      </c>
      <c r="D17" s="71">
        <f>'E.2 SFAG'!D17+'E.5 Contingency'!D17+'E.6 ECF'!D16</f>
        <v>323133</v>
      </c>
      <c r="E17" s="71">
        <f>'E.2 SFAG'!E17+'E.5 Contingency'!E17+'E.6 ECF'!E16</f>
        <v>22258195</v>
      </c>
      <c r="F17" s="71">
        <f>'E.2 SFAG'!F17+'E.5 Contingency'!F17+'E.6 ECF'!F16</f>
        <v>30264204</v>
      </c>
      <c r="G17" s="71">
        <f>'E.2 SFAG'!G17+'E.5 Contingency'!G17+'E.6 ECF'!G16</f>
        <v>3851708</v>
      </c>
      <c r="H17" s="71">
        <f>'E.2 SFAG'!H17+'E.5 Contingency'!H17+'E.6 ECF'!H16</f>
        <v>3851708</v>
      </c>
      <c r="I17" s="71">
        <f>'E.2 SFAG'!I17+'E.5 Contingency'!I17+'E.6 ECF'!I16</f>
        <v>0</v>
      </c>
      <c r="J17" s="71">
        <f>'E.2 SFAG'!J17+'E.5 Contingency'!J17+'E.6 ECF'!J16</f>
        <v>0</v>
      </c>
      <c r="K17" s="71">
        <f>'E.2 SFAG'!K17+'E.5 Contingency'!K17+'E.6 ECF'!K16</f>
        <v>0</v>
      </c>
      <c r="L17" s="71">
        <f>'E.2 SFAG'!L17+'E.5 Contingency'!L17+'E.6 ECF'!L16</f>
        <v>0</v>
      </c>
      <c r="M17" s="71">
        <f>'E.2 SFAG'!M17+'E.5 Contingency'!M17+'E.6 ECF'!M16</f>
        <v>0</v>
      </c>
      <c r="N17" s="71">
        <f>'E.2 SFAG'!N17+'E.5 Contingency'!N17+'E.6 ECF'!N16</f>
        <v>8958569</v>
      </c>
      <c r="O17" s="71">
        <f>'E.2 SFAG'!O17+'E.5 Contingency'!O17+'E.6 ECF'!O16</f>
        <v>0</v>
      </c>
      <c r="P17" s="71">
        <f>'E.2 SFAG'!P17+'E.5 Contingency'!P17+'E.6 ECF'!P16</f>
        <v>0</v>
      </c>
      <c r="Q17" s="71">
        <f>'E.2 SFAG'!Q17+'E.5 Contingency'!Q17+'E.6 ECF'!Q16</f>
        <v>8958569</v>
      </c>
      <c r="R17" s="71">
        <f>'E.2 SFAG'!R17+'E.5 Contingency'!R17+'E.6 ECF'!R16</f>
        <v>1006268</v>
      </c>
      <c r="S17" s="71">
        <f>'E.2 SFAG'!S17+'E.5 Contingency'!S17+'E.6 ECF'!S16</f>
        <v>232881</v>
      </c>
      <c r="T17" s="71">
        <f>'E.2 SFAG'!T17+'E.5 Contingency'!T17+'E.6 ECF'!T16</f>
        <v>53307</v>
      </c>
      <c r="U17" s="71">
        <f>'E.2 SFAG'!U17+'E.5 Contingency'!U17+'E.6 ECF'!U16</f>
        <v>720080</v>
      </c>
      <c r="V17" s="71">
        <f>'E.2 SFAG'!V17+'E.5 Contingency'!V17+'E.6 ECF'!V16</f>
        <v>0</v>
      </c>
      <c r="W17" s="71">
        <f>'E.2 SFAG'!W17+'E.5 Contingency'!W17+'E.6 ECF'!W16</f>
        <v>2326569</v>
      </c>
      <c r="X17" s="71">
        <f>'E.2 SFAG'!X17+'E.5 Contingency'!X17+'E.6 ECF'!X16</f>
        <v>1171018</v>
      </c>
      <c r="Y17" s="71">
        <f>'E.2 SFAG'!Y17+'E.5 Contingency'!Y17+'E.6 ECF'!Y16</f>
        <v>1155551</v>
      </c>
      <c r="Z17" s="71">
        <f>'E.2 SFAG'!Z17+'E.5 Contingency'!Z17+'E.6 ECF'!Z16</f>
        <v>0</v>
      </c>
      <c r="AA17" s="71">
        <f>'E.2 SFAG'!AA17+'E.5 Contingency'!AA17+'E.6 ECF'!AA16</f>
        <v>0</v>
      </c>
      <c r="AB17" s="71">
        <f>'E.2 SFAG'!AB17+'E.5 Contingency'!AB17+'E.6 ECF'!AB16</f>
        <v>0</v>
      </c>
      <c r="AC17" s="71">
        <f>'E.2 SFAG'!AC17+'E.5 Contingency'!AC17+'E.6 ECF'!AC16</f>
        <v>1318778</v>
      </c>
      <c r="AD17" s="71">
        <f>'E.2 SFAG'!AD17+'E.5 Contingency'!AD17+'E.6 ECF'!AD16</f>
        <v>431624</v>
      </c>
      <c r="AE17" s="71">
        <f>'E.2 SFAG'!AE17+'E.5 Contingency'!AE17+'E.6 ECF'!AE16</f>
        <v>0</v>
      </c>
      <c r="AF17" s="71">
        <f>'E.2 SFAG'!AF17+'E.5 Contingency'!AF17+'E.6 ECF'!AF16</f>
        <v>399111</v>
      </c>
      <c r="AG17" s="71">
        <f>'E.2 SFAG'!AG17+'E.5 Contingency'!AG17+'E.6 ECF'!AG16</f>
        <v>0</v>
      </c>
      <c r="AH17" s="71">
        <f>'E.2 SFAG'!AH17+'E.5 Contingency'!AH17+'E.6 ECF'!AH16</f>
        <v>12504</v>
      </c>
      <c r="AI17" s="71">
        <f>'E.2 SFAG'!AI17+'E.5 Contingency'!AI17+'E.6 ECF'!AI16</f>
        <v>12504</v>
      </c>
      <c r="AJ17" s="71">
        <f>'E.2 SFAG'!AJ17+'E.5 Contingency'!AJ17+'E.6 ECF'!AJ16</f>
        <v>0</v>
      </c>
      <c r="AK17" s="71">
        <f>'E.2 SFAG'!AK17+'E.5 Contingency'!AK17+'E.6 ECF'!AK16</f>
        <v>0</v>
      </c>
      <c r="AL17" s="71">
        <f>'E.2 SFAG'!AL17+'E.5 Contingency'!AL17+'E.6 ECF'!AL16</f>
        <v>0</v>
      </c>
      <c r="AM17" s="71">
        <f>'E.2 SFAG'!AM17+'E.5 Contingency'!AM17+'E.6 ECF'!AM16</f>
        <v>3775705</v>
      </c>
      <c r="AN17" s="71">
        <f>'E.2 SFAG'!AN17+'E.5 Contingency'!AN17+'E.6 ECF'!AN16</f>
        <v>2942888</v>
      </c>
      <c r="AO17" s="71">
        <f>'E.2 SFAG'!AO17+'E.5 Contingency'!AO17+'E.6 ECF'!AO16</f>
        <v>0</v>
      </c>
      <c r="AP17" s="71">
        <f>'E.2 SFAG'!AP17+'E.5 Contingency'!AP17+'E.6 ECF'!AP16</f>
        <v>832817</v>
      </c>
      <c r="AQ17" s="71">
        <f>'E.2 SFAG'!AQ17+'E.5 Contingency'!AQ17+'E.6 ECF'!AQ16</f>
        <v>0</v>
      </c>
      <c r="AR17" s="71">
        <f>'E.2 SFAG'!AR17+'E.5 Contingency'!AR17+'E.6 ECF'!AR16</f>
        <v>22080836</v>
      </c>
      <c r="AS17" s="71">
        <f>'E.2 SFAG'!AS17+'E.5 Contingency'!AS17+'E.6 ECF'!AS16</f>
        <v>0</v>
      </c>
      <c r="AT17" s="71">
        <f>'E.2 SFAG'!AT17+'E.5 Contingency'!AT17+'E.6 ECF'!AT16</f>
        <v>30441563</v>
      </c>
      <c r="AU17" s="16"/>
      <c r="AV17" s="11"/>
    </row>
    <row r="18" spans="1:48" x14ac:dyDescent="0.25">
      <c r="A18" s="69" t="s">
        <v>14</v>
      </c>
      <c r="B18" s="71">
        <f>'E.2 SFAG'!B18+'E.5 Contingency'!B18+'E.6 ECF'!B17</f>
        <v>585056960</v>
      </c>
      <c r="C18" s="71">
        <f>'E.2 SFAG'!C18+'E.5 Contingency'!C18+'E.6 ECF'!C17</f>
        <v>0</v>
      </c>
      <c r="D18" s="71">
        <f>'E.2 SFAG'!D18+'E.5 Contingency'!D18+'E.6 ECF'!D17</f>
        <v>1200000</v>
      </c>
      <c r="E18" s="71">
        <f>'E.2 SFAG'!E18+'E.5 Contingency'!E18+'E.6 ECF'!E17</f>
        <v>583856960</v>
      </c>
      <c r="F18" s="71">
        <f>'E.2 SFAG'!F18+'E.5 Contingency'!F18+'E.6 ECF'!F17</f>
        <v>14356736</v>
      </c>
      <c r="G18" s="71">
        <f>'E.2 SFAG'!G18+'E.5 Contingency'!G18+'E.6 ECF'!G17</f>
        <v>63498813</v>
      </c>
      <c r="H18" s="71">
        <f>'E.2 SFAG'!H18+'E.5 Contingency'!H18+'E.6 ECF'!H17</f>
        <v>63498813</v>
      </c>
      <c r="I18" s="71">
        <f>'E.2 SFAG'!I18+'E.5 Contingency'!I18+'E.6 ECF'!I17</f>
        <v>0</v>
      </c>
      <c r="J18" s="71">
        <f>'E.2 SFAG'!J18+'E.5 Contingency'!J18+'E.6 ECF'!J17</f>
        <v>0</v>
      </c>
      <c r="K18" s="71">
        <f>'E.2 SFAG'!K18+'E.5 Contingency'!K18+'E.6 ECF'!K17</f>
        <v>0</v>
      </c>
      <c r="L18" s="71">
        <f>'E.2 SFAG'!L18+'E.5 Contingency'!L18+'E.6 ECF'!L17</f>
        <v>0</v>
      </c>
      <c r="M18" s="71">
        <f>'E.2 SFAG'!M18+'E.5 Contingency'!M18+'E.6 ECF'!M17</f>
        <v>0</v>
      </c>
      <c r="N18" s="71">
        <f>'E.2 SFAG'!N18+'E.5 Contingency'!N18+'E.6 ECF'!N17</f>
        <v>0</v>
      </c>
      <c r="O18" s="71">
        <f>'E.2 SFAG'!O18+'E.5 Contingency'!O18+'E.6 ECF'!O17</f>
        <v>0</v>
      </c>
      <c r="P18" s="71">
        <f>'E.2 SFAG'!P18+'E.5 Contingency'!P18+'E.6 ECF'!P17</f>
        <v>0</v>
      </c>
      <c r="Q18" s="71">
        <f>'E.2 SFAG'!Q18+'E.5 Contingency'!Q18+'E.6 ECF'!Q17</f>
        <v>0</v>
      </c>
      <c r="R18" s="71">
        <f>'E.2 SFAG'!R18+'E.5 Contingency'!R18+'E.6 ECF'!R17</f>
        <v>20901724</v>
      </c>
      <c r="S18" s="71">
        <f>'E.2 SFAG'!S18+'E.5 Contingency'!S18+'E.6 ECF'!S17</f>
        <v>0</v>
      </c>
      <c r="T18" s="71">
        <f>'E.2 SFAG'!T18+'E.5 Contingency'!T18+'E.6 ECF'!T17</f>
        <v>11993049</v>
      </c>
      <c r="U18" s="71">
        <f>'E.2 SFAG'!U18+'E.5 Contingency'!U18+'E.6 ECF'!U17</f>
        <v>8908675</v>
      </c>
      <c r="V18" s="71">
        <f>'E.2 SFAG'!V18+'E.5 Contingency'!V18+'E.6 ECF'!V17</f>
        <v>3597980</v>
      </c>
      <c r="W18" s="71">
        <f>'E.2 SFAG'!W18+'E.5 Contingency'!W18+'E.6 ECF'!W17</f>
        <v>151574773</v>
      </c>
      <c r="X18" s="71">
        <f>'E.2 SFAG'!X18+'E.5 Contingency'!X18+'E.6 ECF'!X17</f>
        <v>151574773</v>
      </c>
      <c r="Y18" s="71">
        <f>'E.2 SFAG'!Y18+'E.5 Contingency'!Y18+'E.6 ECF'!Y17</f>
        <v>0</v>
      </c>
      <c r="Z18" s="71">
        <f>'E.2 SFAG'!Z18+'E.5 Contingency'!Z18+'E.6 ECF'!Z17</f>
        <v>377984</v>
      </c>
      <c r="AA18" s="71">
        <f>'E.2 SFAG'!AA18+'E.5 Contingency'!AA18+'E.6 ECF'!AA17</f>
        <v>42607948</v>
      </c>
      <c r="AB18" s="71">
        <f>'E.2 SFAG'!AB18+'E.5 Contingency'!AB18+'E.6 ECF'!AB17</f>
        <v>0</v>
      </c>
      <c r="AC18" s="71">
        <f>'E.2 SFAG'!AC18+'E.5 Contingency'!AC18+'E.6 ECF'!AC17</f>
        <v>564492</v>
      </c>
      <c r="AD18" s="71">
        <f>'E.2 SFAG'!AD18+'E.5 Contingency'!AD18+'E.6 ECF'!AD17</f>
        <v>0</v>
      </c>
      <c r="AE18" s="71">
        <f>'E.2 SFAG'!AE18+'E.5 Contingency'!AE18+'E.6 ECF'!AE17</f>
        <v>6151218</v>
      </c>
      <c r="AF18" s="71">
        <f>'E.2 SFAG'!AF18+'E.5 Contingency'!AF18+'E.6 ECF'!AF17</f>
        <v>858209</v>
      </c>
      <c r="AG18" s="71">
        <f>'E.2 SFAG'!AG18+'E.5 Contingency'!AG18+'E.6 ECF'!AG17</f>
        <v>0</v>
      </c>
      <c r="AH18" s="71">
        <f>'E.2 SFAG'!AH18+'E.5 Contingency'!AH18+'E.6 ECF'!AH17</f>
        <v>232845603</v>
      </c>
      <c r="AI18" s="71">
        <f>'E.2 SFAG'!AI18+'E.5 Contingency'!AI18+'E.6 ECF'!AI17</f>
        <v>4759794</v>
      </c>
      <c r="AJ18" s="71">
        <f>'E.2 SFAG'!AJ18+'E.5 Contingency'!AJ18+'E.6 ECF'!AJ17</f>
        <v>0</v>
      </c>
      <c r="AK18" s="71">
        <f>'E.2 SFAG'!AK18+'E.5 Contingency'!AK18+'E.6 ECF'!AK17</f>
        <v>228085809</v>
      </c>
      <c r="AL18" s="71">
        <f>'E.2 SFAG'!AL18+'E.5 Contingency'!AL18+'E.6 ECF'!AL17</f>
        <v>0</v>
      </c>
      <c r="AM18" s="71">
        <f>'E.2 SFAG'!AM18+'E.5 Contingency'!AM18+'E.6 ECF'!AM17</f>
        <v>75234952</v>
      </c>
      <c r="AN18" s="71">
        <f>'E.2 SFAG'!AN18+'E.5 Contingency'!AN18+'E.6 ECF'!AN17</f>
        <v>0</v>
      </c>
      <c r="AO18" s="71">
        <f>'E.2 SFAG'!AO18+'E.5 Contingency'!AO18+'E.6 ECF'!AO17</f>
        <v>72742850</v>
      </c>
      <c r="AP18" s="71">
        <f>'E.2 SFAG'!AP18+'E.5 Contingency'!AP18+'E.6 ECF'!AP17</f>
        <v>2492102</v>
      </c>
      <c r="AQ18" s="71">
        <f>'E.2 SFAG'!AQ18+'E.5 Contingency'!AQ18+'E.6 ECF'!AQ17</f>
        <v>0</v>
      </c>
      <c r="AR18" s="71">
        <f>'E.2 SFAG'!AR18+'E.5 Contingency'!AR18+'E.6 ECF'!AR17</f>
        <v>598213696</v>
      </c>
      <c r="AS18" s="71">
        <f>'E.2 SFAG'!AS18+'E.5 Contingency'!AS18+'E.6 ECF'!AS17</f>
        <v>0</v>
      </c>
      <c r="AT18" s="71">
        <f>'E.2 SFAG'!AT18+'E.5 Contingency'!AT18+'E.6 ECF'!AT17</f>
        <v>0</v>
      </c>
      <c r="AU18" s="16"/>
      <c r="AV18" s="11"/>
    </row>
    <row r="19" spans="1:48" x14ac:dyDescent="0.25">
      <c r="A19" s="69" t="s">
        <v>15</v>
      </c>
      <c r="B19" s="71">
        <f>'E.2 SFAG'!B19+'E.5 Contingency'!B19+'E.6 ECF'!B18</f>
        <v>206799108</v>
      </c>
      <c r="C19" s="71">
        <f>'E.2 SFAG'!C19+'E.5 Contingency'!C19+'E.6 ECF'!C18</f>
        <v>62039732</v>
      </c>
      <c r="D19" s="71">
        <f>'E.2 SFAG'!D19+'E.5 Contingency'!D19+'E.6 ECF'!D18</f>
        <v>0</v>
      </c>
      <c r="E19" s="71">
        <f>'E.2 SFAG'!E19+'E.5 Contingency'!E19+'E.6 ECF'!E18</f>
        <v>144759376</v>
      </c>
      <c r="F19" s="71">
        <f>'E.2 SFAG'!F19+'E.5 Contingency'!F19+'E.6 ECF'!F18</f>
        <v>303748944</v>
      </c>
      <c r="G19" s="71">
        <f>'E.2 SFAG'!G19+'E.5 Contingency'!G19+'E.6 ECF'!G18</f>
        <v>19029824</v>
      </c>
      <c r="H19" s="71">
        <f>'E.2 SFAG'!H19+'E.5 Contingency'!H19+'E.6 ECF'!H18</f>
        <v>19029824</v>
      </c>
      <c r="I19" s="71">
        <f>'E.2 SFAG'!I19+'E.5 Contingency'!I19+'E.6 ECF'!I18</f>
        <v>0</v>
      </c>
      <c r="J19" s="71">
        <f>'E.2 SFAG'!J19+'E.5 Contingency'!J19+'E.6 ECF'!J18</f>
        <v>0</v>
      </c>
      <c r="K19" s="71">
        <f>'E.2 SFAG'!K19+'E.5 Contingency'!K19+'E.6 ECF'!K18</f>
        <v>0</v>
      </c>
      <c r="L19" s="71">
        <f>'E.2 SFAG'!L19+'E.5 Contingency'!L19+'E.6 ECF'!L18</f>
        <v>0</v>
      </c>
      <c r="M19" s="71">
        <f>'E.2 SFAG'!M19+'E.5 Contingency'!M19+'E.6 ECF'!M18</f>
        <v>0</v>
      </c>
      <c r="N19" s="71">
        <f>'E.2 SFAG'!N19+'E.5 Contingency'!N19+'E.6 ECF'!N18</f>
        <v>0</v>
      </c>
      <c r="O19" s="71">
        <f>'E.2 SFAG'!O19+'E.5 Contingency'!O19+'E.6 ECF'!O18</f>
        <v>0</v>
      </c>
      <c r="P19" s="71">
        <f>'E.2 SFAG'!P19+'E.5 Contingency'!P19+'E.6 ECF'!P18</f>
        <v>0</v>
      </c>
      <c r="Q19" s="71">
        <f>'E.2 SFAG'!Q19+'E.5 Contingency'!Q19+'E.6 ECF'!Q18</f>
        <v>0</v>
      </c>
      <c r="R19" s="71">
        <f>'E.2 SFAG'!R19+'E.5 Contingency'!R19+'E.6 ECF'!R18</f>
        <v>12482866</v>
      </c>
      <c r="S19" s="71">
        <f>'E.2 SFAG'!S19+'E.5 Contingency'!S19+'E.6 ECF'!S18</f>
        <v>0</v>
      </c>
      <c r="T19" s="71">
        <f>'E.2 SFAG'!T19+'E.5 Contingency'!T19+'E.6 ECF'!T18</f>
        <v>12369451</v>
      </c>
      <c r="U19" s="71">
        <f>'E.2 SFAG'!U19+'E.5 Contingency'!U19+'E.6 ECF'!U18</f>
        <v>113415</v>
      </c>
      <c r="V19" s="71">
        <f>'E.2 SFAG'!V19+'E.5 Contingency'!V19+'E.6 ECF'!V18</f>
        <v>30345</v>
      </c>
      <c r="W19" s="71">
        <f>'E.2 SFAG'!W19+'E.5 Contingency'!W19+'E.6 ECF'!W18</f>
        <v>23193982</v>
      </c>
      <c r="X19" s="71">
        <f>'E.2 SFAG'!X19+'E.5 Contingency'!X19+'E.6 ECF'!X18</f>
        <v>23193982</v>
      </c>
      <c r="Y19" s="71">
        <f>'E.2 SFAG'!Y19+'E.5 Contingency'!Y19+'E.6 ECF'!Y18</f>
        <v>0</v>
      </c>
      <c r="Z19" s="71">
        <f>'E.2 SFAG'!Z19+'E.5 Contingency'!Z19+'E.6 ECF'!Z18</f>
        <v>0</v>
      </c>
      <c r="AA19" s="71">
        <f>'E.2 SFAG'!AA19+'E.5 Contingency'!AA19+'E.6 ECF'!AA18</f>
        <v>0</v>
      </c>
      <c r="AB19" s="71">
        <f>'E.2 SFAG'!AB19+'E.5 Contingency'!AB19+'E.6 ECF'!AB18</f>
        <v>0</v>
      </c>
      <c r="AC19" s="71">
        <f>'E.2 SFAG'!AC19+'E.5 Contingency'!AC19+'E.6 ECF'!AC18</f>
        <v>0</v>
      </c>
      <c r="AD19" s="71">
        <f>'E.2 SFAG'!AD19+'E.5 Contingency'!AD19+'E.6 ECF'!AD18</f>
        <v>0</v>
      </c>
      <c r="AE19" s="71">
        <f>'E.2 SFAG'!AE19+'E.5 Contingency'!AE19+'E.6 ECF'!AE18</f>
        <v>497908</v>
      </c>
      <c r="AF19" s="71">
        <f>'E.2 SFAG'!AF19+'E.5 Contingency'!AF19+'E.6 ECF'!AF18</f>
        <v>2356733</v>
      </c>
      <c r="AG19" s="71">
        <f>'E.2 SFAG'!AG19+'E.5 Contingency'!AG19+'E.6 ECF'!AG18</f>
        <v>0</v>
      </c>
      <c r="AH19" s="71">
        <f>'E.2 SFAG'!AH19+'E.5 Contingency'!AH19+'E.6 ECF'!AH18</f>
        <v>0</v>
      </c>
      <c r="AI19" s="71">
        <f>'E.2 SFAG'!AI19+'E.5 Contingency'!AI19+'E.6 ECF'!AI18</f>
        <v>0</v>
      </c>
      <c r="AJ19" s="71">
        <f>'E.2 SFAG'!AJ19+'E.5 Contingency'!AJ19+'E.6 ECF'!AJ18</f>
        <v>0</v>
      </c>
      <c r="AK19" s="71">
        <f>'E.2 SFAG'!AK19+'E.5 Contingency'!AK19+'E.6 ECF'!AK18</f>
        <v>0</v>
      </c>
      <c r="AL19" s="71">
        <f>'E.2 SFAG'!AL19+'E.5 Contingency'!AL19+'E.6 ECF'!AL18</f>
        <v>0</v>
      </c>
      <c r="AM19" s="71">
        <f>'E.2 SFAG'!AM19+'E.5 Contingency'!AM19+'E.6 ECF'!AM18</f>
        <v>23669810</v>
      </c>
      <c r="AN19" s="71">
        <f>'E.2 SFAG'!AN19+'E.5 Contingency'!AN19+'E.6 ECF'!AN18</f>
        <v>19589146</v>
      </c>
      <c r="AO19" s="71">
        <f>'E.2 SFAG'!AO19+'E.5 Contingency'!AO19+'E.6 ECF'!AO18</f>
        <v>0</v>
      </c>
      <c r="AP19" s="71">
        <f>'E.2 SFAG'!AP19+'E.5 Contingency'!AP19+'E.6 ECF'!AP18</f>
        <v>4080664</v>
      </c>
      <c r="AQ19" s="71">
        <f>'E.2 SFAG'!AQ19+'E.5 Contingency'!AQ19+'E.6 ECF'!AQ18</f>
        <v>38085634</v>
      </c>
      <c r="AR19" s="71">
        <f>'E.2 SFAG'!AR19+'E.5 Contingency'!AR19+'E.6 ECF'!AR18</f>
        <v>119347102</v>
      </c>
      <c r="AS19" s="71">
        <f>'E.2 SFAG'!AS19+'E.5 Contingency'!AS19+'E.6 ECF'!AS18</f>
        <v>323911218</v>
      </c>
      <c r="AT19" s="71">
        <f>'E.2 SFAG'!AT19+'E.5 Contingency'!AT19+'E.6 ECF'!AT18</f>
        <v>5250000</v>
      </c>
      <c r="AU19" s="16"/>
      <c r="AV19" s="11"/>
    </row>
    <row r="20" spans="1:48" x14ac:dyDescent="0.25">
      <c r="A20" s="69" t="s">
        <v>16</v>
      </c>
      <c r="B20" s="71">
        <f>'E.2 SFAG'!B20+'E.5 Contingency'!B20+'E.6 ECF'!B19</f>
        <v>131028542</v>
      </c>
      <c r="C20" s="71">
        <f>'E.2 SFAG'!C20+'E.5 Contingency'!C20+'E.6 ECF'!C19</f>
        <v>26332712</v>
      </c>
      <c r="D20" s="71">
        <f>'E.2 SFAG'!D20+'E.5 Contingency'!D20+'E.6 ECF'!D19</f>
        <v>12962008</v>
      </c>
      <c r="E20" s="71">
        <f>'E.2 SFAG'!E20+'E.5 Contingency'!E20+'E.6 ECF'!E19</f>
        <v>91733822</v>
      </c>
      <c r="F20" s="71">
        <f>'E.2 SFAG'!F20+'E.5 Contingency'!F20+'E.6 ECF'!F19</f>
        <v>23987347</v>
      </c>
      <c r="G20" s="71">
        <f>'E.2 SFAG'!G20+'E.5 Contingency'!G20+'E.6 ECF'!G19</f>
        <v>3322944</v>
      </c>
      <c r="H20" s="71">
        <f>'E.2 SFAG'!H20+'E.5 Contingency'!H20+'E.6 ECF'!H19</f>
        <v>3322944</v>
      </c>
      <c r="I20" s="71">
        <f>'E.2 SFAG'!I20+'E.5 Contingency'!I20+'E.6 ECF'!I19</f>
        <v>0</v>
      </c>
      <c r="J20" s="71">
        <f>'E.2 SFAG'!J20+'E.5 Contingency'!J20+'E.6 ECF'!J19</f>
        <v>0</v>
      </c>
      <c r="K20" s="71">
        <f>'E.2 SFAG'!K20+'E.5 Contingency'!K20+'E.6 ECF'!K19</f>
        <v>0</v>
      </c>
      <c r="L20" s="71">
        <f>'E.2 SFAG'!L20+'E.5 Contingency'!L20+'E.6 ECF'!L19</f>
        <v>0</v>
      </c>
      <c r="M20" s="71">
        <f>'E.2 SFAG'!M20+'E.5 Contingency'!M20+'E.6 ECF'!M19</f>
        <v>0</v>
      </c>
      <c r="N20" s="71">
        <f>'E.2 SFAG'!N20+'E.5 Contingency'!N20+'E.6 ECF'!N19</f>
        <v>0</v>
      </c>
      <c r="O20" s="71">
        <f>'E.2 SFAG'!O20+'E.5 Contingency'!O20+'E.6 ECF'!O19</f>
        <v>0</v>
      </c>
      <c r="P20" s="71">
        <f>'E.2 SFAG'!P20+'E.5 Contingency'!P20+'E.6 ECF'!P19</f>
        <v>0</v>
      </c>
      <c r="Q20" s="71">
        <f>'E.2 SFAG'!Q20+'E.5 Contingency'!Q20+'E.6 ECF'!Q19</f>
        <v>0</v>
      </c>
      <c r="R20" s="71">
        <f>'E.2 SFAG'!R20+'E.5 Contingency'!R20+'E.6 ECF'!R19</f>
        <v>7793286</v>
      </c>
      <c r="S20" s="71">
        <f>'E.2 SFAG'!S20+'E.5 Contingency'!S20+'E.6 ECF'!S19</f>
        <v>0</v>
      </c>
      <c r="T20" s="71">
        <f>'E.2 SFAG'!T20+'E.5 Contingency'!T20+'E.6 ECF'!T19</f>
        <v>0</v>
      </c>
      <c r="U20" s="71">
        <f>'E.2 SFAG'!U20+'E.5 Contingency'!U20+'E.6 ECF'!U19</f>
        <v>7793286</v>
      </c>
      <c r="V20" s="71">
        <f>'E.2 SFAG'!V20+'E.5 Contingency'!V20+'E.6 ECF'!V19</f>
        <v>419010</v>
      </c>
      <c r="W20" s="71">
        <f>'E.2 SFAG'!W20+'E.5 Contingency'!W20+'E.6 ECF'!W19</f>
        <v>14726705</v>
      </c>
      <c r="X20" s="71">
        <f>'E.2 SFAG'!X20+'E.5 Contingency'!X20+'E.6 ECF'!X19</f>
        <v>14726705</v>
      </c>
      <c r="Y20" s="71">
        <f>'E.2 SFAG'!Y20+'E.5 Contingency'!Y20+'E.6 ECF'!Y19</f>
        <v>0</v>
      </c>
      <c r="Z20" s="71">
        <f>'E.2 SFAG'!Z20+'E.5 Contingency'!Z20+'E.6 ECF'!Z19</f>
        <v>0</v>
      </c>
      <c r="AA20" s="71">
        <f>'E.2 SFAG'!AA20+'E.5 Contingency'!AA20+'E.6 ECF'!AA19</f>
        <v>0</v>
      </c>
      <c r="AB20" s="71">
        <f>'E.2 SFAG'!AB20+'E.5 Contingency'!AB20+'E.6 ECF'!AB19</f>
        <v>0</v>
      </c>
      <c r="AC20" s="71">
        <f>'E.2 SFAG'!AC20+'E.5 Contingency'!AC20+'E.6 ECF'!AC19</f>
        <v>203485</v>
      </c>
      <c r="AD20" s="71">
        <f>'E.2 SFAG'!AD20+'E.5 Contingency'!AD20+'E.6 ECF'!AD19</f>
        <v>0</v>
      </c>
      <c r="AE20" s="71">
        <f>'E.2 SFAG'!AE20+'E.5 Contingency'!AE20+'E.6 ECF'!AE19</f>
        <v>5354874</v>
      </c>
      <c r="AF20" s="71">
        <f>'E.2 SFAG'!AF20+'E.5 Contingency'!AF20+'E.6 ECF'!AF19</f>
        <v>1761466</v>
      </c>
      <c r="AG20" s="71">
        <f>'E.2 SFAG'!AG20+'E.5 Contingency'!AG20+'E.6 ECF'!AG19</f>
        <v>21761</v>
      </c>
      <c r="AH20" s="71">
        <f>'E.2 SFAG'!AH20+'E.5 Contingency'!AH20+'E.6 ECF'!AH19</f>
        <v>51987121</v>
      </c>
      <c r="AI20" s="71">
        <f>'E.2 SFAG'!AI20+'E.5 Contingency'!AI20+'E.6 ECF'!AI19</f>
        <v>49352589</v>
      </c>
      <c r="AJ20" s="71">
        <f>'E.2 SFAG'!AJ20+'E.5 Contingency'!AJ20+'E.6 ECF'!AJ19</f>
        <v>0</v>
      </c>
      <c r="AK20" s="71">
        <f>'E.2 SFAG'!AK20+'E.5 Contingency'!AK20+'E.6 ECF'!AK19</f>
        <v>2634532</v>
      </c>
      <c r="AL20" s="71">
        <f>'E.2 SFAG'!AL20+'E.5 Contingency'!AL20+'E.6 ECF'!AL19</f>
        <v>0</v>
      </c>
      <c r="AM20" s="71">
        <f>'E.2 SFAG'!AM20+'E.5 Contingency'!AM20+'E.6 ECF'!AM19</f>
        <v>7976958</v>
      </c>
      <c r="AN20" s="71">
        <f>'E.2 SFAG'!AN20+'E.5 Contingency'!AN20+'E.6 ECF'!AN19</f>
        <v>4569249</v>
      </c>
      <c r="AO20" s="71">
        <f>'E.2 SFAG'!AO20+'E.5 Contingency'!AO20+'E.6 ECF'!AO19</f>
        <v>3031828</v>
      </c>
      <c r="AP20" s="71">
        <f>'E.2 SFAG'!AP20+'E.5 Contingency'!AP20+'E.6 ECF'!AP19</f>
        <v>375881</v>
      </c>
      <c r="AQ20" s="71">
        <f>'E.2 SFAG'!AQ20+'E.5 Contingency'!AQ20+'E.6 ECF'!AQ19</f>
        <v>0</v>
      </c>
      <c r="AR20" s="71">
        <f>'E.2 SFAG'!AR20+'E.5 Contingency'!AR20+'E.6 ECF'!AR19</f>
        <v>93567610</v>
      </c>
      <c r="AS20" s="71">
        <f>'E.2 SFAG'!AS20+'E.5 Contingency'!AS20+'E.6 ECF'!AS19</f>
        <v>20353541</v>
      </c>
      <c r="AT20" s="71">
        <f>'E.2 SFAG'!AT20+'E.5 Contingency'!AT20+'E.6 ECF'!AT19</f>
        <v>1800018</v>
      </c>
      <c r="AU20" s="16"/>
      <c r="AV20" s="11"/>
    </row>
    <row r="21" spans="1:48" x14ac:dyDescent="0.25">
      <c r="A21" s="69" t="s">
        <v>80</v>
      </c>
      <c r="B21" s="71">
        <f>'E.2 SFAG'!B21+'E.5 Contingency'!B21+'E.6 ECF'!B20</f>
        <v>101931061</v>
      </c>
      <c r="C21" s="71">
        <f>'E.2 SFAG'!C21+'E.5 Contingency'!C21+'E.6 ECF'!C20</f>
        <v>7500078</v>
      </c>
      <c r="D21" s="71">
        <f>'E.2 SFAG'!D21+'E.5 Contingency'!D21+'E.6 ECF'!D20</f>
        <v>10193106</v>
      </c>
      <c r="E21" s="71">
        <f>'E.2 SFAG'!E21+'E.5 Contingency'!E21+'E.6 ECF'!E20</f>
        <v>84237877</v>
      </c>
      <c r="F21" s="71">
        <f>'E.2 SFAG'!F21+'E.5 Contingency'!F21+'E.6 ECF'!F20</f>
        <v>52624636</v>
      </c>
      <c r="G21" s="71">
        <f>'E.2 SFAG'!G21+'E.5 Contingency'!G21+'E.6 ECF'!G20</f>
        <v>19610167</v>
      </c>
      <c r="H21" s="71">
        <f>'E.2 SFAG'!H21+'E.5 Contingency'!H21+'E.6 ECF'!H20</f>
        <v>19610167</v>
      </c>
      <c r="I21" s="71">
        <f>'E.2 SFAG'!I21+'E.5 Contingency'!I21+'E.6 ECF'!I20</f>
        <v>0</v>
      </c>
      <c r="J21" s="71">
        <f>'E.2 SFAG'!J21+'E.5 Contingency'!J21+'E.6 ECF'!J20</f>
        <v>15857003</v>
      </c>
      <c r="K21" s="71">
        <f>'E.2 SFAG'!K21+'E.5 Contingency'!K21+'E.6 ECF'!K20</f>
        <v>15857003</v>
      </c>
      <c r="L21" s="71">
        <f>'E.2 SFAG'!L21+'E.5 Contingency'!L21+'E.6 ECF'!L20</f>
        <v>0</v>
      </c>
      <c r="M21" s="71">
        <f>'E.2 SFAG'!M21+'E.5 Contingency'!M21+'E.6 ECF'!M20</f>
        <v>0</v>
      </c>
      <c r="N21" s="71">
        <f>'E.2 SFAG'!N21+'E.5 Contingency'!N21+'E.6 ECF'!N20</f>
        <v>3196502</v>
      </c>
      <c r="O21" s="71">
        <f>'E.2 SFAG'!O21+'E.5 Contingency'!O21+'E.6 ECF'!O20</f>
        <v>3196502</v>
      </c>
      <c r="P21" s="71">
        <f>'E.2 SFAG'!P21+'E.5 Contingency'!P21+'E.6 ECF'!P20</f>
        <v>0</v>
      </c>
      <c r="Q21" s="71">
        <f>'E.2 SFAG'!Q21+'E.5 Contingency'!Q21+'E.6 ECF'!Q20</f>
        <v>0</v>
      </c>
      <c r="R21" s="71">
        <f>'E.2 SFAG'!R21+'E.5 Contingency'!R21+'E.6 ECF'!R20</f>
        <v>3358067</v>
      </c>
      <c r="S21" s="71">
        <f>'E.2 SFAG'!S21+'E.5 Contingency'!S21+'E.6 ECF'!S20</f>
        <v>0</v>
      </c>
      <c r="T21" s="71">
        <f>'E.2 SFAG'!T21+'E.5 Contingency'!T21+'E.6 ECF'!T20</f>
        <v>724996</v>
      </c>
      <c r="U21" s="71">
        <f>'E.2 SFAG'!U21+'E.5 Contingency'!U21+'E.6 ECF'!U20</f>
        <v>2633071</v>
      </c>
      <c r="V21" s="71">
        <f>'E.2 SFAG'!V21+'E.5 Contingency'!V21+'E.6 ECF'!V20</f>
        <v>1632024</v>
      </c>
      <c r="W21" s="71">
        <f>'E.2 SFAG'!W21+'E.5 Contingency'!W21+'E.6 ECF'!W20</f>
        <v>0</v>
      </c>
      <c r="X21" s="71">
        <f>'E.2 SFAG'!X21+'E.5 Contingency'!X21+'E.6 ECF'!X20</f>
        <v>0</v>
      </c>
      <c r="Y21" s="71">
        <f>'E.2 SFAG'!Y21+'E.5 Contingency'!Y21+'E.6 ECF'!Y20</f>
        <v>0</v>
      </c>
      <c r="Z21" s="71">
        <f>'E.2 SFAG'!Z21+'E.5 Contingency'!Z21+'E.6 ECF'!Z20</f>
        <v>0</v>
      </c>
      <c r="AA21" s="71">
        <f>'E.2 SFAG'!AA21+'E.5 Contingency'!AA21+'E.6 ECF'!AA20</f>
        <v>0</v>
      </c>
      <c r="AB21" s="71">
        <f>'E.2 SFAG'!AB21+'E.5 Contingency'!AB21+'E.6 ECF'!AB20</f>
        <v>0</v>
      </c>
      <c r="AC21" s="71">
        <f>'E.2 SFAG'!AC21+'E.5 Contingency'!AC21+'E.6 ECF'!AC20</f>
        <v>997</v>
      </c>
      <c r="AD21" s="71">
        <f>'E.2 SFAG'!AD21+'E.5 Contingency'!AD21+'E.6 ECF'!AD20</f>
        <v>2683704</v>
      </c>
      <c r="AE21" s="71">
        <f>'E.2 SFAG'!AE21+'E.5 Contingency'!AE21+'E.6 ECF'!AE20</f>
        <v>12930635</v>
      </c>
      <c r="AF21" s="71">
        <f>'E.2 SFAG'!AF21+'E.5 Contingency'!AF21+'E.6 ECF'!AF20</f>
        <v>0</v>
      </c>
      <c r="AG21" s="71">
        <f>'E.2 SFAG'!AG21+'E.5 Contingency'!AG21+'E.6 ECF'!AG20</f>
        <v>963059</v>
      </c>
      <c r="AH21" s="71">
        <f>'E.2 SFAG'!AH21+'E.5 Contingency'!AH21+'E.6 ECF'!AH20</f>
        <v>4212351</v>
      </c>
      <c r="AI21" s="71">
        <f>'E.2 SFAG'!AI21+'E.5 Contingency'!AI21+'E.6 ECF'!AI20</f>
        <v>4212351</v>
      </c>
      <c r="AJ21" s="71">
        <f>'E.2 SFAG'!AJ21+'E.5 Contingency'!AJ21+'E.6 ECF'!AJ20</f>
        <v>0</v>
      </c>
      <c r="AK21" s="71">
        <f>'E.2 SFAG'!AK21+'E.5 Contingency'!AK21+'E.6 ECF'!AK20</f>
        <v>0</v>
      </c>
      <c r="AL21" s="71">
        <f>'E.2 SFAG'!AL21+'E.5 Contingency'!AL21+'E.6 ECF'!AL20</f>
        <v>0</v>
      </c>
      <c r="AM21" s="71">
        <f>'E.2 SFAG'!AM21+'E.5 Contingency'!AM21+'E.6 ECF'!AM20</f>
        <v>12633512</v>
      </c>
      <c r="AN21" s="71">
        <f>'E.2 SFAG'!AN21+'E.5 Contingency'!AN21+'E.6 ECF'!AN20</f>
        <v>7049469</v>
      </c>
      <c r="AO21" s="71">
        <f>'E.2 SFAG'!AO21+'E.5 Contingency'!AO21+'E.6 ECF'!AO20</f>
        <v>3591933</v>
      </c>
      <c r="AP21" s="71">
        <f>'E.2 SFAG'!AP21+'E.5 Contingency'!AP21+'E.6 ECF'!AP20</f>
        <v>1992110</v>
      </c>
      <c r="AQ21" s="71">
        <f>'E.2 SFAG'!AQ21+'E.5 Contingency'!AQ21+'E.6 ECF'!AQ20</f>
        <v>0</v>
      </c>
      <c r="AR21" s="71">
        <f>'E.2 SFAG'!AR21+'E.5 Contingency'!AR21+'E.6 ECF'!AR20</f>
        <v>77078021</v>
      </c>
      <c r="AS21" s="71">
        <f>'E.2 SFAG'!AS21+'E.5 Contingency'!AS21+'E.6 ECF'!AS20</f>
        <v>980785</v>
      </c>
      <c r="AT21" s="71">
        <f>'E.2 SFAG'!AT21+'E.5 Contingency'!AT21+'E.6 ECF'!AT20</f>
        <v>58803707</v>
      </c>
      <c r="AU21" s="16"/>
      <c r="AV21" s="11"/>
    </row>
    <row r="22" spans="1:48" x14ac:dyDescent="0.25">
      <c r="A22" s="69" t="s">
        <v>18</v>
      </c>
      <c r="B22" s="71">
        <f>'E.2 SFAG'!B22+'E.5 Contingency'!B22+'E.6 ECF'!B21</f>
        <v>181287668</v>
      </c>
      <c r="C22" s="71">
        <f>'E.2 SFAG'!C22+'E.5 Contingency'!C22+'E.6 ECF'!C21</f>
        <v>0</v>
      </c>
      <c r="D22" s="71">
        <f>'E.2 SFAG'!D22+'E.5 Contingency'!D22+'E.6 ECF'!D21</f>
        <v>0</v>
      </c>
      <c r="E22" s="71">
        <f>'E.2 SFAG'!E22+'E.5 Contingency'!E22+'E.6 ECF'!E21</f>
        <v>181287668</v>
      </c>
      <c r="F22" s="71">
        <f>'E.2 SFAG'!F22+'E.5 Contingency'!F22+'E.6 ECF'!F21</f>
        <v>1747811</v>
      </c>
      <c r="G22" s="71">
        <f>'E.2 SFAG'!G22+'E.5 Contingency'!G22+'E.6 ECF'!G21</f>
        <v>76083387</v>
      </c>
      <c r="H22" s="71">
        <f>'E.2 SFAG'!H22+'E.5 Contingency'!H22+'E.6 ECF'!H21</f>
        <v>54049539</v>
      </c>
      <c r="I22" s="71">
        <f>'E.2 SFAG'!I22+'E.5 Contingency'!I22+'E.6 ECF'!I21</f>
        <v>22033848</v>
      </c>
      <c r="J22" s="71">
        <f>'E.2 SFAG'!J22+'E.5 Contingency'!J22+'E.6 ECF'!J21</f>
        <v>0</v>
      </c>
      <c r="K22" s="71">
        <f>'E.2 SFAG'!K22+'E.5 Contingency'!K22+'E.6 ECF'!K21</f>
        <v>0</v>
      </c>
      <c r="L22" s="71">
        <f>'E.2 SFAG'!L22+'E.5 Contingency'!L22+'E.6 ECF'!L21</f>
        <v>0</v>
      </c>
      <c r="M22" s="71">
        <f>'E.2 SFAG'!M22+'E.5 Contingency'!M22+'E.6 ECF'!M21</f>
        <v>0</v>
      </c>
      <c r="N22" s="71">
        <f>'E.2 SFAG'!N22+'E.5 Contingency'!N22+'E.6 ECF'!N21</f>
        <v>0</v>
      </c>
      <c r="O22" s="71">
        <f>'E.2 SFAG'!O22+'E.5 Contingency'!O22+'E.6 ECF'!O21</f>
        <v>0</v>
      </c>
      <c r="P22" s="71">
        <f>'E.2 SFAG'!P22+'E.5 Contingency'!P22+'E.6 ECF'!P21</f>
        <v>0</v>
      </c>
      <c r="Q22" s="71">
        <f>'E.2 SFAG'!Q22+'E.5 Contingency'!Q22+'E.6 ECF'!Q21</f>
        <v>0</v>
      </c>
      <c r="R22" s="71">
        <f>'E.2 SFAG'!R22+'E.5 Contingency'!R22+'E.6 ECF'!R21</f>
        <v>29070739</v>
      </c>
      <c r="S22" s="71">
        <f>'E.2 SFAG'!S22+'E.5 Contingency'!S22+'E.6 ECF'!S21</f>
        <v>7452326</v>
      </c>
      <c r="T22" s="71">
        <f>'E.2 SFAG'!T22+'E.5 Contingency'!T22+'E.6 ECF'!T21</f>
        <v>303981</v>
      </c>
      <c r="U22" s="71">
        <f>'E.2 SFAG'!U22+'E.5 Contingency'!U22+'E.6 ECF'!U21</f>
        <v>21314432</v>
      </c>
      <c r="V22" s="71">
        <f>'E.2 SFAG'!V22+'E.5 Contingency'!V22+'E.6 ECF'!V21</f>
        <v>0</v>
      </c>
      <c r="W22" s="71">
        <f>'E.2 SFAG'!W22+'E.5 Contingency'!W22+'E.6 ECF'!W21</f>
        <v>19047666</v>
      </c>
      <c r="X22" s="71">
        <f>'E.2 SFAG'!X22+'E.5 Contingency'!X22+'E.6 ECF'!X21</f>
        <v>19047666</v>
      </c>
      <c r="Y22" s="71">
        <f>'E.2 SFAG'!Y22+'E.5 Contingency'!Y22+'E.6 ECF'!Y21</f>
        <v>0</v>
      </c>
      <c r="Z22" s="71">
        <f>'E.2 SFAG'!Z22+'E.5 Contingency'!Z22+'E.6 ECF'!Z21</f>
        <v>0</v>
      </c>
      <c r="AA22" s="71">
        <f>'E.2 SFAG'!AA22+'E.5 Contingency'!AA22+'E.6 ECF'!AA21</f>
        <v>0</v>
      </c>
      <c r="AB22" s="71">
        <f>'E.2 SFAG'!AB22+'E.5 Contingency'!AB22+'E.6 ECF'!AB21</f>
        <v>0</v>
      </c>
      <c r="AC22" s="71">
        <f>'E.2 SFAG'!AC22+'E.5 Contingency'!AC22+'E.6 ECF'!AC21</f>
        <v>0</v>
      </c>
      <c r="AD22" s="71">
        <f>'E.2 SFAG'!AD22+'E.5 Contingency'!AD22+'E.6 ECF'!AD21</f>
        <v>15382793</v>
      </c>
      <c r="AE22" s="71">
        <f>'E.2 SFAG'!AE22+'E.5 Contingency'!AE22+'E.6 ECF'!AE21</f>
        <v>0</v>
      </c>
      <c r="AF22" s="71">
        <f>'E.2 SFAG'!AF22+'E.5 Contingency'!AF22+'E.6 ECF'!AF21</f>
        <v>0</v>
      </c>
      <c r="AG22" s="71">
        <f>'E.2 SFAG'!AG22+'E.5 Contingency'!AG22+'E.6 ECF'!AG21</f>
        <v>0</v>
      </c>
      <c r="AH22" s="71">
        <f>'E.2 SFAG'!AH22+'E.5 Contingency'!AH22+'E.6 ECF'!AH21</f>
        <v>0</v>
      </c>
      <c r="AI22" s="71">
        <f>'E.2 SFAG'!AI22+'E.5 Contingency'!AI22+'E.6 ECF'!AI21</f>
        <v>0</v>
      </c>
      <c r="AJ22" s="71">
        <f>'E.2 SFAG'!AJ22+'E.5 Contingency'!AJ22+'E.6 ECF'!AJ21</f>
        <v>0</v>
      </c>
      <c r="AK22" s="71">
        <f>'E.2 SFAG'!AK22+'E.5 Contingency'!AK22+'E.6 ECF'!AK21</f>
        <v>0</v>
      </c>
      <c r="AL22" s="71">
        <f>'E.2 SFAG'!AL22+'E.5 Contingency'!AL22+'E.6 ECF'!AL21</f>
        <v>0</v>
      </c>
      <c r="AM22" s="71">
        <f>'E.2 SFAG'!AM22+'E.5 Contingency'!AM22+'E.6 ECF'!AM21</f>
        <v>13222792</v>
      </c>
      <c r="AN22" s="71">
        <f>'E.2 SFAG'!AN22+'E.5 Contingency'!AN22+'E.6 ECF'!AN21</f>
        <v>12202728</v>
      </c>
      <c r="AO22" s="71">
        <f>'E.2 SFAG'!AO22+'E.5 Contingency'!AO22+'E.6 ECF'!AO21</f>
        <v>0</v>
      </c>
      <c r="AP22" s="71">
        <f>'E.2 SFAG'!AP22+'E.5 Contingency'!AP22+'E.6 ECF'!AP21</f>
        <v>1020064</v>
      </c>
      <c r="AQ22" s="71">
        <f>'E.2 SFAG'!AQ22+'E.5 Contingency'!AQ22+'E.6 ECF'!AQ21</f>
        <v>0</v>
      </c>
      <c r="AR22" s="71">
        <f>'E.2 SFAG'!AR22+'E.5 Contingency'!AR22+'E.6 ECF'!AR21</f>
        <v>152807377</v>
      </c>
      <c r="AS22" s="71">
        <f>'E.2 SFAG'!AS22+'E.5 Contingency'!AS22+'E.6 ECF'!AS21</f>
        <v>0</v>
      </c>
      <c r="AT22" s="71">
        <f>'E.2 SFAG'!AT22+'E.5 Contingency'!AT22+'E.6 ECF'!AT21</f>
        <v>30228102</v>
      </c>
      <c r="AU22" s="16"/>
      <c r="AV22" s="11"/>
    </row>
    <row r="23" spans="1:48" x14ac:dyDescent="0.25">
      <c r="A23" s="69" t="s">
        <v>81</v>
      </c>
      <c r="B23" s="71">
        <f>'E.2 SFAG'!B23+'E.5 Contingency'!B23+'E.6 ECF'!B22</f>
        <v>163971985</v>
      </c>
      <c r="C23" s="71">
        <f>'E.2 SFAG'!C23+'E.5 Contingency'!C23+'E.6 ECF'!C22</f>
        <v>0</v>
      </c>
      <c r="D23" s="71">
        <f>'E.2 SFAG'!D23+'E.5 Contingency'!D23+'E.6 ECF'!D22</f>
        <v>16397198</v>
      </c>
      <c r="E23" s="71">
        <f>'E.2 SFAG'!E23+'E.5 Contingency'!E23+'E.6 ECF'!E22</f>
        <v>147574787</v>
      </c>
      <c r="F23" s="71">
        <f>'E.2 SFAG'!F23+'E.5 Contingency'!F23+'E.6 ECF'!F22</f>
        <v>0</v>
      </c>
      <c r="G23" s="71">
        <f>'E.2 SFAG'!G23+'E.5 Contingency'!G23+'E.6 ECF'!G22</f>
        <v>18826852</v>
      </c>
      <c r="H23" s="71">
        <f>'E.2 SFAG'!H23+'E.5 Contingency'!H23+'E.6 ECF'!H22</f>
        <v>18826852</v>
      </c>
      <c r="I23" s="71">
        <f>'E.2 SFAG'!I23+'E.5 Contingency'!I23+'E.6 ECF'!I22</f>
        <v>0</v>
      </c>
      <c r="J23" s="71">
        <f>'E.2 SFAG'!J23+'E.5 Contingency'!J23+'E.6 ECF'!J22</f>
        <v>0</v>
      </c>
      <c r="K23" s="71">
        <f>'E.2 SFAG'!K23+'E.5 Contingency'!K23+'E.6 ECF'!K22</f>
        <v>0</v>
      </c>
      <c r="L23" s="71">
        <f>'E.2 SFAG'!L23+'E.5 Contingency'!L23+'E.6 ECF'!L22</f>
        <v>0</v>
      </c>
      <c r="M23" s="71">
        <f>'E.2 SFAG'!M23+'E.5 Contingency'!M23+'E.6 ECF'!M22</f>
        <v>0</v>
      </c>
      <c r="N23" s="71">
        <f>'E.2 SFAG'!N23+'E.5 Contingency'!N23+'E.6 ECF'!N22</f>
        <v>11126431</v>
      </c>
      <c r="O23" s="71">
        <f>'E.2 SFAG'!O23+'E.5 Contingency'!O23+'E.6 ECF'!O22</f>
        <v>0</v>
      </c>
      <c r="P23" s="71">
        <f>'E.2 SFAG'!P23+'E.5 Contingency'!P23+'E.6 ECF'!P22</f>
        <v>0</v>
      </c>
      <c r="Q23" s="71">
        <f>'E.2 SFAG'!Q23+'E.5 Contingency'!Q23+'E.6 ECF'!Q22</f>
        <v>11126431</v>
      </c>
      <c r="R23" s="71">
        <f>'E.2 SFAG'!R23+'E.5 Contingency'!R23+'E.6 ECF'!R22</f>
        <v>2814331</v>
      </c>
      <c r="S23" s="71">
        <f>'E.2 SFAG'!S23+'E.5 Contingency'!S23+'E.6 ECF'!S22</f>
        <v>0</v>
      </c>
      <c r="T23" s="71">
        <f>'E.2 SFAG'!T23+'E.5 Contingency'!T23+'E.6 ECF'!T22</f>
        <v>2814331</v>
      </c>
      <c r="U23" s="71">
        <f>'E.2 SFAG'!U23+'E.5 Contingency'!U23+'E.6 ECF'!U22</f>
        <v>0</v>
      </c>
      <c r="V23" s="71">
        <f>'E.2 SFAG'!V23+'E.5 Contingency'!V23+'E.6 ECF'!V22</f>
        <v>988235</v>
      </c>
      <c r="W23" s="71">
        <f>'E.2 SFAG'!W23+'E.5 Contingency'!W23+'E.6 ECF'!W22</f>
        <v>39718097</v>
      </c>
      <c r="X23" s="71">
        <f>'E.2 SFAG'!X23+'E.5 Contingency'!X23+'E.6 ECF'!X22</f>
        <v>0</v>
      </c>
      <c r="Y23" s="71">
        <f>'E.2 SFAG'!Y23+'E.5 Contingency'!Y23+'E.6 ECF'!Y22</f>
        <v>39718097</v>
      </c>
      <c r="Z23" s="71">
        <f>'E.2 SFAG'!Z23+'E.5 Contingency'!Z23+'E.6 ECF'!Z22</f>
        <v>0</v>
      </c>
      <c r="AA23" s="71">
        <f>'E.2 SFAG'!AA23+'E.5 Contingency'!AA23+'E.6 ECF'!AA22</f>
        <v>0</v>
      </c>
      <c r="AB23" s="71">
        <f>'E.2 SFAG'!AB23+'E.5 Contingency'!AB23+'E.6 ECF'!AB22</f>
        <v>0</v>
      </c>
      <c r="AC23" s="71">
        <f>'E.2 SFAG'!AC23+'E.5 Contingency'!AC23+'E.6 ECF'!AC22</f>
        <v>0</v>
      </c>
      <c r="AD23" s="71">
        <f>'E.2 SFAG'!AD23+'E.5 Contingency'!AD23+'E.6 ECF'!AD22</f>
        <v>8672942</v>
      </c>
      <c r="AE23" s="71">
        <f>'E.2 SFAG'!AE23+'E.5 Contingency'!AE23+'E.6 ECF'!AE22</f>
        <v>900000</v>
      </c>
      <c r="AF23" s="71">
        <f>'E.2 SFAG'!AF23+'E.5 Contingency'!AF23+'E.6 ECF'!AF22</f>
        <v>1197060</v>
      </c>
      <c r="AG23" s="71">
        <f>'E.2 SFAG'!AG23+'E.5 Contingency'!AG23+'E.6 ECF'!AG22</f>
        <v>0</v>
      </c>
      <c r="AH23" s="71">
        <f>'E.2 SFAG'!AH23+'E.5 Contingency'!AH23+'E.6 ECF'!AH22</f>
        <v>30547038</v>
      </c>
      <c r="AI23" s="71">
        <f>'E.2 SFAG'!AI23+'E.5 Contingency'!AI23+'E.6 ECF'!AI22</f>
        <v>894432</v>
      </c>
      <c r="AJ23" s="71">
        <f>'E.2 SFAG'!AJ23+'E.5 Contingency'!AJ23+'E.6 ECF'!AJ22</f>
        <v>0</v>
      </c>
      <c r="AK23" s="71">
        <f>'E.2 SFAG'!AK23+'E.5 Contingency'!AK23+'E.6 ECF'!AK22</f>
        <v>29652606</v>
      </c>
      <c r="AL23" s="71">
        <f>'E.2 SFAG'!AL23+'E.5 Contingency'!AL23+'E.6 ECF'!AL22</f>
        <v>2158108</v>
      </c>
      <c r="AM23" s="71">
        <f>'E.2 SFAG'!AM23+'E.5 Contingency'!AM23+'E.6 ECF'!AM22</f>
        <v>17675739</v>
      </c>
      <c r="AN23" s="71">
        <f>'E.2 SFAG'!AN23+'E.5 Contingency'!AN23+'E.6 ECF'!AN22</f>
        <v>15566221</v>
      </c>
      <c r="AO23" s="71">
        <f>'E.2 SFAG'!AO23+'E.5 Contingency'!AO23+'E.6 ECF'!AO22</f>
        <v>1375648</v>
      </c>
      <c r="AP23" s="71">
        <f>'E.2 SFAG'!AP23+'E.5 Contingency'!AP23+'E.6 ECF'!AP22</f>
        <v>733870</v>
      </c>
      <c r="AQ23" s="71">
        <f>'E.2 SFAG'!AQ23+'E.5 Contingency'!AQ23+'E.6 ECF'!AQ22</f>
        <v>0</v>
      </c>
      <c r="AR23" s="71">
        <f>'E.2 SFAG'!AR23+'E.5 Contingency'!AR23+'E.6 ECF'!AR22</f>
        <v>134624833</v>
      </c>
      <c r="AS23" s="71">
        <f>'E.2 SFAG'!AS23+'E.5 Contingency'!AS23+'E.6 ECF'!AS22</f>
        <v>12949954</v>
      </c>
      <c r="AT23" s="71">
        <f>'E.2 SFAG'!AT23+'E.5 Contingency'!AT23+'E.6 ECF'!AT22</f>
        <v>0</v>
      </c>
      <c r="AU23" s="16"/>
      <c r="AV23" s="11"/>
    </row>
    <row r="24" spans="1:48" x14ac:dyDescent="0.25">
      <c r="A24" s="69" t="s">
        <v>20</v>
      </c>
      <c r="B24" s="71">
        <f>'E.2 SFAG'!B24+'E.5 Contingency'!B24+'E.6 ECF'!B23</f>
        <v>78120889</v>
      </c>
      <c r="C24" s="71">
        <f>'E.2 SFAG'!C24+'E.5 Contingency'!C24+'E.6 ECF'!C23</f>
        <v>0</v>
      </c>
      <c r="D24" s="71">
        <f>'E.2 SFAG'!D24+'E.5 Contingency'!D24+'E.6 ECF'!D23</f>
        <v>0</v>
      </c>
      <c r="E24" s="71">
        <f>'E.2 SFAG'!E24+'E.5 Contingency'!E24+'E.6 ECF'!E23</f>
        <v>78120889</v>
      </c>
      <c r="F24" s="71">
        <f>'E.2 SFAG'!F24+'E.5 Contingency'!F24+'E.6 ECF'!F23</f>
        <v>58817282</v>
      </c>
      <c r="G24" s="71">
        <f>'E.2 SFAG'!G24+'E.5 Contingency'!G24+'E.6 ECF'!G23</f>
        <v>14142246</v>
      </c>
      <c r="H24" s="71">
        <f>'E.2 SFAG'!H24+'E.5 Contingency'!H24+'E.6 ECF'!H23</f>
        <v>11271617</v>
      </c>
      <c r="I24" s="71">
        <f>'E.2 SFAG'!I24+'E.5 Contingency'!I24+'E.6 ECF'!I23</f>
        <v>2870629</v>
      </c>
      <c r="J24" s="71">
        <f>'E.2 SFAG'!J24+'E.5 Contingency'!J24+'E.6 ECF'!J23</f>
        <v>0</v>
      </c>
      <c r="K24" s="71">
        <f>'E.2 SFAG'!K24+'E.5 Contingency'!K24+'E.6 ECF'!K23</f>
        <v>0</v>
      </c>
      <c r="L24" s="71">
        <f>'E.2 SFAG'!L24+'E.5 Contingency'!L24+'E.6 ECF'!L23</f>
        <v>0</v>
      </c>
      <c r="M24" s="71">
        <f>'E.2 SFAG'!M24+'E.5 Contingency'!M24+'E.6 ECF'!M23</f>
        <v>0</v>
      </c>
      <c r="N24" s="71">
        <f>'E.2 SFAG'!N24+'E.5 Contingency'!N24+'E.6 ECF'!N23</f>
        <v>0</v>
      </c>
      <c r="O24" s="71">
        <f>'E.2 SFAG'!O24+'E.5 Contingency'!O24+'E.6 ECF'!O23</f>
        <v>0</v>
      </c>
      <c r="P24" s="71">
        <f>'E.2 SFAG'!P24+'E.5 Contingency'!P24+'E.6 ECF'!P23</f>
        <v>0</v>
      </c>
      <c r="Q24" s="71">
        <f>'E.2 SFAG'!Q24+'E.5 Contingency'!Q24+'E.6 ECF'!Q23</f>
        <v>0</v>
      </c>
      <c r="R24" s="71">
        <f>'E.2 SFAG'!R24+'E.5 Contingency'!R24+'E.6 ECF'!R23</f>
        <v>2517665</v>
      </c>
      <c r="S24" s="71">
        <f>'E.2 SFAG'!S24+'E.5 Contingency'!S24+'E.6 ECF'!S23</f>
        <v>0</v>
      </c>
      <c r="T24" s="71">
        <f>'E.2 SFAG'!T24+'E.5 Contingency'!T24+'E.6 ECF'!T23</f>
        <v>184581</v>
      </c>
      <c r="U24" s="71">
        <f>'E.2 SFAG'!U24+'E.5 Contingency'!U24+'E.6 ECF'!U23</f>
        <v>2333084</v>
      </c>
      <c r="V24" s="71">
        <f>'E.2 SFAG'!V24+'E.5 Contingency'!V24+'E.6 ECF'!V23</f>
        <v>3257904</v>
      </c>
      <c r="W24" s="71">
        <f>'E.2 SFAG'!W24+'E.5 Contingency'!W24+'E.6 ECF'!W23</f>
        <v>10503826</v>
      </c>
      <c r="X24" s="71">
        <f>'E.2 SFAG'!X24+'E.5 Contingency'!X24+'E.6 ECF'!X23</f>
        <v>6553738</v>
      </c>
      <c r="Y24" s="71">
        <f>'E.2 SFAG'!Y24+'E.5 Contingency'!Y24+'E.6 ECF'!Y23</f>
        <v>3950088</v>
      </c>
      <c r="Z24" s="71">
        <f>'E.2 SFAG'!Z24+'E.5 Contingency'!Z24+'E.6 ECF'!Z23</f>
        <v>0</v>
      </c>
      <c r="AA24" s="71">
        <f>'E.2 SFAG'!AA24+'E.5 Contingency'!AA24+'E.6 ECF'!AA23</f>
        <v>0</v>
      </c>
      <c r="AB24" s="71">
        <f>'E.2 SFAG'!AB24+'E.5 Contingency'!AB24+'E.6 ECF'!AB23</f>
        <v>0</v>
      </c>
      <c r="AC24" s="71">
        <f>'E.2 SFAG'!AC24+'E.5 Contingency'!AC24+'E.6 ECF'!AC23</f>
        <v>615338</v>
      </c>
      <c r="AD24" s="71">
        <f>'E.2 SFAG'!AD24+'E.5 Contingency'!AD24+'E.6 ECF'!AD23</f>
        <v>2711984</v>
      </c>
      <c r="AE24" s="71">
        <f>'E.2 SFAG'!AE24+'E.5 Contingency'!AE24+'E.6 ECF'!AE23</f>
        <v>0</v>
      </c>
      <c r="AF24" s="71">
        <f>'E.2 SFAG'!AF24+'E.5 Contingency'!AF24+'E.6 ECF'!AF23</f>
        <v>422240</v>
      </c>
      <c r="AG24" s="71">
        <f>'E.2 SFAG'!AG24+'E.5 Contingency'!AG24+'E.6 ECF'!AG23</f>
        <v>0</v>
      </c>
      <c r="AH24" s="71">
        <f>'E.2 SFAG'!AH24+'E.5 Contingency'!AH24+'E.6 ECF'!AH23</f>
        <v>1236659</v>
      </c>
      <c r="AI24" s="71">
        <f>'E.2 SFAG'!AI24+'E.5 Contingency'!AI24+'E.6 ECF'!AI23</f>
        <v>0</v>
      </c>
      <c r="AJ24" s="71">
        <f>'E.2 SFAG'!AJ24+'E.5 Contingency'!AJ24+'E.6 ECF'!AJ23</f>
        <v>0</v>
      </c>
      <c r="AK24" s="71">
        <f>'E.2 SFAG'!AK24+'E.5 Contingency'!AK24+'E.6 ECF'!AK23</f>
        <v>1236659</v>
      </c>
      <c r="AL24" s="71">
        <f>'E.2 SFAG'!AL24+'E.5 Contingency'!AL24+'E.6 ECF'!AL23</f>
        <v>0</v>
      </c>
      <c r="AM24" s="71">
        <f>'E.2 SFAG'!AM24+'E.5 Contingency'!AM24+'E.6 ECF'!AM23</f>
        <v>9517013</v>
      </c>
      <c r="AN24" s="71">
        <f>'E.2 SFAG'!AN24+'E.5 Contingency'!AN24+'E.6 ECF'!AN23</f>
        <v>3876755</v>
      </c>
      <c r="AO24" s="71">
        <f>'E.2 SFAG'!AO24+'E.5 Contingency'!AO24+'E.6 ECF'!AO23</f>
        <v>4219757</v>
      </c>
      <c r="AP24" s="71">
        <f>'E.2 SFAG'!AP24+'E.5 Contingency'!AP24+'E.6 ECF'!AP23</f>
        <v>1420501</v>
      </c>
      <c r="AQ24" s="71">
        <f>'E.2 SFAG'!AQ24+'E.5 Contingency'!AQ24+'E.6 ECF'!AQ23</f>
        <v>0</v>
      </c>
      <c r="AR24" s="71">
        <f>'E.2 SFAG'!AR24+'E.5 Contingency'!AR24+'E.6 ECF'!AR23</f>
        <v>44924875</v>
      </c>
      <c r="AS24" s="71">
        <f>'E.2 SFAG'!AS24+'E.5 Contingency'!AS24+'E.6 ECF'!AS23</f>
        <v>0</v>
      </c>
      <c r="AT24" s="71">
        <f>'E.2 SFAG'!AT24+'E.5 Contingency'!AT24+'E.6 ECF'!AT23</f>
        <v>92013296</v>
      </c>
      <c r="AU24" s="16"/>
      <c r="AV24" s="11"/>
    </row>
    <row r="25" spans="1:48" x14ac:dyDescent="0.25">
      <c r="A25" s="69" t="s">
        <v>21</v>
      </c>
      <c r="B25" s="71">
        <f>'E.2 SFAG'!B25+'E.5 Contingency'!B25+'E.6 ECF'!B24</f>
        <v>254619936</v>
      </c>
      <c r="C25" s="71">
        <f>'E.2 SFAG'!C25+'E.5 Contingency'!C25+'E.6 ECF'!C24</f>
        <v>0</v>
      </c>
      <c r="D25" s="71">
        <f>'E.2 SFAG'!D25+'E.5 Contingency'!D25+'E.6 ECF'!D24</f>
        <v>22909803</v>
      </c>
      <c r="E25" s="71">
        <f>'E.2 SFAG'!E25+'E.5 Contingency'!E25+'E.6 ECF'!E24</f>
        <v>206188229</v>
      </c>
      <c r="F25" s="71">
        <f>'E.2 SFAG'!F25+'E.5 Contingency'!F25+'E.6 ECF'!F24</f>
        <v>0</v>
      </c>
      <c r="G25" s="71">
        <f>'E.2 SFAG'!G25+'E.5 Contingency'!G25+'E.6 ECF'!G24</f>
        <v>102256597</v>
      </c>
      <c r="H25" s="71">
        <f>'E.2 SFAG'!H25+'E.5 Contingency'!H25+'E.6 ECF'!H24</f>
        <v>102256597</v>
      </c>
      <c r="I25" s="71">
        <f>'E.2 SFAG'!I25+'E.5 Contingency'!I25+'E.6 ECF'!I24</f>
        <v>0</v>
      </c>
      <c r="J25" s="71">
        <f>'E.2 SFAG'!J25+'E.5 Contingency'!J25+'E.6 ECF'!J24</f>
        <v>0</v>
      </c>
      <c r="K25" s="71">
        <f>'E.2 SFAG'!K25+'E.5 Contingency'!K25+'E.6 ECF'!K24</f>
        <v>0</v>
      </c>
      <c r="L25" s="71">
        <f>'E.2 SFAG'!L25+'E.5 Contingency'!L25+'E.6 ECF'!L24</f>
        <v>0</v>
      </c>
      <c r="M25" s="71">
        <f>'E.2 SFAG'!M25+'E.5 Contingency'!M25+'E.6 ECF'!M24</f>
        <v>0</v>
      </c>
      <c r="N25" s="71">
        <f>'E.2 SFAG'!N25+'E.5 Contingency'!N25+'E.6 ECF'!N24</f>
        <v>0</v>
      </c>
      <c r="O25" s="71">
        <f>'E.2 SFAG'!O25+'E.5 Contingency'!O25+'E.6 ECF'!O24</f>
        <v>0</v>
      </c>
      <c r="P25" s="71">
        <f>'E.2 SFAG'!P25+'E.5 Contingency'!P25+'E.6 ECF'!P24</f>
        <v>0</v>
      </c>
      <c r="Q25" s="71">
        <f>'E.2 SFAG'!Q25+'E.5 Contingency'!Q25+'E.6 ECF'!Q24</f>
        <v>0</v>
      </c>
      <c r="R25" s="71">
        <f>'E.2 SFAG'!R25+'E.5 Contingency'!R25+'E.6 ECF'!R24</f>
        <v>32919537</v>
      </c>
      <c r="S25" s="71">
        <f>'E.2 SFAG'!S25+'E.5 Contingency'!S25+'E.6 ECF'!S24</f>
        <v>7118883</v>
      </c>
      <c r="T25" s="71">
        <f>'E.2 SFAG'!T25+'E.5 Contingency'!T25+'E.6 ECF'!T24</f>
        <v>912529</v>
      </c>
      <c r="U25" s="71">
        <f>'E.2 SFAG'!U25+'E.5 Contingency'!U25+'E.6 ECF'!U24</f>
        <v>24888125</v>
      </c>
      <c r="V25" s="71">
        <f>'E.2 SFAG'!V25+'E.5 Contingency'!V25+'E.6 ECF'!V24</f>
        <v>5237614</v>
      </c>
      <c r="W25" s="71">
        <f>'E.2 SFAG'!W25+'E.5 Contingency'!W25+'E.6 ECF'!W24</f>
        <v>2130010</v>
      </c>
      <c r="X25" s="71">
        <f>'E.2 SFAG'!X25+'E.5 Contingency'!X25+'E.6 ECF'!X24</f>
        <v>2130010</v>
      </c>
      <c r="Y25" s="71">
        <f>'E.2 SFAG'!Y25+'E.5 Contingency'!Y25+'E.6 ECF'!Y24</f>
        <v>0</v>
      </c>
      <c r="Z25" s="71">
        <f>'E.2 SFAG'!Z25+'E.5 Contingency'!Z25+'E.6 ECF'!Z24</f>
        <v>0</v>
      </c>
      <c r="AA25" s="71">
        <f>'E.2 SFAG'!AA25+'E.5 Contingency'!AA25+'E.6 ECF'!AA24</f>
        <v>0</v>
      </c>
      <c r="AB25" s="71">
        <f>'E.2 SFAG'!AB25+'E.5 Contingency'!AB25+'E.6 ECF'!AB24</f>
        <v>0</v>
      </c>
      <c r="AC25" s="71">
        <f>'E.2 SFAG'!AC25+'E.5 Contingency'!AC25+'E.6 ECF'!AC24</f>
        <v>5696767</v>
      </c>
      <c r="AD25" s="71">
        <f>'E.2 SFAG'!AD25+'E.5 Contingency'!AD25+'E.6 ECF'!AD24</f>
        <v>0</v>
      </c>
      <c r="AE25" s="71">
        <f>'E.2 SFAG'!AE25+'E.5 Contingency'!AE25+'E.6 ECF'!AE24</f>
        <v>0</v>
      </c>
      <c r="AF25" s="71">
        <f>'E.2 SFAG'!AF25+'E.5 Contingency'!AF25+'E.6 ECF'!AF24</f>
        <v>0</v>
      </c>
      <c r="AG25" s="71">
        <f>'E.2 SFAG'!AG25+'E.5 Contingency'!AG25+'E.6 ECF'!AG24</f>
        <v>1361412</v>
      </c>
      <c r="AH25" s="71">
        <f>'E.2 SFAG'!AH25+'E.5 Contingency'!AH25+'E.6 ECF'!AH24</f>
        <v>30214952</v>
      </c>
      <c r="AI25" s="71">
        <f>'E.2 SFAG'!AI25+'E.5 Contingency'!AI25+'E.6 ECF'!AI24</f>
        <v>23883738</v>
      </c>
      <c r="AJ25" s="71">
        <f>'E.2 SFAG'!AJ25+'E.5 Contingency'!AJ25+'E.6 ECF'!AJ24</f>
        <v>0</v>
      </c>
      <c r="AK25" s="71">
        <f>'E.2 SFAG'!AK25+'E.5 Contingency'!AK25+'E.6 ECF'!AK24</f>
        <v>6331214</v>
      </c>
      <c r="AL25" s="71">
        <f>'E.2 SFAG'!AL25+'E.5 Contingency'!AL25+'E.6 ECF'!AL24</f>
        <v>934052</v>
      </c>
      <c r="AM25" s="71">
        <f>'E.2 SFAG'!AM25+'E.5 Contingency'!AM25+'E.6 ECF'!AM24</f>
        <v>50959192</v>
      </c>
      <c r="AN25" s="71">
        <f>'E.2 SFAG'!AN25+'E.5 Contingency'!AN25+'E.6 ECF'!AN24</f>
        <v>24287038</v>
      </c>
      <c r="AO25" s="71">
        <f>'E.2 SFAG'!AO25+'E.5 Contingency'!AO25+'E.6 ECF'!AO24</f>
        <v>19799971</v>
      </c>
      <c r="AP25" s="71">
        <f>'E.2 SFAG'!AP25+'E.5 Contingency'!AP25+'E.6 ECF'!AP24</f>
        <v>6872183</v>
      </c>
      <c r="AQ25" s="71">
        <f>'E.2 SFAG'!AQ25+'E.5 Contingency'!AQ25+'E.6 ECF'!AQ24</f>
        <v>0</v>
      </c>
      <c r="AR25" s="71">
        <f>'E.2 SFAG'!AR25+'E.5 Contingency'!AR25+'E.6 ECF'!AR24</f>
        <v>231710133</v>
      </c>
      <c r="AS25" s="71">
        <f>'E.2 SFAG'!AS25+'E.5 Contingency'!AS25+'E.6 ECF'!AS24</f>
        <v>0</v>
      </c>
      <c r="AT25" s="71">
        <f>'E.2 SFAG'!AT25+'E.5 Contingency'!AT25+'E.6 ECF'!AT24</f>
        <v>0</v>
      </c>
      <c r="AU25" s="16"/>
      <c r="AV25" s="11"/>
    </row>
    <row r="26" spans="1:48" x14ac:dyDescent="0.25">
      <c r="A26" s="69" t="s">
        <v>22</v>
      </c>
      <c r="B26" s="71">
        <f>'E.2 SFAG'!B26+'E.5 Contingency'!B26+'E.6 ECF'!B25</f>
        <v>510545831</v>
      </c>
      <c r="C26" s="71">
        <f>'E.2 SFAG'!C26+'E.5 Contingency'!C26+'E.6 ECF'!C25</f>
        <v>91874224</v>
      </c>
      <c r="D26" s="71">
        <f>'E.2 SFAG'!D26+'E.5 Contingency'!D26+'E.6 ECF'!D25</f>
        <v>45937110</v>
      </c>
      <c r="E26" s="71">
        <f>'E.2 SFAG'!E26+'E.5 Contingency'!E26+'E.6 ECF'!E25</f>
        <v>321559782</v>
      </c>
      <c r="F26" s="71">
        <f>'E.2 SFAG'!F26+'E.5 Contingency'!F26+'E.6 ECF'!F25</f>
        <v>0</v>
      </c>
      <c r="G26" s="71">
        <f>'E.2 SFAG'!G26+'E.5 Contingency'!G26+'E.6 ECF'!G25</f>
        <v>10500000</v>
      </c>
      <c r="H26" s="71">
        <f>'E.2 SFAG'!H26+'E.5 Contingency'!H26+'E.6 ECF'!H25</f>
        <v>10500000</v>
      </c>
      <c r="I26" s="71">
        <f>'E.2 SFAG'!I26+'E.5 Contingency'!I26+'E.6 ECF'!I25</f>
        <v>0</v>
      </c>
      <c r="J26" s="71">
        <f>'E.2 SFAG'!J26+'E.5 Contingency'!J26+'E.6 ECF'!J25</f>
        <v>0</v>
      </c>
      <c r="K26" s="71">
        <f>'E.2 SFAG'!K26+'E.5 Contingency'!K26+'E.6 ECF'!K25</f>
        <v>0</v>
      </c>
      <c r="L26" s="71">
        <f>'E.2 SFAG'!L26+'E.5 Contingency'!L26+'E.6 ECF'!L25</f>
        <v>0</v>
      </c>
      <c r="M26" s="71">
        <f>'E.2 SFAG'!M26+'E.5 Contingency'!M26+'E.6 ECF'!M25</f>
        <v>0</v>
      </c>
      <c r="N26" s="71">
        <f>'E.2 SFAG'!N26+'E.5 Contingency'!N26+'E.6 ECF'!N25</f>
        <v>0</v>
      </c>
      <c r="O26" s="71">
        <f>'E.2 SFAG'!O26+'E.5 Contingency'!O26+'E.6 ECF'!O25</f>
        <v>0</v>
      </c>
      <c r="P26" s="71">
        <f>'E.2 SFAG'!P26+'E.5 Contingency'!P26+'E.6 ECF'!P25</f>
        <v>0</v>
      </c>
      <c r="Q26" s="71">
        <f>'E.2 SFAG'!Q26+'E.5 Contingency'!Q26+'E.6 ECF'!Q25</f>
        <v>0</v>
      </c>
      <c r="R26" s="71">
        <f>'E.2 SFAG'!R26+'E.5 Contingency'!R26+'E.6 ECF'!R25</f>
        <v>166316353</v>
      </c>
      <c r="S26" s="71">
        <f>'E.2 SFAG'!S26+'E.5 Contingency'!S26+'E.6 ECF'!S25</f>
        <v>0</v>
      </c>
      <c r="T26" s="71">
        <f>'E.2 SFAG'!T26+'E.5 Contingency'!T26+'E.6 ECF'!T25</f>
        <v>166316353</v>
      </c>
      <c r="U26" s="71">
        <f>'E.2 SFAG'!U26+'E.5 Contingency'!U26+'E.6 ECF'!U25</f>
        <v>0</v>
      </c>
      <c r="V26" s="71">
        <f>'E.2 SFAG'!V26+'E.5 Contingency'!V26+'E.6 ECF'!V25</f>
        <v>0</v>
      </c>
      <c r="W26" s="71">
        <f>'E.2 SFAG'!W26+'E.5 Contingency'!W26+'E.6 ECF'!W25</f>
        <v>195918144</v>
      </c>
      <c r="X26" s="71">
        <f>'E.2 SFAG'!X26+'E.5 Contingency'!X26+'E.6 ECF'!X25</f>
        <v>195057477</v>
      </c>
      <c r="Y26" s="71">
        <f>'E.2 SFAG'!Y26+'E.5 Contingency'!Y26+'E.6 ECF'!Y25</f>
        <v>860667</v>
      </c>
      <c r="Z26" s="71">
        <f>'E.2 SFAG'!Z26+'E.5 Contingency'!Z26+'E.6 ECF'!Z25</f>
        <v>0</v>
      </c>
      <c r="AA26" s="71">
        <f>'E.2 SFAG'!AA26+'E.5 Contingency'!AA26+'E.6 ECF'!AA25</f>
        <v>0</v>
      </c>
      <c r="AB26" s="71">
        <f>'E.2 SFAG'!AB26+'E.5 Contingency'!AB26+'E.6 ECF'!AB25</f>
        <v>0</v>
      </c>
      <c r="AC26" s="71">
        <f>'E.2 SFAG'!AC26+'E.5 Contingency'!AC26+'E.6 ECF'!AC25</f>
        <v>0</v>
      </c>
      <c r="AD26" s="71">
        <f>'E.2 SFAG'!AD26+'E.5 Contingency'!AD26+'E.6 ECF'!AD25</f>
        <v>0</v>
      </c>
      <c r="AE26" s="71">
        <f>'E.2 SFAG'!AE26+'E.5 Contingency'!AE26+'E.6 ECF'!AE25</f>
        <v>0</v>
      </c>
      <c r="AF26" s="71">
        <f>'E.2 SFAG'!AF26+'E.5 Contingency'!AF26+'E.6 ECF'!AF25</f>
        <v>0</v>
      </c>
      <c r="AG26" s="71">
        <f>'E.2 SFAG'!AG26+'E.5 Contingency'!AG26+'E.6 ECF'!AG25</f>
        <v>0</v>
      </c>
      <c r="AH26" s="71">
        <f>'E.2 SFAG'!AH26+'E.5 Contingency'!AH26+'E.6 ECF'!AH25</f>
        <v>0</v>
      </c>
      <c r="AI26" s="71">
        <f>'E.2 SFAG'!AI26+'E.5 Contingency'!AI26+'E.6 ECF'!AI25</f>
        <v>0</v>
      </c>
      <c r="AJ26" s="71">
        <f>'E.2 SFAG'!AJ26+'E.5 Contingency'!AJ26+'E.6 ECF'!AJ25</f>
        <v>0</v>
      </c>
      <c r="AK26" s="71">
        <f>'E.2 SFAG'!AK26+'E.5 Contingency'!AK26+'E.6 ECF'!AK25</f>
        <v>0</v>
      </c>
      <c r="AL26" s="71">
        <f>'E.2 SFAG'!AL26+'E.5 Contingency'!AL26+'E.6 ECF'!AL25</f>
        <v>0</v>
      </c>
      <c r="AM26" s="71">
        <f>'E.2 SFAG'!AM26+'E.5 Contingency'!AM26+'E.6 ECF'!AM25</f>
        <v>0</v>
      </c>
      <c r="AN26" s="71">
        <f>'E.2 SFAG'!AN26+'E.5 Contingency'!AN26+'E.6 ECF'!AN25</f>
        <v>0</v>
      </c>
      <c r="AO26" s="71">
        <f>'E.2 SFAG'!AO26+'E.5 Contingency'!AO26+'E.6 ECF'!AO25</f>
        <v>0</v>
      </c>
      <c r="AP26" s="71">
        <f>'E.2 SFAG'!AP26+'E.5 Contingency'!AP26+'E.6 ECF'!AP25</f>
        <v>0</v>
      </c>
      <c r="AQ26" s="71">
        <f>'E.2 SFAG'!AQ26+'E.5 Contingency'!AQ26+'E.6 ECF'!AQ25</f>
        <v>0</v>
      </c>
      <c r="AR26" s="71">
        <f>'E.2 SFAG'!AR26+'E.5 Contingency'!AR26+'E.6 ECF'!AR25</f>
        <v>372734497</v>
      </c>
      <c r="AS26" s="71">
        <f>'E.2 SFAG'!AS26+'E.5 Contingency'!AS26+'E.6 ECF'!AS25</f>
        <v>0</v>
      </c>
      <c r="AT26" s="71">
        <f>'E.2 SFAG'!AT26+'E.5 Contingency'!AT26+'E.6 ECF'!AT25</f>
        <v>0</v>
      </c>
      <c r="AU26" s="16"/>
      <c r="AV26" s="11"/>
    </row>
    <row r="27" spans="1:48" x14ac:dyDescent="0.25">
      <c r="A27" s="69" t="s">
        <v>23</v>
      </c>
      <c r="B27" s="71">
        <f>'E.2 SFAG'!B27+'E.5 Contingency'!B27+'E.6 ECF'!B26</f>
        <v>775352858</v>
      </c>
      <c r="C27" s="71">
        <f>'E.2 SFAG'!C27+'E.5 Contingency'!C27+'E.6 ECF'!C26</f>
        <v>2017045</v>
      </c>
      <c r="D27" s="71">
        <f>'E.2 SFAG'!D27+'E.5 Contingency'!D27+'E.6 ECF'!D26</f>
        <v>77535285</v>
      </c>
      <c r="E27" s="71">
        <f>'E.2 SFAG'!E27+'E.5 Contingency'!E27+'E.6 ECF'!E26</f>
        <v>695800528</v>
      </c>
      <c r="F27" s="71">
        <f>'E.2 SFAG'!F27+'E.5 Contingency'!F27+'E.6 ECF'!F26</f>
        <v>38917102</v>
      </c>
      <c r="G27" s="71">
        <f>'E.2 SFAG'!G27+'E.5 Contingency'!G27+'E.6 ECF'!G26</f>
        <v>123029169</v>
      </c>
      <c r="H27" s="71">
        <f>'E.2 SFAG'!H27+'E.5 Contingency'!H27+'E.6 ECF'!H26</f>
        <v>69789099</v>
      </c>
      <c r="I27" s="71">
        <f>'E.2 SFAG'!I27+'E.5 Contingency'!I27+'E.6 ECF'!I26</f>
        <v>53240070</v>
      </c>
      <c r="J27" s="71">
        <f>'E.2 SFAG'!J27+'E.5 Contingency'!J27+'E.6 ECF'!J26</f>
        <v>51168506</v>
      </c>
      <c r="K27" s="71">
        <f>'E.2 SFAG'!K27+'E.5 Contingency'!K27+'E.6 ECF'!K26</f>
        <v>51168506</v>
      </c>
      <c r="L27" s="71">
        <f>'E.2 SFAG'!L27+'E.5 Contingency'!L27+'E.6 ECF'!L26</f>
        <v>0</v>
      </c>
      <c r="M27" s="71">
        <f>'E.2 SFAG'!M27+'E.5 Contingency'!M27+'E.6 ECF'!M26</f>
        <v>0</v>
      </c>
      <c r="N27" s="71">
        <f>'E.2 SFAG'!N27+'E.5 Contingency'!N27+'E.6 ECF'!N26</f>
        <v>275779</v>
      </c>
      <c r="O27" s="71">
        <f>'E.2 SFAG'!O27+'E.5 Contingency'!O27+'E.6 ECF'!O26</f>
        <v>0</v>
      </c>
      <c r="P27" s="71">
        <f>'E.2 SFAG'!P27+'E.5 Contingency'!P27+'E.6 ECF'!P26</f>
        <v>0</v>
      </c>
      <c r="Q27" s="71">
        <f>'E.2 SFAG'!Q27+'E.5 Contingency'!Q27+'E.6 ECF'!Q26</f>
        <v>275779</v>
      </c>
      <c r="R27" s="71">
        <f>'E.2 SFAG'!R27+'E.5 Contingency'!R27+'E.6 ECF'!R26</f>
        <v>4143779</v>
      </c>
      <c r="S27" s="71">
        <f>'E.2 SFAG'!S27+'E.5 Contingency'!S27+'E.6 ECF'!S26</f>
        <v>377744</v>
      </c>
      <c r="T27" s="71">
        <f>'E.2 SFAG'!T27+'E.5 Contingency'!T27+'E.6 ECF'!T26</f>
        <v>3766035</v>
      </c>
      <c r="U27" s="71">
        <f>'E.2 SFAG'!U27+'E.5 Contingency'!U27+'E.6 ECF'!U26</f>
        <v>0</v>
      </c>
      <c r="V27" s="71">
        <f>'E.2 SFAG'!V27+'E.5 Contingency'!V27+'E.6 ECF'!V26</f>
        <v>48982583</v>
      </c>
      <c r="W27" s="71">
        <f>'E.2 SFAG'!W27+'E.5 Contingency'!W27+'E.6 ECF'!W26</f>
        <v>36</v>
      </c>
      <c r="X27" s="71">
        <f>'E.2 SFAG'!X27+'E.5 Contingency'!X27+'E.6 ECF'!X26</f>
        <v>36</v>
      </c>
      <c r="Y27" s="71">
        <f>'E.2 SFAG'!Y27+'E.5 Contingency'!Y27+'E.6 ECF'!Y26</f>
        <v>0</v>
      </c>
      <c r="Z27" s="71">
        <f>'E.2 SFAG'!Z27+'E.5 Contingency'!Z27+'E.6 ECF'!Z26</f>
        <v>0</v>
      </c>
      <c r="AA27" s="71">
        <f>'E.2 SFAG'!AA27+'E.5 Contingency'!AA27+'E.6 ECF'!AA26</f>
        <v>0</v>
      </c>
      <c r="AB27" s="71">
        <f>'E.2 SFAG'!AB27+'E.5 Contingency'!AB27+'E.6 ECF'!AB26</f>
        <v>0</v>
      </c>
      <c r="AC27" s="71">
        <f>'E.2 SFAG'!AC27+'E.5 Contingency'!AC27+'E.6 ECF'!AC26</f>
        <v>19091868</v>
      </c>
      <c r="AD27" s="71">
        <f>'E.2 SFAG'!AD27+'E.5 Contingency'!AD27+'E.6 ECF'!AD26</f>
        <v>17388274</v>
      </c>
      <c r="AE27" s="71">
        <f>'E.2 SFAG'!AE27+'E.5 Contingency'!AE27+'E.6 ECF'!AE26</f>
        <v>144933962</v>
      </c>
      <c r="AF27" s="71">
        <f>'E.2 SFAG'!AF27+'E.5 Contingency'!AF27+'E.6 ECF'!AF26</f>
        <v>0</v>
      </c>
      <c r="AG27" s="71">
        <f>'E.2 SFAG'!AG27+'E.5 Contingency'!AG27+'E.6 ECF'!AG26</f>
        <v>24023</v>
      </c>
      <c r="AH27" s="71">
        <f>'E.2 SFAG'!AH27+'E.5 Contingency'!AH27+'E.6 ECF'!AH26</f>
        <v>35775588</v>
      </c>
      <c r="AI27" s="71">
        <f>'E.2 SFAG'!AI27+'E.5 Contingency'!AI27+'E.6 ECF'!AI26</f>
        <v>35775588</v>
      </c>
      <c r="AJ27" s="71">
        <f>'E.2 SFAG'!AJ27+'E.5 Contingency'!AJ27+'E.6 ECF'!AJ26</f>
        <v>0</v>
      </c>
      <c r="AK27" s="71">
        <f>'E.2 SFAG'!AK27+'E.5 Contingency'!AK27+'E.6 ECF'!AK26</f>
        <v>0</v>
      </c>
      <c r="AL27" s="71">
        <f>'E.2 SFAG'!AL27+'E.5 Contingency'!AL27+'E.6 ECF'!AL26</f>
        <v>0</v>
      </c>
      <c r="AM27" s="71">
        <f>'E.2 SFAG'!AM27+'E.5 Contingency'!AM27+'E.6 ECF'!AM26</f>
        <v>232471440</v>
      </c>
      <c r="AN27" s="71">
        <f>'E.2 SFAG'!AN27+'E.5 Contingency'!AN27+'E.6 ECF'!AN26</f>
        <v>40065566</v>
      </c>
      <c r="AO27" s="71">
        <f>'E.2 SFAG'!AO27+'E.5 Contingency'!AO27+'E.6 ECF'!AO26</f>
        <v>187894958</v>
      </c>
      <c r="AP27" s="71">
        <f>'E.2 SFAG'!AP27+'E.5 Contingency'!AP27+'E.6 ECF'!AP26</f>
        <v>4510916</v>
      </c>
      <c r="AQ27" s="71">
        <f>'E.2 SFAG'!AQ27+'E.5 Contingency'!AQ27+'E.6 ECF'!AQ26</f>
        <v>0</v>
      </c>
      <c r="AR27" s="71">
        <f>'E.2 SFAG'!AR27+'E.5 Contingency'!AR27+'E.6 ECF'!AR26</f>
        <v>677285007</v>
      </c>
      <c r="AS27" s="71">
        <f>'E.2 SFAG'!AS27+'E.5 Contingency'!AS27+'E.6 ECF'!AS26</f>
        <v>0</v>
      </c>
      <c r="AT27" s="71">
        <f>'E.2 SFAG'!AT27+'E.5 Contingency'!AT27+'E.6 ECF'!AT26</f>
        <v>57432623</v>
      </c>
      <c r="AU27" s="16"/>
      <c r="AV27" s="11"/>
    </row>
    <row r="28" spans="1:48" x14ac:dyDescent="0.25">
      <c r="A28" s="69" t="s">
        <v>24</v>
      </c>
      <c r="B28" s="71">
        <f>'E.2 SFAG'!B28+'E.5 Contingency'!B28+'E.6 ECF'!B27</f>
        <v>261969844</v>
      </c>
      <c r="C28" s="71">
        <f>'E.2 SFAG'!C28+'E.5 Contingency'!C28+'E.6 ECF'!C27</f>
        <v>50099000</v>
      </c>
      <c r="D28" s="71">
        <f>'E.2 SFAG'!D28+'E.5 Contingency'!D28+'E.6 ECF'!D27</f>
        <v>4790000</v>
      </c>
      <c r="E28" s="71">
        <f>'E.2 SFAG'!E28+'E.5 Contingency'!E28+'E.6 ECF'!E27</f>
        <v>207080844</v>
      </c>
      <c r="F28" s="71">
        <f>'E.2 SFAG'!F28+'E.5 Contingency'!F28+'E.6 ECF'!F27</f>
        <v>60526936</v>
      </c>
      <c r="G28" s="71">
        <f>'E.2 SFAG'!G28+'E.5 Contingency'!G28+'E.6 ECF'!G27</f>
        <v>39474728</v>
      </c>
      <c r="H28" s="71">
        <f>'E.2 SFAG'!H28+'E.5 Contingency'!H28+'E.6 ECF'!H27</f>
        <v>39474728</v>
      </c>
      <c r="I28" s="71">
        <f>'E.2 SFAG'!I28+'E.5 Contingency'!I28+'E.6 ECF'!I27</f>
        <v>0</v>
      </c>
      <c r="J28" s="71">
        <f>'E.2 SFAG'!J28+'E.5 Contingency'!J28+'E.6 ECF'!J27</f>
        <v>0</v>
      </c>
      <c r="K28" s="71">
        <f>'E.2 SFAG'!K28+'E.5 Contingency'!K28+'E.6 ECF'!K27</f>
        <v>0</v>
      </c>
      <c r="L28" s="71">
        <f>'E.2 SFAG'!L28+'E.5 Contingency'!L28+'E.6 ECF'!L27</f>
        <v>0</v>
      </c>
      <c r="M28" s="71">
        <f>'E.2 SFAG'!M28+'E.5 Contingency'!M28+'E.6 ECF'!M27</f>
        <v>0</v>
      </c>
      <c r="N28" s="71">
        <f>'E.2 SFAG'!N28+'E.5 Contingency'!N28+'E.6 ECF'!N27</f>
        <v>0</v>
      </c>
      <c r="O28" s="71">
        <f>'E.2 SFAG'!O28+'E.5 Contingency'!O28+'E.6 ECF'!O27</f>
        <v>0</v>
      </c>
      <c r="P28" s="71">
        <f>'E.2 SFAG'!P28+'E.5 Contingency'!P28+'E.6 ECF'!P27</f>
        <v>0</v>
      </c>
      <c r="Q28" s="71">
        <f>'E.2 SFAG'!Q28+'E.5 Contingency'!Q28+'E.6 ECF'!Q27</f>
        <v>0</v>
      </c>
      <c r="R28" s="71">
        <f>'E.2 SFAG'!R28+'E.5 Contingency'!R28+'E.6 ECF'!R27</f>
        <v>54543717</v>
      </c>
      <c r="S28" s="71">
        <f>'E.2 SFAG'!S28+'E.5 Contingency'!S28+'E.6 ECF'!S27</f>
        <v>0</v>
      </c>
      <c r="T28" s="71">
        <f>'E.2 SFAG'!T28+'E.5 Contingency'!T28+'E.6 ECF'!T27</f>
        <v>658794</v>
      </c>
      <c r="U28" s="71">
        <f>'E.2 SFAG'!U28+'E.5 Contingency'!U28+'E.6 ECF'!U27</f>
        <v>53884923</v>
      </c>
      <c r="V28" s="71">
        <f>'E.2 SFAG'!V28+'E.5 Contingency'!V28+'E.6 ECF'!V27</f>
        <v>2659764</v>
      </c>
      <c r="W28" s="71">
        <f>'E.2 SFAG'!W28+'E.5 Contingency'!W28+'E.6 ECF'!W27</f>
        <v>0</v>
      </c>
      <c r="X28" s="71">
        <f>'E.2 SFAG'!X28+'E.5 Contingency'!X28+'E.6 ECF'!X27</f>
        <v>0</v>
      </c>
      <c r="Y28" s="71">
        <f>'E.2 SFAG'!Y28+'E.5 Contingency'!Y28+'E.6 ECF'!Y27</f>
        <v>0</v>
      </c>
      <c r="Z28" s="71">
        <f>'E.2 SFAG'!Z28+'E.5 Contingency'!Z28+'E.6 ECF'!Z27</f>
        <v>0</v>
      </c>
      <c r="AA28" s="71">
        <f>'E.2 SFAG'!AA28+'E.5 Contingency'!AA28+'E.6 ECF'!AA27</f>
        <v>23166000</v>
      </c>
      <c r="AB28" s="71">
        <f>'E.2 SFAG'!AB28+'E.5 Contingency'!AB28+'E.6 ECF'!AB27</f>
        <v>0</v>
      </c>
      <c r="AC28" s="71">
        <f>'E.2 SFAG'!AC28+'E.5 Contingency'!AC28+'E.6 ECF'!AC27</f>
        <v>29408685</v>
      </c>
      <c r="AD28" s="71">
        <f>'E.2 SFAG'!AD28+'E.5 Contingency'!AD28+'E.6 ECF'!AD27</f>
        <v>0</v>
      </c>
      <c r="AE28" s="71">
        <f>'E.2 SFAG'!AE28+'E.5 Contingency'!AE28+'E.6 ECF'!AE27</f>
        <v>0</v>
      </c>
      <c r="AF28" s="71">
        <f>'E.2 SFAG'!AF28+'E.5 Contingency'!AF28+'E.6 ECF'!AF27</f>
        <v>1156000</v>
      </c>
      <c r="AG28" s="71">
        <f>'E.2 SFAG'!AG28+'E.5 Contingency'!AG28+'E.6 ECF'!AG27</f>
        <v>0</v>
      </c>
      <c r="AH28" s="71">
        <f>'E.2 SFAG'!AH28+'E.5 Contingency'!AH28+'E.6 ECF'!AH27</f>
        <v>0</v>
      </c>
      <c r="AI28" s="71">
        <f>'E.2 SFAG'!AI28+'E.5 Contingency'!AI28+'E.6 ECF'!AI27</f>
        <v>0</v>
      </c>
      <c r="AJ28" s="71">
        <f>'E.2 SFAG'!AJ28+'E.5 Contingency'!AJ28+'E.6 ECF'!AJ27</f>
        <v>0</v>
      </c>
      <c r="AK28" s="71">
        <f>'E.2 SFAG'!AK28+'E.5 Contingency'!AK28+'E.6 ECF'!AK27</f>
        <v>0</v>
      </c>
      <c r="AL28" s="71">
        <f>'E.2 SFAG'!AL28+'E.5 Contingency'!AL28+'E.6 ECF'!AL27</f>
        <v>7661426</v>
      </c>
      <c r="AM28" s="71">
        <f>'E.2 SFAG'!AM28+'E.5 Contingency'!AM28+'E.6 ECF'!AM27</f>
        <v>23360512</v>
      </c>
      <c r="AN28" s="71">
        <f>'E.2 SFAG'!AN28+'E.5 Contingency'!AN28+'E.6 ECF'!AN27</f>
        <v>23159811</v>
      </c>
      <c r="AO28" s="71">
        <f>'E.2 SFAG'!AO28+'E.5 Contingency'!AO28+'E.6 ECF'!AO27</f>
        <v>0</v>
      </c>
      <c r="AP28" s="71">
        <f>'E.2 SFAG'!AP28+'E.5 Contingency'!AP28+'E.6 ECF'!AP27</f>
        <v>200701</v>
      </c>
      <c r="AQ28" s="71">
        <f>'E.2 SFAG'!AQ28+'E.5 Contingency'!AQ28+'E.6 ECF'!AQ27</f>
        <v>3076354</v>
      </c>
      <c r="AR28" s="71">
        <f>'E.2 SFAG'!AR28+'E.5 Contingency'!AR28+'E.6 ECF'!AR27</f>
        <v>184507186</v>
      </c>
      <c r="AS28" s="71">
        <f>'E.2 SFAG'!AS28+'E.5 Contingency'!AS28+'E.6 ECF'!AS27</f>
        <v>83100593</v>
      </c>
      <c r="AT28" s="71">
        <f>'E.2 SFAG'!AT28+'E.5 Contingency'!AT28+'E.6 ECF'!AT27</f>
        <v>1</v>
      </c>
      <c r="AU28" s="16"/>
      <c r="AV28" s="11"/>
    </row>
    <row r="29" spans="1:48" x14ac:dyDescent="0.25">
      <c r="A29" s="69" t="s">
        <v>25</v>
      </c>
      <c r="B29" s="71">
        <f>'E.2 SFAG'!B29+'E.5 Contingency'!B29+'E.6 ECF'!B28</f>
        <v>86767577</v>
      </c>
      <c r="C29" s="71">
        <f>'E.2 SFAG'!C29+'E.5 Contingency'!C29+'E.6 ECF'!C28</f>
        <v>17353515</v>
      </c>
      <c r="D29" s="71">
        <f>'E.2 SFAG'!D29+'E.5 Contingency'!D29+'E.6 ECF'!D28</f>
        <v>8676758</v>
      </c>
      <c r="E29" s="71">
        <f>'E.2 SFAG'!E29+'E.5 Contingency'!E29+'E.6 ECF'!E28</f>
        <v>60737304</v>
      </c>
      <c r="F29" s="71">
        <f>'E.2 SFAG'!F29+'E.5 Contingency'!F29+'E.6 ECF'!F28</f>
        <v>21167665</v>
      </c>
      <c r="G29" s="71">
        <f>'E.2 SFAG'!G29+'E.5 Contingency'!G29+'E.6 ECF'!G28</f>
        <v>6931557</v>
      </c>
      <c r="H29" s="71">
        <f>'E.2 SFAG'!H29+'E.5 Contingency'!H29+'E.6 ECF'!H28</f>
        <v>6931557</v>
      </c>
      <c r="I29" s="71">
        <f>'E.2 SFAG'!I29+'E.5 Contingency'!I29+'E.6 ECF'!I28</f>
        <v>0</v>
      </c>
      <c r="J29" s="71">
        <f>'E.2 SFAG'!J29+'E.5 Contingency'!J29+'E.6 ECF'!J28</f>
        <v>0</v>
      </c>
      <c r="K29" s="71">
        <f>'E.2 SFAG'!K29+'E.5 Contingency'!K29+'E.6 ECF'!K28</f>
        <v>0</v>
      </c>
      <c r="L29" s="71">
        <f>'E.2 SFAG'!L29+'E.5 Contingency'!L29+'E.6 ECF'!L28</f>
        <v>0</v>
      </c>
      <c r="M29" s="71">
        <f>'E.2 SFAG'!M29+'E.5 Contingency'!M29+'E.6 ECF'!M28</f>
        <v>0</v>
      </c>
      <c r="N29" s="71">
        <f>'E.2 SFAG'!N29+'E.5 Contingency'!N29+'E.6 ECF'!N28</f>
        <v>0</v>
      </c>
      <c r="O29" s="71">
        <f>'E.2 SFAG'!O29+'E.5 Contingency'!O29+'E.6 ECF'!O28</f>
        <v>0</v>
      </c>
      <c r="P29" s="71">
        <f>'E.2 SFAG'!P29+'E.5 Contingency'!P29+'E.6 ECF'!P28</f>
        <v>0</v>
      </c>
      <c r="Q29" s="71">
        <f>'E.2 SFAG'!Q29+'E.5 Contingency'!Q29+'E.6 ECF'!Q28</f>
        <v>0</v>
      </c>
      <c r="R29" s="71">
        <f>'E.2 SFAG'!R29+'E.5 Contingency'!R29+'E.6 ECF'!R28</f>
        <v>2297190</v>
      </c>
      <c r="S29" s="71">
        <f>'E.2 SFAG'!S29+'E.5 Contingency'!S29+'E.6 ECF'!S28</f>
        <v>0</v>
      </c>
      <c r="T29" s="71">
        <f>'E.2 SFAG'!T29+'E.5 Contingency'!T29+'E.6 ECF'!T28</f>
        <v>0</v>
      </c>
      <c r="U29" s="71">
        <f>'E.2 SFAG'!U29+'E.5 Contingency'!U29+'E.6 ECF'!U28</f>
        <v>2297190</v>
      </c>
      <c r="V29" s="71">
        <f>'E.2 SFAG'!V29+'E.5 Contingency'!V29+'E.6 ECF'!V28</f>
        <v>8384618</v>
      </c>
      <c r="W29" s="71">
        <f>'E.2 SFAG'!W29+'E.5 Contingency'!W29+'E.6 ECF'!W28</f>
        <v>0</v>
      </c>
      <c r="X29" s="71">
        <f>'E.2 SFAG'!X29+'E.5 Contingency'!X29+'E.6 ECF'!X28</f>
        <v>0</v>
      </c>
      <c r="Y29" s="71">
        <f>'E.2 SFAG'!Y29+'E.5 Contingency'!Y29+'E.6 ECF'!Y28</f>
        <v>0</v>
      </c>
      <c r="Z29" s="71">
        <f>'E.2 SFAG'!Z29+'E.5 Contingency'!Z29+'E.6 ECF'!Z28</f>
        <v>0</v>
      </c>
      <c r="AA29" s="71">
        <f>'E.2 SFAG'!AA29+'E.5 Contingency'!AA29+'E.6 ECF'!AA28</f>
        <v>0</v>
      </c>
      <c r="AB29" s="71">
        <f>'E.2 SFAG'!AB29+'E.5 Contingency'!AB29+'E.6 ECF'!AB28</f>
        <v>0</v>
      </c>
      <c r="AC29" s="71">
        <f>'E.2 SFAG'!AC29+'E.5 Contingency'!AC29+'E.6 ECF'!AC28</f>
        <v>0</v>
      </c>
      <c r="AD29" s="71">
        <f>'E.2 SFAG'!AD29+'E.5 Contingency'!AD29+'E.6 ECF'!AD28</f>
        <v>2853936</v>
      </c>
      <c r="AE29" s="71">
        <f>'E.2 SFAG'!AE29+'E.5 Contingency'!AE29+'E.6 ECF'!AE28</f>
        <v>4098980</v>
      </c>
      <c r="AF29" s="71">
        <f>'E.2 SFAG'!AF29+'E.5 Contingency'!AF29+'E.6 ECF'!AF28</f>
        <v>1532</v>
      </c>
      <c r="AG29" s="71">
        <f>'E.2 SFAG'!AG29+'E.5 Contingency'!AG29+'E.6 ECF'!AG28</f>
        <v>1698271</v>
      </c>
      <c r="AH29" s="71">
        <f>'E.2 SFAG'!AH29+'E.5 Contingency'!AH29+'E.6 ECF'!AH28</f>
        <v>16847326</v>
      </c>
      <c r="AI29" s="71">
        <f>'E.2 SFAG'!AI29+'E.5 Contingency'!AI29+'E.6 ECF'!AI28</f>
        <v>0</v>
      </c>
      <c r="AJ29" s="71">
        <f>'E.2 SFAG'!AJ29+'E.5 Contingency'!AJ29+'E.6 ECF'!AJ28</f>
        <v>0</v>
      </c>
      <c r="AK29" s="71">
        <f>'E.2 SFAG'!AK29+'E.5 Contingency'!AK29+'E.6 ECF'!AK28</f>
        <v>16847326</v>
      </c>
      <c r="AL29" s="71">
        <f>'E.2 SFAG'!AL29+'E.5 Contingency'!AL29+'E.6 ECF'!AL28</f>
        <v>0</v>
      </c>
      <c r="AM29" s="71">
        <f>'E.2 SFAG'!AM29+'E.5 Contingency'!AM29+'E.6 ECF'!AM28</f>
        <v>3011474</v>
      </c>
      <c r="AN29" s="71">
        <f>'E.2 SFAG'!AN29+'E.5 Contingency'!AN29+'E.6 ECF'!AN28</f>
        <v>2770481</v>
      </c>
      <c r="AO29" s="71">
        <f>'E.2 SFAG'!AO29+'E.5 Contingency'!AO29+'E.6 ECF'!AO28</f>
        <v>0</v>
      </c>
      <c r="AP29" s="71">
        <f>'E.2 SFAG'!AP29+'E.5 Contingency'!AP29+'E.6 ECF'!AP28</f>
        <v>240993</v>
      </c>
      <c r="AQ29" s="71">
        <f>'E.2 SFAG'!AQ29+'E.5 Contingency'!AQ29+'E.6 ECF'!AQ28</f>
        <v>0</v>
      </c>
      <c r="AR29" s="71">
        <f>'E.2 SFAG'!AR29+'E.5 Contingency'!AR29+'E.6 ECF'!AR28</f>
        <v>46124884</v>
      </c>
      <c r="AS29" s="71">
        <f>'E.2 SFAG'!AS29+'E.5 Contingency'!AS29+'E.6 ECF'!AS28</f>
        <v>0</v>
      </c>
      <c r="AT29" s="71">
        <f>'E.2 SFAG'!AT29+'E.5 Contingency'!AT29+'E.6 ECF'!AT28</f>
        <v>35780085</v>
      </c>
      <c r="AU29" s="16"/>
      <c r="AV29" s="11"/>
    </row>
    <row r="30" spans="1:48" x14ac:dyDescent="0.25">
      <c r="A30" s="69" t="s">
        <v>26</v>
      </c>
      <c r="B30" s="71">
        <f>'E.2 SFAG'!B30+'E.5 Contingency'!B30+'E.6 ECF'!B29</f>
        <v>241231670</v>
      </c>
      <c r="C30" s="71">
        <f>'E.2 SFAG'!C30+'E.5 Contingency'!C30+'E.6 ECF'!C29</f>
        <v>0</v>
      </c>
      <c r="D30" s="71">
        <f>'E.2 SFAG'!D30+'E.5 Contingency'!D30+'E.6 ECF'!D29</f>
        <v>21701176</v>
      </c>
      <c r="E30" s="71">
        <f>'E.2 SFAG'!E30+'E.5 Contingency'!E30+'E.6 ECF'!E29</f>
        <v>195350564</v>
      </c>
      <c r="F30" s="71">
        <f>'E.2 SFAG'!F30+'E.5 Contingency'!F30+'E.6 ECF'!F29</f>
        <v>9657073</v>
      </c>
      <c r="G30" s="71">
        <f>'E.2 SFAG'!G30+'E.5 Contingency'!G30+'E.6 ECF'!G29</f>
        <v>12807374</v>
      </c>
      <c r="H30" s="71">
        <f>'E.2 SFAG'!H30+'E.5 Contingency'!H30+'E.6 ECF'!H29</f>
        <v>12807374</v>
      </c>
      <c r="I30" s="71">
        <f>'E.2 SFAG'!I30+'E.5 Contingency'!I30+'E.6 ECF'!I29</f>
        <v>0</v>
      </c>
      <c r="J30" s="71">
        <f>'E.2 SFAG'!J30+'E.5 Contingency'!J30+'E.6 ECF'!J29</f>
        <v>0</v>
      </c>
      <c r="K30" s="71">
        <f>'E.2 SFAG'!K30+'E.5 Contingency'!K30+'E.6 ECF'!K29</f>
        <v>0</v>
      </c>
      <c r="L30" s="71">
        <f>'E.2 SFAG'!L30+'E.5 Contingency'!L30+'E.6 ECF'!L29</f>
        <v>0</v>
      </c>
      <c r="M30" s="71">
        <f>'E.2 SFAG'!M30+'E.5 Contingency'!M30+'E.6 ECF'!M29</f>
        <v>0</v>
      </c>
      <c r="N30" s="71">
        <f>'E.2 SFAG'!N30+'E.5 Contingency'!N30+'E.6 ECF'!N29</f>
        <v>112307997</v>
      </c>
      <c r="O30" s="71">
        <f>'E.2 SFAG'!O30+'E.5 Contingency'!O30+'E.6 ECF'!O29</f>
        <v>0</v>
      </c>
      <c r="P30" s="71">
        <f>'E.2 SFAG'!P30+'E.5 Contingency'!P30+'E.6 ECF'!P29</f>
        <v>0</v>
      </c>
      <c r="Q30" s="71">
        <f>'E.2 SFAG'!Q30+'E.5 Contingency'!Q30+'E.6 ECF'!Q29</f>
        <v>112307997</v>
      </c>
      <c r="R30" s="71">
        <f>'E.2 SFAG'!R30+'E.5 Contingency'!R30+'E.6 ECF'!R29</f>
        <v>8162038</v>
      </c>
      <c r="S30" s="71">
        <f>'E.2 SFAG'!S30+'E.5 Contingency'!S30+'E.6 ECF'!S29</f>
        <v>0</v>
      </c>
      <c r="T30" s="71">
        <f>'E.2 SFAG'!T30+'E.5 Contingency'!T30+'E.6 ECF'!T29</f>
        <v>0</v>
      </c>
      <c r="U30" s="71">
        <f>'E.2 SFAG'!U30+'E.5 Contingency'!U30+'E.6 ECF'!U29</f>
        <v>8162038</v>
      </c>
      <c r="V30" s="71">
        <f>'E.2 SFAG'!V30+'E.5 Contingency'!V30+'E.6 ECF'!V29</f>
        <v>0</v>
      </c>
      <c r="W30" s="71">
        <f>'E.2 SFAG'!W30+'E.5 Contingency'!W30+'E.6 ECF'!W29</f>
        <v>27911464</v>
      </c>
      <c r="X30" s="71">
        <f>'E.2 SFAG'!X30+'E.5 Contingency'!X30+'E.6 ECF'!X29</f>
        <v>27911464</v>
      </c>
      <c r="Y30" s="71">
        <f>'E.2 SFAG'!Y30+'E.5 Contingency'!Y30+'E.6 ECF'!Y29</f>
        <v>0</v>
      </c>
      <c r="Z30" s="71">
        <f>'E.2 SFAG'!Z30+'E.5 Contingency'!Z30+'E.6 ECF'!Z29</f>
        <v>0</v>
      </c>
      <c r="AA30" s="71">
        <f>'E.2 SFAG'!AA30+'E.5 Contingency'!AA30+'E.6 ECF'!AA29</f>
        <v>0</v>
      </c>
      <c r="AB30" s="71">
        <f>'E.2 SFAG'!AB30+'E.5 Contingency'!AB30+'E.6 ECF'!AB29</f>
        <v>0</v>
      </c>
      <c r="AC30" s="71">
        <f>'E.2 SFAG'!AC30+'E.5 Contingency'!AC30+'E.6 ECF'!AC29</f>
        <v>0</v>
      </c>
      <c r="AD30" s="71">
        <f>'E.2 SFAG'!AD30+'E.5 Contingency'!AD30+'E.6 ECF'!AD29</f>
        <v>696595</v>
      </c>
      <c r="AE30" s="71">
        <f>'E.2 SFAG'!AE30+'E.5 Contingency'!AE30+'E.6 ECF'!AE29</f>
        <v>0</v>
      </c>
      <c r="AF30" s="71">
        <f>'E.2 SFAG'!AF30+'E.5 Contingency'!AF30+'E.6 ECF'!AF29</f>
        <v>0</v>
      </c>
      <c r="AG30" s="71">
        <f>'E.2 SFAG'!AG30+'E.5 Contingency'!AG30+'E.6 ECF'!AG29</f>
        <v>473437</v>
      </c>
      <c r="AH30" s="71">
        <f>'E.2 SFAG'!AH30+'E.5 Contingency'!AH30+'E.6 ECF'!AH29</f>
        <v>0</v>
      </c>
      <c r="AI30" s="71">
        <f>'E.2 SFAG'!AI30+'E.5 Contingency'!AI30+'E.6 ECF'!AI29</f>
        <v>0</v>
      </c>
      <c r="AJ30" s="71">
        <f>'E.2 SFAG'!AJ30+'E.5 Contingency'!AJ30+'E.6 ECF'!AJ29</f>
        <v>0</v>
      </c>
      <c r="AK30" s="71">
        <f>'E.2 SFAG'!AK30+'E.5 Contingency'!AK30+'E.6 ECF'!AK29</f>
        <v>0</v>
      </c>
      <c r="AL30" s="71">
        <f>'E.2 SFAG'!AL30+'E.5 Contingency'!AL30+'E.6 ECF'!AL29</f>
        <v>0</v>
      </c>
      <c r="AM30" s="71">
        <f>'E.2 SFAG'!AM30+'E.5 Contingency'!AM30+'E.6 ECF'!AM29</f>
        <v>1545765</v>
      </c>
      <c r="AN30" s="71">
        <f>'E.2 SFAG'!AN30+'E.5 Contingency'!AN30+'E.6 ECF'!AN29</f>
        <v>1230157</v>
      </c>
      <c r="AO30" s="71">
        <f>'E.2 SFAG'!AO30+'E.5 Contingency'!AO30+'E.6 ECF'!AO29</f>
        <v>0</v>
      </c>
      <c r="AP30" s="71">
        <f>'E.2 SFAG'!AP30+'E.5 Contingency'!AP30+'E.6 ECF'!AP29</f>
        <v>315608</v>
      </c>
      <c r="AQ30" s="71">
        <f>'E.2 SFAG'!AQ30+'E.5 Contingency'!AQ30+'E.6 ECF'!AQ29</f>
        <v>48866613</v>
      </c>
      <c r="AR30" s="71">
        <f>'E.2 SFAG'!AR30+'E.5 Contingency'!AR30+'E.6 ECF'!AR29</f>
        <v>212771283</v>
      </c>
      <c r="AS30" s="71">
        <f>'E.2 SFAG'!AS30+'E.5 Contingency'!AS30+'E.6 ECF'!AS29</f>
        <v>16132797</v>
      </c>
      <c r="AT30" s="71">
        <f>'E.2 SFAG'!AT30+'E.5 Contingency'!AT30+'E.6 ECF'!AT29</f>
        <v>283487</v>
      </c>
      <c r="AU30" s="16"/>
      <c r="AV30" s="11"/>
    </row>
    <row r="31" spans="1:48" x14ac:dyDescent="0.25">
      <c r="A31" s="69" t="s">
        <v>27</v>
      </c>
      <c r="B31" s="71">
        <f>'E.2 SFAG'!B31+'E.5 Contingency'!B31+'E.6 ECF'!B30</f>
        <v>38039116</v>
      </c>
      <c r="C31" s="71">
        <f>'E.2 SFAG'!C31+'E.5 Contingency'!C31+'E.6 ECF'!C30</f>
        <v>8700000</v>
      </c>
      <c r="D31" s="71">
        <f>'E.2 SFAG'!D31+'E.5 Contingency'!D31+'E.6 ECF'!D30</f>
        <v>2575839</v>
      </c>
      <c r="E31" s="71">
        <f>'E.2 SFAG'!E31+'E.5 Contingency'!E31+'E.6 ECF'!E30</f>
        <v>26763277</v>
      </c>
      <c r="F31" s="71">
        <f>'E.2 SFAG'!F31+'E.5 Contingency'!F31+'E.6 ECF'!F30</f>
        <v>42365368</v>
      </c>
      <c r="G31" s="71">
        <f>'E.2 SFAG'!G31+'E.5 Contingency'!G31+'E.6 ECF'!G30</f>
        <v>14030562</v>
      </c>
      <c r="H31" s="71">
        <f>'E.2 SFAG'!H31+'E.5 Contingency'!H31+'E.6 ECF'!H30</f>
        <v>14030562</v>
      </c>
      <c r="I31" s="71">
        <f>'E.2 SFAG'!I31+'E.5 Contingency'!I31+'E.6 ECF'!I30</f>
        <v>0</v>
      </c>
      <c r="J31" s="71">
        <f>'E.2 SFAG'!J31+'E.5 Contingency'!J31+'E.6 ECF'!J30</f>
        <v>1885554</v>
      </c>
      <c r="K31" s="71">
        <f>'E.2 SFAG'!K31+'E.5 Contingency'!K31+'E.6 ECF'!K30</f>
        <v>0</v>
      </c>
      <c r="L31" s="71">
        <f>'E.2 SFAG'!L31+'E.5 Contingency'!L31+'E.6 ECF'!L30</f>
        <v>0</v>
      </c>
      <c r="M31" s="71">
        <f>'E.2 SFAG'!M31+'E.5 Contingency'!M31+'E.6 ECF'!M30</f>
        <v>1885554</v>
      </c>
      <c r="N31" s="71">
        <f>'E.2 SFAG'!N31+'E.5 Contingency'!N31+'E.6 ECF'!N30</f>
        <v>1378340</v>
      </c>
      <c r="O31" s="71">
        <f>'E.2 SFAG'!O31+'E.5 Contingency'!O31+'E.6 ECF'!O30</f>
        <v>1378340</v>
      </c>
      <c r="P31" s="71">
        <f>'E.2 SFAG'!P31+'E.5 Contingency'!P31+'E.6 ECF'!P30</f>
        <v>0</v>
      </c>
      <c r="Q31" s="71">
        <f>'E.2 SFAG'!Q31+'E.5 Contingency'!Q31+'E.6 ECF'!Q30</f>
        <v>0</v>
      </c>
      <c r="R31" s="71">
        <f>'E.2 SFAG'!R31+'E.5 Contingency'!R31+'E.6 ECF'!R30</f>
        <v>2635830</v>
      </c>
      <c r="S31" s="71">
        <f>'E.2 SFAG'!S31+'E.5 Contingency'!S31+'E.6 ECF'!S30</f>
        <v>1392421</v>
      </c>
      <c r="T31" s="71">
        <f>'E.2 SFAG'!T31+'E.5 Contingency'!T31+'E.6 ECF'!T30</f>
        <v>504773</v>
      </c>
      <c r="U31" s="71">
        <f>'E.2 SFAG'!U31+'E.5 Contingency'!U31+'E.6 ECF'!U30</f>
        <v>738636</v>
      </c>
      <c r="V31" s="71">
        <f>'E.2 SFAG'!V31+'E.5 Contingency'!V31+'E.6 ECF'!V30</f>
        <v>0</v>
      </c>
      <c r="W31" s="71">
        <f>'E.2 SFAG'!W31+'E.5 Contingency'!W31+'E.6 ECF'!W30</f>
        <v>336878</v>
      </c>
      <c r="X31" s="71">
        <f>'E.2 SFAG'!X31+'E.5 Contingency'!X31+'E.6 ECF'!X30</f>
        <v>336878</v>
      </c>
      <c r="Y31" s="71">
        <f>'E.2 SFAG'!Y31+'E.5 Contingency'!Y31+'E.6 ECF'!Y30</f>
        <v>0</v>
      </c>
      <c r="Z31" s="71">
        <f>'E.2 SFAG'!Z31+'E.5 Contingency'!Z31+'E.6 ECF'!Z30</f>
        <v>367805</v>
      </c>
      <c r="AA31" s="71">
        <f>'E.2 SFAG'!AA31+'E.5 Contingency'!AA31+'E.6 ECF'!AA30</f>
        <v>0</v>
      </c>
      <c r="AB31" s="71">
        <f>'E.2 SFAG'!AB31+'E.5 Contingency'!AB31+'E.6 ECF'!AB30</f>
        <v>0</v>
      </c>
      <c r="AC31" s="71">
        <f>'E.2 SFAG'!AC31+'E.5 Contingency'!AC31+'E.6 ECF'!AC30</f>
        <v>247741</v>
      </c>
      <c r="AD31" s="71">
        <f>'E.2 SFAG'!AD31+'E.5 Contingency'!AD31+'E.6 ECF'!AD30</f>
        <v>0</v>
      </c>
      <c r="AE31" s="71">
        <f>'E.2 SFAG'!AE31+'E.5 Contingency'!AE31+'E.6 ECF'!AE30</f>
        <v>860004</v>
      </c>
      <c r="AF31" s="71">
        <f>'E.2 SFAG'!AF31+'E.5 Contingency'!AF31+'E.6 ECF'!AF30</f>
        <v>268823</v>
      </c>
      <c r="AG31" s="71">
        <f>'E.2 SFAG'!AG31+'E.5 Contingency'!AG31+'E.6 ECF'!AG30</f>
        <v>0</v>
      </c>
      <c r="AH31" s="71">
        <f>'E.2 SFAG'!AH31+'E.5 Contingency'!AH31+'E.6 ECF'!AH30</f>
        <v>235489</v>
      </c>
      <c r="AI31" s="71">
        <f>'E.2 SFAG'!AI31+'E.5 Contingency'!AI31+'E.6 ECF'!AI30</f>
        <v>235489</v>
      </c>
      <c r="AJ31" s="71">
        <f>'E.2 SFAG'!AJ31+'E.5 Contingency'!AJ31+'E.6 ECF'!AJ30</f>
        <v>0</v>
      </c>
      <c r="AK31" s="71">
        <f>'E.2 SFAG'!AK31+'E.5 Contingency'!AK31+'E.6 ECF'!AK30</f>
        <v>0</v>
      </c>
      <c r="AL31" s="71">
        <f>'E.2 SFAG'!AL31+'E.5 Contingency'!AL31+'E.6 ECF'!AL30</f>
        <v>0</v>
      </c>
      <c r="AM31" s="71">
        <f>'E.2 SFAG'!AM31+'E.5 Contingency'!AM31+'E.6 ECF'!AM30</f>
        <v>3964530</v>
      </c>
      <c r="AN31" s="71">
        <f>'E.2 SFAG'!AN31+'E.5 Contingency'!AN31+'E.6 ECF'!AN30</f>
        <v>2945826</v>
      </c>
      <c r="AO31" s="71">
        <f>'E.2 SFAG'!AO31+'E.5 Contingency'!AO31+'E.6 ECF'!AO30</f>
        <v>0</v>
      </c>
      <c r="AP31" s="71">
        <f>'E.2 SFAG'!AP31+'E.5 Contingency'!AP31+'E.6 ECF'!AP30</f>
        <v>1018704</v>
      </c>
      <c r="AQ31" s="71">
        <f>'E.2 SFAG'!AQ31+'E.5 Contingency'!AQ31+'E.6 ECF'!AQ30</f>
        <v>0</v>
      </c>
      <c r="AR31" s="71">
        <f>'E.2 SFAG'!AR31+'E.5 Contingency'!AR31+'E.6 ECF'!AR30</f>
        <v>26211556</v>
      </c>
      <c r="AS31" s="71">
        <f>'E.2 SFAG'!AS31+'E.5 Contingency'!AS31+'E.6 ECF'!AS30</f>
        <v>0</v>
      </c>
      <c r="AT31" s="71">
        <f>'E.2 SFAG'!AT31+'E.5 Contingency'!AT31+'E.6 ECF'!AT30</f>
        <v>42917089</v>
      </c>
      <c r="AU31" s="16"/>
      <c r="AV31" s="11"/>
    </row>
    <row r="32" spans="1:48" x14ac:dyDescent="0.25">
      <c r="A32" s="69" t="s">
        <v>28</v>
      </c>
      <c r="B32" s="71">
        <f>'E.2 SFAG'!B32+'E.5 Contingency'!B32+'E.6 ECF'!B31</f>
        <v>56833778</v>
      </c>
      <c r="C32" s="71">
        <f>'E.2 SFAG'!C32+'E.5 Contingency'!C32+'E.6 ECF'!C31</f>
        <v>17000000</v>
      </c>
      <c r="D32" s="71">
        <f>'E.2 SFAG'!D32+'E.5 Contingency'!D32+'E.6 ECF'!D31</f>
        <v>0</v>
      </c>
      <c r="E32" s="71">
        <f>'E.2 SFAG'!E32+'E.5 Contingency'!E32+'E.6 ECF'!E31</f>
        <v>39833778</v>
      </c>
      <c r="F32" s="71">
        <f>'E.2 SFAG'!F32+'E.5 Contingency'!F32+'E.6 ECF'!F31</f>
        <v>56265177</v>
      </c>
      <c r="G32" s="71">
        <f>'E.2 SFAG'!G32+'E.5 Contingency'!G32+'E.6 ECF'!G31</f>
        <v>13093813</v>
      </c>
      <c r="H32" s="71">
        <f>'E.2 SFAG'!H32+'E.5 Contingency'!H32+'E.6 ECF'!H31</f>
        <v>13093813</v>
      </c>
      <c r="I32" s="71">
        <f>'E.2 SFAG'!I32+'E.5 Contingency'!I32+'E.6 ECF'!I31</f>
        <v>0</v>
      </c>
      <c r="J32" s="71">
        <f>'E.2 SFAG'!J32+'E.5 Contingency'!J32+'E.6 ECF'!J31</f>
        <v>0</v>
      </c>
      <c r="K32" s="71">
        <f>'E.2 SFAG'!K32+'E.5 Contingency'!K32+'E.6 ECF'!K31</f>
        <v>0</v>
      </c>
      <c r="L32" s="71">
        <f>'E.2 SFAG'!L32+'E.5 Contingency'!L32+'E.6 ECF'!L31</f>
        <v>0</v>
      </c>
      <c r="M32" s="71">
        <f>'E.2 SFAG'!M32+'E.5 Contingency'!M32+'E.6 ECF'!M31</f>
        <v>0</v>
      </c>
      <c r="N32" s="71">
        <f>'E.2 SFAG'!N32+'E.5 Contingency'!N32+'E.6 ECF'!N31</f>
        <v>0</v>
      </c>
      <c r="O32" s="71">
        <f>'E.2 SFAG'!O32+'E.5 Contingency'!O32+'E.6 ECF'!O31</f>
        <v>0</v>
      </c>
      <c r="P32" s="71">
        <f>'E.2 SFAG'!P32+'E.5 Contingency'!P32+'E.6 ECF'!P31</f>
        <v>0</v>
      </c>
      <c r="Q32" s="71">
        <f>'E.2 SFAG'!Q32+'E.5 Contingency'!Q32+'E.6 ECF'!Q31</f>
        <v>0</v>
      </c>
      <c r="R32" s="71">
        <f>'E.2 SFAG'!R32+'E.5 Contingency'!R32+'E.6 ECF'!R31</f>
        <v>13661993</v>
      </c>
      <c r="S32" s="71">
        <f>'E.2 SFAG'!S32+'E.5 Contingency'!S32+'E.6 ECF'!S31</f>
        <v>389772</v>
      </c>
      <c r="T32" s="71">
        <f>'E.2 SFAG'!T32+'E.5 Contingency'!T32+'E.6 ECF'!T31</f>
        <v>0</v>
      </c>
      <c r="U32" s="71">
        <f>'E.2 SFAG'!U32+'E.5 Contingency'!U32+'E.6 ECF'!U31</f>
        <v>13272221</v>
      </c>
      <c r="V32" s="71">
        <f>'E.2 SFAG'!V32+'E.5 Contingency'!V32+'E.6 ECF'!V31</f>
        <v>0</v>
      </c>
      <c r="W32" s="71">
        <f>'E.2 SFAG'!W32+'E.5 Contingency'!W32+'E.6 ECF'!W31</f>
        <v>0</v>
      </c>
      <c r="X32" s="71">
        <f>'E.2 SFAG'!X32+'E.5 Contingency'!X32+'E.6 ECF'!X31</f>
        <v>0</v>
      </c>
      <c r="Y32" s="71">
        <f>'E.2 SFAG'!Y32+'E.5 Contingency'!Y32+'E.6 ECF'!Y31</f>
        <v>0</v>
      </c>
      <c r="Z32" s="71">
        <f>'E.2 SFAG'!Z32+'E.5 Contingency'!Z32+'E.6 ECF'!Z31</f>
        <v>0</v>
      </c>
      <c r="AA32" s="71">
        <f>'E.2 SFAG'!AA32+'E.5 Contingency'!AA32+'E.6 ECF'!AA31</f>
        <v>0</v>
      </c>
      <c r="AB32" s="71">
        <f>'E.2 SFAG'!AB32+'E.5 Contingency'!AB32+'E.6 ECF'!AB31</f>
        <v>0</v>
      </c>
      <c r="AC32" s="71">
        <f>'E.2 SFAG'!AC32+'E.5 Contingency'!AC32+'E.6 ECF'!AC31</f>
        <v>0</v>
      </c>
      <c r="AD32" s="71">
        <f>'E.2 SFAG'!AD32+'E.5 Contingency'!AD32+'E.6 ECF'!AD31</f>
        <v>0</v>
      </c>
      <c r="AE32" s="71">
        <f>'E.2 SFAG'!AE32+'E.5 Contingency'!AE32+'E.6 ECF'!AE31</f>
        <v>0</v>
      </c>
      <c r="AF32" s="71">
        <f>'E.2 SFAG'!AF32+'E.5 Contingency'!AF32+'E.6 ECF'!AF31</f>
        <v>0</v>
      </c>
      <c r="AG32" s="71">
        <f>'E.2 SFAG'!AG32+'E.5 Contingency'!AG32+'E.6 ECF'!AG31</f>
        <v>0</v>
      </c>
      <c r="AH32" s="71">
        <f>'E.2 SFAG'!AH32+'E.5 Contingency'!AH32+'E.6 ECF'!AH31</f>
        <v>4336923</v>
      </c>
      <c r="AI32" s="71">
        <f>'E.2 SFAG'!AI32+'E.5 Contingency'!AI32+'E.6 ECF'!AI31</f>
        <v>4336923</v>
      </c>
      <c r="AJ32" s="71">
        <f>'E.2 SFAG'!AJ32+'E.5 Contingency'!AJ32+'E.6 ECF'!AJ31</f>
        <v>0</v>
      </c>
      <c r="AK32" s="71">
        <f>'E.2 SFAG'!AK32+'E.5 Contingency'!AK32+'E.6 ECF'!AK31</f>
        <v>0</v>
      </c>
      <c r="AL32" s="71">
        <f>'E.2 SFAG'!AL32+'E.5 Contingency'!AL32+'E.6 ECF'!AL31</f>
        <v>0</v>
      </c>
      <c r="AM32" s="71">
        <f>'E.2 SFAG'!AM32+'E.5 Contingency'!AM32+'E.6 ECF'!AM31</f>
        <v>5024311</v>
      </c>
      <c r="AN32" s="71">
        <f>'E.2 SFAG'!AN32+'E.5 Contingency'!AN32+'E.6 ECF'!AN31</f>
        <v>4723210</v>
      </c>
      <c r="AO32" s="71">
        <f>'E.2 SFAG'!AO32+'E.5 Contingency'!AO32+'E.6 ECF'!AO31</f>
        <v>0</v>
      </c>
      <c r="AP32" s="71">
        <f>'E.2 SFAG'!AP32+'E.5 Contingency'!AP32+'E.6 ECF'!AP31</f>
        <v>301101</v>
      </c>
      <c r="AQ32" s="71">
        <f>'E.2 SFAG'!AQ32+'E.5 Contingency'!AQ32+'E.6 ECF'!AQ31</f>
        <v>0</v>
      </c>
      <c r="AR32" s="71">
        <f>'E.2 SFAG'!AR32+'E.5 Contingency'!AR32+'E.6 ECF'!AR31</f>
        <v>36117040</v>
      </c>
      <c r="AS32" s="71">
        <f>'E.2 SFAG'!AS32+'E.5 Contingency'!AS32+'E.6 ECF'!AS31</f>
        <v>0</v>
      </c>
      <c r="AT32" s="71">
        <f>'E.2 SFAG'!AT32+'E.5 Contingency'!AT32+'E.6 ECF'!AT31</f>
        <v>59981915</v>
      </c>
      <c r="AU32" s="16"/>
      <c r="AV32" s="11"/>
    </row>
    <row r="33" spans="1:48" x14ac:dyDescent="0.25">
      <c r="A33" s="69" t="s">
        <v>29</v>
      </c>
      <c r="B33" s="71">
        <f>'E.2 SFAG'!B33+'E.5 Contingency'!B33+'E.6 ECF'!B32</f>
        <v>48778314</v>
      </c>
      <c r="C33" s="71">
        <f>'E.2 SFAG'!C33+'E.5 Contingency'!C33+'E.6 ECF'!C32</f>
        <v>0</v>
      </c>
      <c r="D33" s="71">
        <f>'E.2 SFAG'!D33+'E.5 Contingency'!D33+'E.6 ECF'!D32</f>
        <v>0</v>
      </c>
      <c r="E33" s="71">
        <f>'E.2 SFAG'!E33+'E.5 Contingency'!E33+'E.6 ECF'!E32</f>
        <v>43907516</v>
      </c>
      <c r="F33" s="71">
        <f>'E.2 SFAG'!F33+'E.5 Contingency'!F33+'E.6 ECF'!F32</f>
        <v>6530118</v>
      </c>
      <c r="G33" s="71">
        <f>'E.2 SFAG'!G33+'E.5 Contingency'!G33+'E.6 ECF'!G32</f>
        <v>36053042</v>
      </c>
      <c r="H33" s="71">
        <f>'E.2 SFAG'!H33+'E.5 Contingency'!H33+'E.6 ECF'!H32</f>
        <v>36053042</v>
      </c>
      <c r="I33" s="71">
        <f>'E.2 SFAG'!I33+'E.5 Contingency'!I33+'E.6 ECF'!I32</f>
        <v>0</v>
      </c>
      <c r="J33" s="71">
        <f>'E.2 SFAG'!J33+'E.5 Contingency'!J33+'E.6 ECF'!J32</f>
        <v>0</v>
      </c>
      <c r="K33" s="71">
        <f>'E.2 SFAG'!K33+'E.5 Contingency'!K33+'E.6 ECF'!K32</f>
        <v>0</v>
      </c>
      <c r="L33" s="71">
        <f>'E.2 SFAG'!L33+'E.5 Contingency'!L33+'E.6 ECF'!L32</f>
        <v>0</v>
      </c>
      <c r="M33" s="71">
        <f>'E.2 SFAG'!M33+'E.5 Contingency'!M33+'E.6 ECF'!M32</f>
        <v>0</v>
      </c>
      <c r="N33" s="71">
        <f>'E.2 SFAG'!N33+'E.5 Contingency'!N33+'E.6 ECF'!N32</f>
        <v>0</v>
      </c>
      <c r="O33" s="71">
        <f>'E.2 SFAG'!O33+'E.5 Contingency'!O33+'E.6 ECF'!O32</f>
        <v>0</v>
      </c>
      <c r="P33" s="71">
        <f>'E.2 SFAG'!P33+'E.5 Contingency'!P33+'E.6 ECF'!P32</f>
        <v>0</v>
      </c>
      <c r="Q33" s="71">
        <f>'E.2 SFAG'!Q33+'E.5 Contingency'!Q33+'E.6 ECF'!Q32</f>
        <v>0</v>
      </c>
      <c r="R33" s="71">
        <f>'E.2 SFAG'!R33+'E.5 Contingency'!R33+'E.6 ECF'!R32</f>
        <v>61235</v>
      </c>
      <c r="S33" s="71">
        <f>'E.2 SFAG'!S33+'E.5 Contingency'!S33+'E.6 ECF'!S32</f>
        <v>0</v>
      </c>
      <c r="T33" s="71">
        <f>'E.2 SFAG'!T33+'E.5 Contingency'!T33+'E.6 ECF'!T32</f>
        <v>35685</v>
      </c>
      <c r="U33" s="71">
        <f>'E.2 SFAG'!U33+'E.5 Contingency'!U33+'E.6 ECF'!U32</f>
        <v>25550</v>
      </c>
      <c r="V33" s="71">
        <f>'E.2 SFAG'!V33+'E.5 Contingency'!V33+'E.6 ECF'!V32</f>
        <v>1191693</v>
      </c>
      <c r="W33" s="71">
        <f>'E.2 SFAG'!W33+'E.5 Contingency'!W33+'E.6 ECF'!W32</f>
        <v>0</v>
      </c>
      <c r="X33" s="71">
        <f>'E.2 SFAG'!X33+'E.5 Contingency'!X33+'E.6 ECF'!X32</f>
        <v>0</v>
      </c>
      <c r="Y33" s="71">
        <f>'E.2 SFAG'!Y33+'E.5 Contingency'!Y33+'E.6 ECF'!Y32</f>
        <v>0</v>
      </c>
      <c r="Z33" s="71">
        <f>'E.2 SFAG'!Z33+'E.5 Contingency'!Z33+'E.6 ECF'!Z32</f>
        <v>0</v>
      </c>
      <c r="AA33" s="71">
        <f>'E.2 SFAG'!AA33+'E.5 Contingency'!AA33+'E.6 ECF'!AA32</f>
        <v>0</v>
      </c>
      <c r="AB33" s="71">
        <f>'E.2 SFAG'!AB33+'E.5 Contingency'!AB33+'E.6 ECF'!AB32</f>
        <v>0</v>
      </c>
      <c r="AC33" s="71">
        <f>'E.2 SFAG'!AC33+'E.5 Contingency'!AC33+'E.6 ECF'!AC32</f>
        <v>0</v>
      </c>
      <c r="AD33" s="71">
        <f>'E.2 SFAG'!AD33+'E.5 Contingency'!AD33+'E.6 ECF'!AD32</f>
        <v>840590</v>
      </c>
      <c r="AE33" s="71">
        <f>'E.2 SFAG'!AE33+'E.5 Contingency'!AE33+'E.6 ECF'!AE32</f>
        <v>0</v>
      </c>
      <c r="AF33" s="71">
        <f>'E.2 SFAG'!AF33+'E.5 Contingency'!AF33+'E.6 ECF'!AF32</f>
        <v>129405</v>
      </c>
      <c r="AG33" s="71">
        <f>'E.2 SFAG'!AG33+'E.5 Contingency'!AG33+'E.6 ECF'!AG32</f>
        <v>0</v>
      </c>
      <c r="AH33" s="71">
        <f>'E.2 SFAG'!AH33+'E.5 Contingency'!AH33+'E.6 ECF'!AH32</f>
        <v>0</v>
      </c>
      <c r="AI33" s="71">
        <f>'E.2 SFAG'!AI33+'E.5 Contingency'!AI33+'E.6 ECF'!AI32</f>
        <v>0</v>
      </c>
      <c r="AJ33" s="71">
        <f>'E.2 SFAG'!AJ33+'E.5 Contingency'!AJ33+'E.6 ECF'!AJ32</f>
        <v>0</v>
      </c>
      <c r="AK33" s="71">
        <f>'E.2 SFAG'!AK33+'E.5 Contingency'!AK33+'E.6 ECF'!AK32</f>
        <v>0</v>
      </c>
      <c r="AL33" s="71">
        <f>'E.2 SFAG'!AL33+'E.5 Contingency'!AL33+'E.6 ECF'!AL32</f>
        <v>0</v>
      </c>
      <c r="AM33" s="71">
        <f>'E.2 SFAG'!AM33+'E.5 Contingency'!AM33+'E.6 ECF'!AM32</f>
        <v>4877400</v>
      </c>
      <c r="AN33" s="71">
        <f>'E.2 SFAG'!AN33+'E.5 Contingency'!AN33+'E.6 ECF'!AN32</f>
        <v>1155863</v>
      </c>
      <c r="AO33" s="71">
        <f>'E.2 SFAG'!AO33+'E.5 Contingency'!AO33+'E.6 ECF'!AO32</f>
        <v>0</v>
      </c>
      <c r="AP33" s="71">
        <f>'E.2 SFAG'!AP33+'E.5 Contingency'!AP33+'E.6 ECF'!AP32</f>
        <v>3721537</v>
      </c>
      <c r="AQ33" s="71">
        <f>'E.2 SFAG'!AQ33+'E.5 Contingency'!AQ33+'E.6 ECF'!AQ32</f>
        <v>5793586</v>
      </c>
      <c r="AR33" s="71">
        <f>'E.2 SFAG'!AR33+'E.5 Contingency'!AR33+'E.6 ECF'!AR32</f>
        <v>48946951</v>
      </c>
      <c r="AS33" s="71">
        <f>'E.2 SFAG'!AS33+'E.5 Contingency'!AS33+'E.6 ECF'!AS32</f>
        <v>6361481</v>
      </c>
      <c r="AT33" s="71">
        <f>'E.2 SFAG'!AT33+'E.5 Contingency'!AT33+'E.6 ECF'!AT32</f>
        <v>0</v>
      </c>
      <c r="AU33" s="16"/>
      <c r="AV33" s="11"/>
    </row>
    <row r="34" spans="1:48" x14ac:dyDescent="0.25">
      <c r="A34" s="69" t="s">
        <v>30</v>
      </c>
      <c r="B34" s="71">
        <f>'E.2 SFAG'!B34+'E.5 Contingency'!B34+'E.6 ECF'!B33</f>
        <v>38521261</v>
      </c>
      <c r="C34" s="71">
        <f>'E.2 SFAG'!C34+'E.5 Contingency'!C34+'E.6 ECF'!C33</f>
        <v>4200000</v>
      </c>
      <c r="D34" s="71">
        <f>'E.2 SFAG'!D34+'E.5 Contingency'!D34+'E.6 ECF'!D33</f>
        <v>936937</v>
      </c>
      <c r="E34" s="71">
        <f>'E.2 SFAG'!E34+'E.5 Contingency'!E34+'E.6 ECF'!E33</f>
        <v>33384324</v>
      </c>
      <c r="F34" s="71">
        <f>'E.2 SFAG'!F34+'E.5 Contingency'!F34+'E.6 ECF'!F33</f>
        <v>29273890</v>
      </c>
      <c r="G34" s="71">
        <f>'E.2 SFAG'!G34+'E.5 Contingency'!G34+'E.6 ECF'!G33</f>
        <v>4134092</v>
      </c>
      <c r="H34" s="71">
        <f>'E.2 SFAG'!H34+'E.5 Contingency'!H34+'E.6 ECF'!H33</f>
        <v>3880834</v>
      </c>
      <c r="I34" s="71">
        <f>'E.2 SFAG'!I34+'E.5 Contingency'!I34+'E.6 ECF'!I33</f>
        <v>253258</v>
      </c>
      <c r="J34" s="71">
        <f>'E.2 SFAG'!J34+'E.5 Contingency'!J34+'E.6 ECF'!J33</f>
        <v>5094083</v>
      </c>
      <c r="K34" s="71">
        <f>'E.2 SFAG'!K34+'E.5 Contingency'!K34+'E.6 ECF'!K33</f>
        <v>3226683</v>
      </c>
      <c r="L34" s="71">
        <f>'E.2 SFAG'!L34+'E.5 Contingency'!L34+'E.6 ECF'!L33</f>
        <v>1380104</v>
      </c>
      <c r="M34" s="71">
        <f>'E.2 SFAG'!M34+'E.5 Contingency'!M34+'E.6 ECF'!M33</f>
        <v>487296</v>
      </c>
      <c r="N34" s="71">
        <f>'E.2 SFAG'!N34+'E.5 Contingency'!N34+'E.6 ECF'!N33</f>
        <v>0</v>
      </c>
      <c r="O34" s="71">
        <f>'E.2 SFAG'!O34+'E.5 Contingency'!O34+'E.6 ECF'!O33</f>
        <v>0</v>
      </c>
      <c r="P34" s="71">
        <f>'E.2 SFAG'!P34+'E.5 Contingency'!P34+'E.6 ECF'!P33</f>
        <v>0</v>
      </c>
      <c r="Q34" s="71">
        <f>'E.2 SFAG'!Q34+'E.5 Contingency'!Q34+'E.6 ECF'!Q33</f>
        <v>0</v>
      </c>
      <c r="R34" s="71">
        <f>'E.2 SFAG'!R34+'E.5 Contingency'!R34+'E.6 ECF'!R33</f>
        <v>3761947</v>
      </c>
      <c r="S34" s="71">
        <f>'E.2 SFAG'!S34+'E.5 Contingency'!S34+'E.6 ECF'!S33</f>
        <v>0</v>
      </c>
      <c r="T34" s="71">
        <f>'E.2 SFAG'!T34+'E.5 Contingency'!T34+'E.6 ECF'!T33</f>
        <v>69275</v>
      </c>
      <c r="U34" s="71">
        <f>'E.2 SFAG'!U34+'E.5 Contingency'!U34+'E.6 ECF'!U33</f>
        <v>3692672</v>
      </c>
      <c r="V34" s="71">
        <f>'E.2 SFAG'!V34+'E.5 Contingency'!V34+'E.6 ECF'!V33</f>
        <v>366978</v>
      </c>
      <c r="W34" s="71">
        <f>'E.2 SFAG'!W34+'E.5 Contingency'!W34+'E.6 ECF'!W33</f>
        <v>0</v>
      </c>
      <c r="X34" s="71">
        <f>'E.2 SFAG'!X34+'E.5 Contingency'!X34+'E.6 ECF'!X33</f>
        <v>0</v>
      </c>
      <c r="Y34" s="71">
        <f>'E.2 SFAG'!Y34+'E.5 Contingency'!Y34+'E.6 ECF'!Y33</f>
        <v>0</v>
      </c>
      <c r="Z34" s="71">
        <f>'E.2 SFAG'!Z34+'E.5 Contingency'!Z34+'E.6 ECF'!Z33</f>
        <v>0</v>
      </c>
      <c r="AA34" s="71">
        <f>'E.2 SFAG'!AA34+'E.5 Contingency'!AA34+'E.6 ECF'!AA33</f>
        <v>0</v>
      </c>
      <c r="AB34" s="71">
        <f>'E.2 SFAG'!AB34+'E.5 Contingency'!AB34+'E.6 ECF'!AB33</f>
        <v>0</v>
      </c>
      <c r="AC34" s="71">
        <f>'E.2 SFAG'!AC34+'E.5 Contingency'!AC34+'E.6 ECF'!AC33</f>
        <v>157561</v>
      </c>
      <c r="AD34" s="71">
        <f>'E.2 SFAG'!AD34+'E.5 Contingency'!AD34+'E.6 ECF'!AD33</f>
        <v>0</v>
      </c>
      <c r="AE34" s="71">
        <f>'E.2 SFAG'!AE34+'E.5 Contingency'!AE34+'E.6 ECF'!AE33</f>
        <v>0</v>
      </c>
      <c r="AF34" s="71">
        <f>'E.2 SFAG'!AF34+'E.5 Contingency'!AF34+'E.6 ECF'!AF33</f>
        <v>117091</v>
      </c>
      <c r="AG34" s="71">
        <f>'E.2 SFAG'!AG34+'E.5 Contingency'!AG34+'E.6 ECF'!AG33</f>
        <v>183562</v>
      </c>
      <c r="AH34" s="71">
        <f>'E.2 SFAG'!AH34+'E.5 Contingency'!AH34+'E.6 ECF'!AH33</f>
        <v>0</v>
      </c>
      <c r="AI34" s="71">
        <f>'E.2 SFAG'!AI34+'E.5 Contingency'!AI34+'E.6 ECF'!AI33</f>
        <v>0</v>
      </c>
      <c r="AJ34" s="71">
        <f>'E.2 SFAG'!AJ34+'E.5 Contingency'!AJ34+'E.6 ECF'!AJ33</f>
        <v>0</v>
      </c>
      <c r="AK34" s="71">
        <f>'E.2 SFAG'!AK34+'E.5 Contingency'!AK34+'E.6 ECF'!AK33</f>
        <v>0</v>
      </c>
      <c r="AL34" s="71">
        <f>'E.2 SFAG'!AL34+'E.5 Contingency'!AL34+'E.6 ECF'!AL33</f>
        <v>416648</v>
      </c>
      <c r="AM34" s="71">
        <f>'E.2 SFAG'!AM34+'E.5 Contingency'!AM34+'E.6 ECF'!AM33</f>
        <v>2768393</v>
      </c>
      <c r="AN34" s="71">
        <f>'E.2 SFAG'!AN34+'E.5 Contingency'!AN34+'E.6 ECF'!AN33</f>
        <v>1968757</v>
      </c>
      <c r="AO34" s="71">
        <f>'E.2 SFAG'!AO34+'E.5 Contingency'!AO34+'E.6 ECF'!AO33</f>
        <v>0</v>
      </c>
      <c r="AP34" s="71">
        <f>'E.2 SFAG'!AP34+'E.5 Contingency'!AP34+'E.6 ECF'!AP33</f>
        <v>799636</v>
      </c>
      <c r="AQ34" s="71">
        <f>'E.2 SFAG'!AQ34+'E.5 Contingency'!AQ34+'E.6 ECF'!AQ33</f>
        <v>1118395</v>
      </c>
      <c r="AR34" s="71">
        <f>'E.2 SFAG'!AR34+'E.5 Contingency'!AR34+'E.6 ECF'!AR33</f>
        <v>18118750</v>
      </c>
      <c r="AS34" s="71">
        <f>'E.2 SFAG'!AS34+'E.5 Contingency'!AS34+'E.6 ECF'!AS33</f>
        <v>0</v>
      </c>
      <c r="AT34" s="71">
        <f>'E.2 SFAG'!AT34+'E.5 Contingency'!AT34+'E.6 ECF'!AT33</f>
        <v>44539464</v>
      </c>
      <c r="AU34" s="16"/>
      <c r="AV34" s="11"/>
    </row>
    <row r="35" spans="1:48" x14ac:dyDescent="0.25">
      <c r="A35" s="69" t="s">
        <v>31</v>
      </c>
      <c r="B35" s="71">
        <f>'E.2 SFAG'!B35+'E.5 Contingency'!B35+'E.6 ECF'!B34</f>
        <v>404034823</v>
      </c>
      <c r="C35" s="71">
        <f>'E.2 SFAG'!C35+'E.5 Contingency'!C35+'E.6 ECF'!C34</f>
        <v>76000000</v>
      </c>
      <c r="D35" s="71">
        <f>'E.2 SFAG'!D35+'E.5 Contingency'!D35+'E.6 ECF'!D34</f>
        <v>16938000</v>
      </c>
      <c r="E35" s="71">
        <f>'E.2 SFAG'!E35+'E.5 Contingency'!E35+'E.6 ECF'!E34</f>
        <v>311096823</v>
      </c>
      <c r="F35" s="71">
        <f>'E.2 SFAG'!F35+'E.5 Contingency'!F35+'E.6 ECF'!F34</f>
        <v>29508709</v>
      </c>
      <c r="G35" s="71">
        <f>'E.2 SFAG'!G35+'E.5 Contingency'!G35+'E.6 ECF'!G34</f>
        <v>159489083</v>
      </c>
      <c r="H35" s="71">
        <f>'E.2 SFAG'!H35+'E.5 Contingency'!H35+'E.6 ECF'!H34</f>
        <v>157267940</v>
      </c>
      <c r="I35" s="71">
        <f>'E.2 SFAG'!I35+'E.5 Contingency'!I35+'E.6 ECF'!I34</f>
        <v>2221143</v>
      </c>
      <c r="J35" s="71">
        <f>'E.2 SFAG'!J35+'E.5 Contingency'!J35+'E.6 ECF'!J34</f>
        <v>6840000</v>
      </c>
      <c r="K35" s="71">
        <f>'E.2 SFAG'!K35+'E.5 Contingency'!K35+'E.6 ECF'!K34</f>
        <v>0</v>
      </c>
      <c r="L35" s="71">
        <f>'E.2 SFAG'!L35+'E.5 Contingency'!L35+'E.6 ECF'!L34</f>
        <v>0</v>
      </c>
      <c r="M35" s="71">
        <f>'E.2 SFAG'!M35+'E.5 Contingency'!M35+'E.6 ECF'!M34</f>
        <v>6840000</v>
      </c>
      <c r="N35" s="71">
        <f>'E.2 SFAG'!N35+'E.5 Contingency'!N35+'E.6 ECF'!N34</f>
        <v>0</v>
      </c>
      <c r="O35" s="71">
        <f>'E.2 SFAG'!O35+'E.5 Contingency'!O35+'E.6 ECF'!O34</f>
        <v>0</v>
      </c>
      <c r="P35" s="71">
        <f>'E.2 SFAG'!P35+'E.5 Contingency'!P35+'E.6 ECF'!P34</f>
        <v>0</v>
      </c>
      <c r="Q35" s="71">
        <f>'E.2 SFAG'!Q35+'E.5 Contingency'!Q35+'E.6 ECF'!Q34</f>
        <v>0</v>
      </c>
      <c r="R35" s="71">
        <f>'E.2 SFAG'!R35+'E.5 Contingency'!R35+'E.6 ECF'!R34</f>
        <v>51141368</v>
      </c>
      <c r="S35" s="71">
        <f>'E.2 SFAG'!S35+'E.5 Contingency'!S35+'E.6 ECF'!S34</f>
        <v>575710</v>
      </c>
      <c r="T35" s="71">
        <f>'E.2 SFAG'!T35+'E.5 Contingency'!T35+'E.6 ECF'!T34</f>
        <v>15774958</v>
      </c>
      <c r="U35" s="71">
        <f>'E.2 SFAG'!U35+'E.5 Contingency'!U35+'E.6 ECF'!U34</f>
        <v>34790700</v>
      </c>
      <c r="V35" s="71">
        <f>'E.2 SFAG'!V35+'E.5 Contingency'!V35+'E.6 ECF'!V34</f>
        <v>9526833</v>
      </c>
      <c r="W35" s="71">
        <f>'E.2 SFAG'!W35+'E.5 Contingency'!W35+'E.6 ECF'!W34</f>
        <v>9542421</v>
      </c>
      <c r="X35" s="71">
        <f>'E.2 SFAG'!X35+'E.5 Contingency'!X35+'E.6 ECF'!X34</f>
        <v>9542421</v>
      </c>
      <c r="Y35" s="71">
        <f>'E.2 SFAG'!Y35+'E.5 Contingency'!Y35+'E.6 ECF'!Y34</f>
        <v>0</v>
      </c>
      <c r="Z35" s="71">
        <f>'E.2 SFAG'!Z35+'E.5 Contingency'!Z35+'E.6 ECF'!Z34</f>
        <v>26495</v>
      </c>
      <c r="AA35" s="71">
        <f>'E.2 SFAG'!AA35+'E.5 Contingency'!AA35+'E.6 ECF'!AA34</f>
        <v>18393000</v>
      </c>
      <c r="AB35" s="71">
        <f>'E.2 SFAG'!AB35+'E.5 Contingency'!AB35+'E.6 ECF'!AB34</f>
        <v>0</v>
      </c>
      <c r="AC35" s="71">
        <f>'E.2 SFAG'!AC35+'E.5 Contingency'!AC35+'E.6 ECF'!AC34</f>
        <v>2923723</v>
      </c>
      <c r="AD35" s="71">
        <f>'E.2 SFAG'!AD35+'E.5 Contingency'!AD35+'E.6 ECF'!AD34</f>
        <v>7792493</v>
      </c>
      <c r="AE35" s="71">
        <f>'E.2 SFAG'!AE35+'E.5 Contingency'!AE35+'E.6 ECF'!AE34</f>
        <v>12565867</v>
      </c>
      <c r="AF35" s="71">
        <f>'E.2 SFAG'!AF35+'E.5 Contingency'!AF35+'E.6 ECF'!AF34</f>
        <v>2472572</v>
      </c>
      <c r="AG35" s="71">
        <f>'E.2 SFAG'!AG35+'E.5 Contingency'!AG35+'E.6 ECF'!AG34</f>
        <v>5783770</v>
      </c>
      <c r="AH35" s="71">
        <f>'E.2 SFAG'!AH35+'E.5 Contingency'!AH35+'E.6 ECF'!AH34</f>
        <v>0</v>
      </c>
      <c r="AI35" s="71">
        <f>'E.2 SFAG'!AI35+'E.5 Contingency'!AI35+'E.6 ECF'!AI34</f>
        <v>0</v>
      </c>
      <c r="AJ35" s="71">
        <f>'E.2 SFAG'!AJ35+'E.5 Contingency'!AJ35+'E.6 ECF'!AJ34</f>
        <v>0</v>
      </c>
      <c r="AK35" s="71">
        <f>'E.2 SFAG'!AK35+'E.5 Contingency'!AK35+'E.6 ECF'!AK34</f>
        <v>0</v>
      </c>
      <c r="AL35" s="71">
        <f>'E.2 SFAG'!AL35+'E.5 Contingency'!AL35+'E.6 ECF'!AL34</f>
        <v>0</v>
      </c>
      <c r="AM35" s="71">
        <f>'E.2 SFAG'!AM35+'E.5 Contingency'!AM35+'E.6 ECF'!AM34</f>
        <v>39778262</v>
      </c>
      <c r="AN35" s="71">
        <f>'E.2 SFAG'!AN35+'E.5 Contingency'!AN35+'E.6 ECF'!AN34</f>
        <v>37126163</v>
      </c>
      <c r="AO35" s="71">
        <f>'E.2 SFAG'!AO35+'E.5 Contingency'!AO35+'E.6 ECF'!AO34</f>
        <v>0</v>
      </c>
      <c r="AP35" s="71">
        <f>'E.2 SFAG'!AP35+'E.5 Contingency'!AP35+'E.6 ECF'!AP34</f>
        <v>2652099</v>
      </c>
      <c r="AQ35" s="71">
        <f>'E.2 SFAG'!AQ35+'E.5 Contingency'!AQ35+'E.6 ECF'!AQ34</f>
        <v>91882</v>
      </c>
      <c r="AR35" s="71">
        <f>'E.2 SFAG'!AR35+'E.5 Contingency'!AR35+'E.6 ECF'!AR34</f>
        <v>326367769</v>
      </c>
      <c r="AS35" s="71">
        <f>'E.2 SFAG'!AS35+'E.5 Contingency'!AS35+'E.6 ECF'!AS34</f>
        <v>8237763</v>
      </c>
      <c r="AT35" s="71">
        <f>'E.2 SFAG'!AT35+'E.5 Contingency'!AT35+'E.6 ECF'!AT34</f>
        <v>6000000</v>
      </c>
      <c r="AU35" s="16"/>
      <c r="AV35" s="11"/>
    </row>
    <row r="36" spans="1:48" x14ac:dyDescent="0.25">
      <c r="A36" s="69" t="s">
        <v>32</v>
      </c>
      <c r="B36" s="71">
        <f>'E.2 SFAG'!B36+'E.5 Contingency'!B36+'E.6 ECF'!B35</f>
        <v>122896685</v>
      </c>
      <c r="C36" s="71">
        <f>'E.2 SFAG'!C36+'E.5 Contingency'!C36+'E.6 ECF'!C35</f>
        <v>30527500</v>
      </c>
      <c r="D36" s="71">
        <f>'E.2 SFAG'!D36+'E.5 Contingency'!D36+'E.6 ECF'!D35</f>
        <v>0</v>
      </c>
      <c r="E36" s="71">
        <f>'E.2 SFAG'!E36+'E.5 Contingency'!E36+'E.6 ECF'!E35</f>
        <v>80050600</v>
      </c>
      <c r="F36" s="71">
        <f>'E.2 SFAG'!F36+'E.5 Contingency'!F36+'E.6 ECF'!F35</f>
        <v>75218058</v>
      </c>
      <c r="G36" s="71">
        <f>'E.2 SFAG'!G36+'E.5 Contingency'!G36+'E.6 ECF'!G35</f>
        <v>44766109</v>
      </c>
      <c r="H36" s="71">
        <f>'E.2 SFAG'!H36+'E.5 Contingency'!H36+'E.6 ECF'!H35</f>
        <v>44766109</v>
      </c>
      <c r="I36" s="71">
        <f>'E.2 SFAG'!I36+'E.5 Contingency'!I36+'E.6 ECF'!I35</f>
        <v>0</v>
      </c>
      <c r="J36" s="71">
        <f>'E.2 SFAG'!J36+'E.5 Contingency'!J36+'E.6 ECF'!J35</f>
        <v>0</v>
      </c>
      <c r="K36" s="71">
        <f>'E.2 SFAG'!K36+'E.5 Contingency'!K36+'E.6 ECF'!K35</f>
        <v>0</v>
      </c>
      <c r="L36" s="71">
        <f>'E.2 SFAG'!L36+'E.5 Contingency'!L36+'E.6 ECF'!L35</f>
        <v>0</v>
      </c>
      <c r="M36" s="71">
        <f>'E.2 SFAG'!M36+'E.5 Contingency'!M36+'E.6 ECF'!M35</f>
        <v>0</v>
      </c>
      <c r="N36" s="71">
        <f>'E.2 SFAG'!N36+'E.5 Contingency'!N36+'E.6 ECF'!N35</f>
        <v>0</v>
      </c>
      <c r="O36" s="71">
        <f>'E.2 SFAG'!O36+'E.5 Contingency'!O36+'E.6 ECF'!O35</f>
        <v>0</v>
      </c>
      <c r="P36" s="71">
        <f>'E.2 SFAG'!P36+'E.5 Contingency'!P36+'E.6 ECF'!P35</f>
        <v>0</v>
      </c>
      <c r="Q36" s="71">
        <f>'E.2 SFAG'!Q36+'E.5 Contingency'!Q36+'E.6 ECF'!Q35</f>
        <v>0</v>
      </c>
      <c r="R36" s="71">
        <f>'E.2 SFAG'!R36+'E.5 Contingency'!R36+'E.6 ECF'!R35</f>
        <v>11030573</v>
      </c>
      <c r="S36" s="71">
        <f>'E.2 SFAG'!S36+'E.5 Contingency'!S36+'E.6 ECF'!S35</f>
        <v>2374054</v>
      </c>
      <c r="T36" s="71">
        <f>'E.2 SFAG'!T36+'E.5 Contingency'!T36+'E.6 ECF'!T35</f>
        <v>0</v>
      </c>
      <c r="U36" s="71">
        <f>'E.2 SFAG'!U36+'E.5 Contingency'!U36+'E.6 ECF'!U35</f>
        <v>8656519</v>
      </c>
      <c r="V36" s="71">
        <f>'E.2 SFAG'!V36+'E.5 Contingency'!V36+'E.6 ECF'!V35</f>
        <v>622248</v>
      </c>
      <c r="W36" s="71">
        <f>'E.2 SFAG'!W36+'E.5 Contingency'!W36+'E.6 ECF'!W35</f>
        <v>6100000</v>
      </c>
      <c r="X36" s="71">
        <f>'E.2 SFAG'!X36+'E.5 Contingency'!X36+'E.6 ECF'!X35</f>
        <v>0</v>
      </c>
      <c r="Y36" s="71">
        <f>'E.2 SFAG'!Y36+'E.5 Contingency'!Y36+'E.6 ECF'!Y35</f>
        <v>6100000</v>
      </c>
      <c r="Z36" s="71">
        <f>'E.2 SFAG'!Z36+'E.5 Contingency'!Z36+'E.6 ECF'!Z35</f>
        <v>0</v>
      </c>
      <c r="AA36" s="71">
        <f>'E.2 SFAG'!AA36+'E.5 Contingency'!AA36+'E.6 ECF'!AA35</f>
        <v>0</v>
      </c>
      <c r="AB36" s="71">
        <f>'E.2 SFAG'!AB36+'E.5 Contingency'!AB36+'E.6 ECF'!AB35</f>
        <v>0</v>
      </c>
      <c r="AC36" s="71">
        <f>'E.2 SFAG'!AC36+'E.5 Contingency'!AC36+'E.6 ECF'!AC35</f>
        <v>0</v>
      </c>
      <c r="AD36" s="71">
        <f>'E.2 SFAG'!AD36+'E.5 Contingency'!AD36+'E.6 ECF'!AD35</f>
        <v>1547530</v>
      </c>
      <c r="AE36" s="71">
        <f>'E.2 SFAG'!AE36+'E.5 Contingency'!AE36+'E.6 ECF'!AE35</f>
        <v>0</v>
      </c>
      <c r="AF36" s="71">
        <f>'E.2 SFAG'!AF36+'E.5 Contingency'!AF36+'E.6 ECF'!AF35</f>
        <v>0</v>
      </c>
      <c r="AG36" s="71">
        <f>'E.2 SFAG'!AG36+'E.5 Contingency'!AG36+'E.6 ECF'!AG35</f>
        <v>0</v>
      </c>
      <c r="AH36" s="71">
        <f>'E.2 SFAG'!AH36+'E.5 Contingency'!AH36+'E.6 ECF'!AH35</f>
        <v>174384</v>
      </c>
      <c r="AI36" s="71">
        <f>'E.2 SFAG'!AI36+'E.5 Contingency'!AI36+'E.6 ECF'!AI35</f>
        <v>174384</v>
      </c>
      <c r="AJ36" s="71">
        <f>'E.2 SFAG'!AJ36+'E.5 Contingency'!AJ36+'E.6 ECF'!AJ35</f>
        <v>0</v>
      </c>
      <c r="AK36" s="71">
        <f>'E.2 SFAG'!AK36+'E.5 Contingency'!AK36+'E.6 ECF'!AK35</f>
        <v>0</v>
      </c>
      <c r="AL36" s="71">
        <f>'E.2 SFAG'!AL36+'E.5 Contingency'!AL36+'E.6 ECF'!AL35</f>
        <v>2000000</v>
      </c>
      <c r="AM36" s="71">
        <f>'E.2 SFAG'!AM36+'E.5 Contingency'!AM36+'E.6 ECF'!AM35</f>
        <v>7795296</v>
      </c>
      <c r="AN36" s="71">
        <f>'E.2 SFAG'!AN36+'E.5 Contingency'!AN36+'E.6 ECF'!AN35</f>
        <v>6906680</v>
      </c>
      <c r="AO36" s="71">
        <f>'E.2 SFAG'!AO36+'E.5 Contingency'!AO36+'E.6 ECF'!AO35</f>
        <v>0</v>
      </c>
      <c r="AP36" s="71">
        <f>'E.2 SFAG'!AP36+'E.5 Contingency'!AP36+'E.6 ECF'!AP35</f>
        <v>888616</v>
      </c>
      <c r="AQ36" s="71">
        <f>'E.2 SFAG'!AQ36+'E.5 Contingency'!AQ36+'E.6 ECF'!AQ35</f>
        <v>0</v>
      </c>
      <c r="AR36" s="71">
        <f>'E.2 SFAG'!AR36+'E.5 Contingency'!AR36+'E.6 ECF'!AR35</f>
        <v>74036140</v>
      </c>
      <c r="AS36" s="71">
        <f>'E.2 SFAG'!AS36+'E.5 Contingency'!AS36+'E.6 ECF'!AS35</f>
        <v>93551103</v>
      </c>
      <c r="AT36" s="71">
        <f>'E.2 SFAG'!AT36+'E.5 Contingency'!AT36+'E.6 ECF'!AT35</f>
        <v>0</v>
      </c>
      <c r="AU36" s="16"/>
      <c r="AV36" s="11"/>
    </row>
    <row r="37" spans="1:48" x14ac:dyDescent="0.25">
      <c r="A37" s="69" t="s">
        <v>82</v>
      </c>
      <c r="B37" s="71">
        <f>'E.2 SFAG'!B37+'E.5 Contingency'!B37+'E.6 ECF'!B36</f>
        <v>2715077191</v>
      </c>
      <c r="C37" s="71">
        <f>'E.2 SFAG'!C37+'E.5 Contingency'!C37+'E.6 ECF'!C36</f>
        <v>312331000</v>
      </c>
      <c r="D37" s="71">
        <f>'E.2 SFAG'!D37+'E.5 Contingency'!D37+'E.6 ECF'!D36</f>
        <v>181119543</v>
      </c>
      <c r="E37" s="71">
        <f>'E.2 SFAG'!E37+'E.5 Contingency'!E37+'E.6 ECF'!E36</f>
        <v>1949480059</v>
      </c>
      <c r="F37" s="71">
        <f>'E.2 SFAG'!F37+'E.5 Contingency'!F37+'E.6 ECF'!F36</f>
        <v>44926274</v>
      </c>
      <c r="G37" s="71">
        <f>'E.2 SFAG'!G37+'E.5 Contingency'!G37+'E.6 ECF'!G36</f>
        <v>1112205620</v>
      </c>
      <c r="H37" s="71">
        <f>'E.2 SFAG'!H37+'E.5 Contingency'!H37+'E.6 ECF'!H36</f>
        <v>1112205620</v>
      </c>
      <c r="I37" s="71">
        <f>'E.2 SFAG'!I37+'E.5 Contingency'!I37+'E.6 ECF'!I36</f>
        <v>0</v>
      </c>
      <c r="J37" s="71">
        <f>'E.2 SFAG'!J37+'E.5 Contingency'!J37+'E.6 ECF'!J36</f>
        <v>175561140</v>
      </c>
      <c r="K37" s="71">
        <f>'E.2 SFAG'!K37+'E.5 Contingency'!K37+'E.6 ECF'!K36</f>
        <v>126756940</v>
      </c>
      <c r="L37" s="71">
        <f>'E.2 SFAG'!L37+'E.5 Contingency'!L37+'E.6 ECF'!L36</f>
        <v>48804200</v>
      </c>
      <c r="M37" s="71">
        <f>'E.2 SFAG'!M37+'E.5 Contingency'!M37+'E.6 ECF'!M36</f>
        <v>0</v>
      </c>
      <c r="N37" s="71">
        <f>'E.2 SFAG'!N37+'E.5 Contingency'!N37+'E.6 ECF'!N36</f>
        <v>37837016</v>
      </c>
      <c r="O37" s="71">
        <f>'E.2 SFAG'!O37+'E.5 Contingency'!O37+'E.6 ECF'!O36</f>
        <v>12222955</v>
      </c>
      <c r="P37" s="71">
        <f>'E.2 SFAG'!P37+'E.5 Contingency'!P37+'E.6 ECF'!P36</f>
        <v>9361501</v>
      </c>
      <c r="Q37" s="71">
        <f>'E.2 SFAG'!Q37+'E.5 Contingency'!Q37+'E.6 ECF'!Q36</f>
        <v>16252560</v>
      </c>
      <c r="R37" s="71">
        <f>'E.2 SFAG'!R37+'E.5 Contingency'!R37+'E.6 ECF'!R36</f>
        <v>138868643</v>
      </c>
      <c r="S37" s="71">
        <f>'E.2 SFAG'!S37+'E.5 Contingency'!S37+'E.6 ECF'!S36</f>
        <v>42520197</v>
      </c>
      <c r="T37" s="71">
        <f>'E.2 SFAG'!T37+'E.5 Contingency'!T37+'E.6 ECF'!T36</f>
        <v>8843135</v>
      </c>
      <c r="U37" s="71">
        <f>'E.2 SFAG'!U37+'E.5 Contingency'!U37+'E.6 ECF'!U36</f>
        <v>87505311</v>
      </c>
      <c r="V37" s="71">
        <f>'E.2 SFAG'!V37+'E.5 Contingency'!V37+'E.6 ECF'!V36</f>
        <v>5580846</v>
      </c>
      <c r="W37" s="71">
        <f>'E.2 SFAG'!W37+'E.5 Contingency'!W37+'E.6 ECF'!W36</f>
        <v>0</v>
      </c>
      <c r="X37" s="71">
        <f>'E.2 SFAG'!X37+'E.5 Contingency'!X37+'E.6 ECF'!X36</f>
        <v>0</v>
      </c>
      <c r="Y37" s="71">
        <f>'E.2 SFAG'!Y37+'E.5 Contingency'!Y37+'E.6 ECF'!Y36</f>
        <v>0</v>
      </c>
      <c r="Z37" s="71">
        <f>'E.2 SFAG'!Z37+'E.5 Contingency'!Z37+'E.6 ECF'!Z36</f>
        <v>55531</v>
      </c>
      <c r="AA37" s="71">
        <f>'E.2 SFAG'!AA37+'E.5 Contingency'!AA37+'E.6 ECF'!AA36</f>
        <v>0</v>
      </c>
      <c r="AB37" s="71">
        <f>'E.2 SFAG'!AB37+'E.5 Contingency'!AB37+'E.6 ECF'!AB36</f>
        <v>0</v>
      </c>
      <c r="AC37" s="71">
        <f>'E.2 SFAG'!AC37+'E.5 Contingency'!AC37+'E.6 ECF'!AC36</f>
        <v>173484063</v>
      </c>
      <c r="AD37" s="71">
        <f>'E.2 SFAG'!AD37+'E.5 Contingency'!AD37+'E.6 ECF'!AD36</f>
        <v>39400893</v>
      </c>
      <c r="AE37" s="71">
        <f>'E.2 SFAG'!AE37+'E.5 Contingency'!AE37+'E.6 ECF'!AE36</f>
        <v>5507226</v>
      </c>
      <c r="AF37" s="71">
        <f>'E.2 SFAG'!AF37+'E.5 Contingency'!AF37+'E.6 ECF'!AF36</f>
        <v>356388</v>
      </c>
      <c r="AG37" s="71">
        <f>'E.2 SFAG'!AG37+'E.5 Contingency'!AG37+'E.6 ECF'!AG36</f>
        <v>199743</v>
      </c>
      <c r="AH37" s="71">
        <f>'E.2 SFAG'!AH37+'E.5 Contingency'!AH37+'E.6 ECF'!AH36</f>
        <v>172827337</v>
      </c>
      <c r="AI37" s="71">
        <f>'E.2 SFAG'!AI37+'E.5 Contingency'!AI37+'E.6 ECF'!AI36</f>
        <v>117778546</v>
      </c>
      <c r="AJ37" s="71">
        <f>'E.2 SFAG'!AJ37+'E.5 Contingency'!AJ37+'E.6 ECF'!AJ36</f>
        <v>0</v>
      </c>
      <c r="AK37" s="71">
        <f>'E.2 SFAG'!AK37+'E.5 Contingency'!AK37+'E.6 ECF'!AK36</f>
        <v>55048791</v>
      </c>
      <c r="AL37" s="71">
        <f>'E.2 SFAG'!AL37+'E.5 Contingency'!AL37+'E.6 ECF'!AL36</f>
        <v>1582752</v>
      </c>
      <c r="AM37" s="71">
        <f>'E.2 SFAG'!AM37+'E.5 Contingency'!AM37+'E.6 ECF'!AM36</f>
        <v>240414893</v>
      </c>
      <c r="AN37" s="71">
        <f>'E.2 SFAG'!AN37+'E.5 Contingency'!AN37+'E.6 ECF'!AN36</f>
        <v>182269982</v>
      </c>
      <c r="AO37" s="71">
        <f>'E.2 SFAG'!AO37+'E.5 Contingency'!AO37+'E.6 ECF'!AO36</f>
        <v>55781655</v>
      </c>
      <c r="AP37" s="71">
        <f>'E.2 SFAG'!AP37+'E.5 Contingency'!AP37+'E.6 ECF'!AP36</f>
        <v>2363256</v>
      </c>
      <c r="AQ37" s="71">
        <f>'E.2 SFAG'!AQ37+'E.5 Contingency'!AQ37+'E.6 ECF'!AQ36</f>
        <v>0</v>
      </c>
      <c r="AR37" s="71">
        <f>'E.2 SFAG'!AR37+'E.5 Contingency'!AR37+'E.6 ECF'!AR36</f>
        <v>2103882091</v>
      </c>
      <c r="AS37" s="71">
        <f>'E.2 SFAG'!AS37+'E.5 Contingency'!AS37+'E.6 ECF'!AS36</f>
        <v>70427896</v>
      </c>
      <c r="AT37" s="71">
        <f>'E.2 SFAG'!AT37+'E.5 Contingency'!AT37+'E.6 ECF'!AT36</f>
        <v>92242935</v>
      </c>
      <c r="AU37" s="16"/>
      <c r="AV37" s="11"/>
    </row>
    <row r="38" spans="1:48" x14ac:dyDescent="0.25">
      <c r="A38" s="69" t="s">
        <v>34</v>
      </c>
      <c r="B38" s="71">
        <f>'E.2 SFAG'!B38+'E.5 Contingency'!B38+'E.6 ECF'!B37</f>
        <v>335015340</v>
      </c>
      <c r="C38" s="71">
        <f>'E.2 SFAG'!C38+'E.5 Contingency'!C38+'E.6 ECF'!C37</f>
        <v>71773001</v>
      </c>
      <c r="D38" s="71">
        <f>'E.2 SFAG'!D38+'E.5 Contingency'!D38+'E.6 ECF'!D37</f>
        <v>12239700</v>
      </c>
      <c r="E38" s="71">
        <f>'E.2 SFAG'!E38+'E.5 Contingency'!E38+'E.6 ECF'!E37</f>
        <v>217422276</v>
      </c>
      <c r="F38" s="71">
        <f>'E.2 SFAG'!F38+'E.5 Contingency'!F38+'E.6 ECF'!F37</f>
        <v>24575170</v>
      </c>
      <c r="G38" s="71">
        <f>'E.2 SFAG'!G38+'E.5 Contingency'!G38+'E.6 ECF'!G37</f>
        <v>52293388</v>
      </c>
      <c r="H38" s="71">
        <f>'E.2 SFAG'!H38+'E.5 Contingency'!H38+'E.6 ECF'!H37</f>
        <v>52293388</v>
      </c>
      <c r="I38" s="71">
        <f>'E.2 SFAG'!I38+'E.5 Contingency'!I38+'E.6 ECF'!I37</f>
        <v>0</v>
      </c>
      <c r="J38" s="71">
        <f>'E.2 SFAG'!J38+'E.5 Contingency'!J38+'E.6 ECF'!J37</f>
        <v>1385152</v>
      </c>
      <c r="K38" s="71">
        <f>'E.2 SFAG'!K38+'E.5 Contingency'!K38+'E.6 ECF'!K37</f>
        <v>1385152</v>
      </c>
      <c r="L38" s="71">
        <f>'E.2 SFAG'!L38+'E.5 Contingency'!L38+'E.6 ECF'!L37</f>
        <v>0</v>
      </c>
      <c r="M38" s="71">
        <f>'E.2 SFAG'!M38+'E.5 Contingency'!M38+'E.6 ECF'!M37</f>
        <v>0</v>
      </c>
      <c r="N38" s="71">
        <f>'E.2 SFAG'!N38+'E.5 Contingency'!N38+'E.6 ECF'!N37</f>
        <v>76792159</v>
      </c>
      <c r="O38" s="71">
        <f>'E.2 SFAG'!O38+'E.5 Contingency'!O38+'E.6 ECF'!O37</f>
        <v>76792159</v>
      </c>
      <c r="P38" s="71">
        <f>'E.2 SFAG'!P38+'E.5 Contingency'!P38+'E.6 ECF'!P37</f>
        <v>0</v>
      </c>
      <c r="Q38" s="71">
        <f>'E.2 SFAG'!Q38+'E.5 Contingency'!Q38+'E.6 ECF'!Q37</f>
        <v>0</v>
      </c>
      <c r="R38" s="71">
        <f>'E.2 SFAG'!R38+'E.5 Contingency'!R38+'E.6 ECF'!R37</f>
        <v>2657000</v>
      </c>
      <c r="S38" s="71">
        <f>'E.2 SFAG'!S38+'E.5 Contingency'!S38+'E.6 ECF'!S37</f>
        <v>0</v>
      </c>
      <c r="T38" s="71">
        <f>'E.2 SFAG'!T38+'E.5 Contingency'!T38+'E.6 ECF'!T37</f>
        <v>573863</v>
      </c>
      <c r="U38" s="71">
        <f>'E.2 SFAG'!U38+'E.5 Contingency'!U38+'E.6 ECF'!U37</f>
        <v>2083137</v>
      </c>
      <c r="V38" s="71">
        <f>'E.2 SFAG'!V38+'E.5 Contingency'!V38+'E.6 ECF'!V37</f>
        <v>384700</v>
      </c>
      <c r="W38" s="71">
        <f>'E.2 SFAG'!W38+'E.5 Contingency'!W38+'E.6 ECF'!W37</f>
        <v>94555289</v>
      </c>
      <c r="X38" s="71">
        <f>'E.2 SFAG'!X38+'E.5 Contingency'!X38+'E.6 ECF'!X37</f>
        <v>94555289</v>
      </c>
      <c r="Y38" s="71">
        <f>'E.2 SFAG'!Y38+'E.5 Contingency'!Y38+'E.6 ECF'!Y37</f>
        <v>0</v>
      </c>
      <c r="Z38" s="71">
        <f>'E.2 SFAG'!Z38+'E.5 Contingency'!Z38+'E.6 ECF'!Z37</f>
        <v>0</v>
      </c>
      <c r="AA38" s="71">
        <f>'E.2 SFAG'!AA38+'E.5 Contingency'!AA38+'E.6 ECF'!AA37</f>
        <v>0</v>
      </c>
      <c r="AB38" s="71">
        <f>'E.2 SFAG'!AB38+'E.5 Contingency'!AB38+'E.6 ECF'!AB37</f>
        <v>0</v>
      </c>
      <c r="AC38" s="71">
        <f>'E.2 SFAG'!AC38+'E.5 Contingency'!AC38+'E.6 ECF'!AC37</f>
        <v>653258</v>
      </c>
      <c r="AD38" s="71">
        <f>'E.2 SFAG'!AD38+'E.5 Contingency'!AD38+'E.6 ECF'!AD37</f>
        <v>204959</v>
      </c>
      <c r="AE38" s="71">
        <f>'E.2 SFAG'!AE38+'E.5 Contingency'!AE38+'E.6 ECF'!AE37</f>
        <v>3348585</v>
      </c>
      <c r="AF38" s="71">
        <f>'E.2 SFAG'!AF38+'E.5 Contingency'!AF38+'E.6 ECF'!AF37</f>
        <v>0</v>
      </c>
      <c r="AG38" s="71">
        <f>'E.2 SFAG'!AG38+'E.5 Contingency'!AG38+'E.6 ECF'!AG37</f>
        <v>255</v>
      </c>
      <c r="AH38" s="71">
        <f>'E.2 SFAG'!AH38+'E.5 Contingency'!AH38+'E.6 ECF'!AH37</f>
        <v>5864999</v>
      </c>
      <c r="AI38" s="71">
        <f>'E.2 SFAG'!AI38+'E.5 Contingency'!AI38+'E.6 ECF'!AI37</f>
        <v>5418340</v>
      </c>
      <c r="AJ38" s="71">
        <f>'E.2 SFAG'!AJ38+'E.5 Contingency'!AJ38+'E.6 ECF'!AJ37</f>
        <v>446659</v>
      </c>
      <c r="AK38" s="71">
        <f>'E.2 SFAG'!AK38+'E.5 Contingency'!AK38+'E.6 ECF'!AK37</f>
        <v>0</v>
      </c>
      <c r="AL38" s="71">
        <f>'E.2 SFAG'!AL38+'E.5 Contingency'!AL38+'E.6 ECF'!AL37</f>
        <v>0</v>
      </c>
      <c r="AM38" s="71">
        <f>'E.2 SFAG'!AM38+'E.5 Contingency'!AM38+'E.6 ECF'!AM37</f>
        <v>21456082</v>
      </c>
      <c r="AN38" s="71">
        <f>'E.2 SFAG'!AN38+'E.5 Contingency'!AN38+'E.6 ECF'!AN37</f>
        <v>19233854</v>
      </c>
      <c r="AO38" s="71">
        <f>'E.2 SFAG'!AO38+'E.5 Contingency'!AO38+'E.6 ECF'!AO37</f>
        <v>2222228</v>
      </c>
      <c r="AP38" s="71">
        <f>'E.2 SFAG'!AP38+'E.5 Contingency'!AP38+'E.6 ECF'!AP37</f>
        <v>0</v>
      </c>
      <c r="AQ38" s="71">
        <f>'E.2 SFAG'!AQ38+'E.5 Contingency'!AQ38+'E.6 ECF'!AQ37</f>
        <v>0</v>
      </c>
      <c r="AR38" s="71">
        <f>'E.2 SFAG'!AR38+'E.5 Contingency'!AR38+'E.6 ECF'!AR37</f>
        <v>259595826</v>
      </c>
      <c r="AS38" s="71">
        <f>'E.2 SFAG'!AS38+'E.5 Contingency'!AS38+'E.6 ECF'!AS37</f>
        <v>15981983</v>
      </c>
      <c r="AT38" s="71">
        <f>'E.2 SFAG'!AT38+'E.5 Contingency'!AT38+'E.6 ECF'!AT37</f>
        <v>0</v>
      </c>
      <c r="AU38" s="16"/>
      <c r="AV38" s="11"/>
    </row>
    <row r="39" spans="1:48" x14ac:dyDescent="0.25">
      <c r="A39" s="69" t="s">
        <v>35</v>
      </c>
      <c r="B39" s="71">
        <f>'E.2 SFAG'!B39+'E.5 Contingency'!B39+'E.6 ECF'!B38</f>
        <v>26399809</v>
      </c>
      <c r="C39" s="71">
        <f>'E.2 SFAG'!C39+'E.5 Contingency'!C39+'E.6 ECF'!C38</f>
        <v>0</v>
      </c>
      <c r="D39" s="71">
        <f>'E.2 SFAG'!D39+'E.5 Contingency'!D39+'E.6 ECF'!D38</f>
        <v>0</v>
      </c>
      <c r="E39" s="71">
        <f>'E.2 SFAG'!E39+'E.5 Contingency'!E39+'E.6 ECF'!E38</f>
        <v>26399809</v>
      </c>
      <c r="F39" s="71">
        <f>'E.2 SFAG'!F39+'E.5 Contingency'!F39+'E.6 ECF'!F38</f>
        <v>14116239</v>
      </c>
      <c r="G39" s="71">
        <f>'E.2 SFAG'!G39+'E.5 Contingency'!G39+'E.6 ECF'!G38</f>
        <v>1438856</v>
      </c>
      <c r="H39" s="71">
        <f>'E.2 SFAG'!H39+'E.5 Contingency'!H39+'E.6 ECF'!H38</f>
        <v>1191476</v>
      </c>
      <c r="I39" s="71">
        <f>'E.2 SFAG'!I39+'E.5 Contingency'!I39+'E.6 ECF'!I38</f>
        <v>247380</v>
      </c>
      <c r="J39" s="71">
        <f>'E.2 SFAG'!J39+'E.5 Contingency'!J39+'E.6 ECF'!J38</f>
        <v>16401515</v>
      </c>
      <c r="K39" s="71">
        <f>'E.2 SFAG'!K39+'E.5 Contingency'!K39+'E.6 ECF'!K38</f>
        <v>16401515</v>
      </c>
      <c r="L39" s="71">
        <f>'E.2 SFAG'!L39+'E.5 Contingency'!L39+'E.6 ECF'!L38</f>
        <v>0</v>
      </c>
      <c r="M39" s="71">
        <f>'E.2 SFAG'!M39+'E.5 Contingency'!M39+'E.6 ECF'!M38</f>
        <v>0</v>
      </c>
      <c r="N39" s="71">
        <f>'E.2 SFAG'!N39+'E.5 Contingency'!N39+'E.6 ECF'!N38</f>
        <v>3671330</v>
      </c>
      <c r="O39" s="71">
        <f>'E.2 SFAG'!O39+'E.5 Contingency'!O39+'E.6 ECF'!O38</f>
        <v>3671330</v>
      </c>
      <c r="P39" s="71">
        <f>'E.2 SFAG'!P39+'E.5 Contingency'!P39+'E.6 ECF'!P38</f>
        <v>0</v>
      </c>
      <c r="Q39" s="71">
        <f>'E.2 SFAG'!Q39+'E.5 Contingency'!Q39+'E.6 ECF'!Q38</f>
        <v>0</v>
      </c>
      <c r="R39" s="71">
        <f>'E.2 SFAG'!R39+'E.5 Contingency'!R39+'E.6 ECF'!R38</f>
        <v>638392</v>
      </c>
      <c r="S39" s="71">
        <f>'E.2 SFAG'!S39+'E.5 Contingency'!S39+'E.6 ECF'!S38</f>
        <v>0</v>
      </c>
      <c r="T39" s="71">
        <f>'E.2 SFAG'!T39+'E.5 Contingency'!T39+'E.6 ECF'!T38</f>
        <v>20392</v>
      </c>
      <c r="U39" s="71">
        <f>'E.2 SFAG'!U39+'E.5 Contingency'!U39+'E.6 ECF'!U38</f>
        <v>618000</v>
      </c>
      <c r="V39" s="71">
        <f>'E.2 SFAG'!V39+'E.5 Contingency'!V39+'E.6 ECF'!V38</f>
        <v>605718</v>
      </c>
      <c r="W39" s="71">
        <f>'E.2 SFAG'!W39+'E.5 Contingency'!W39+'E.6 ECF'!W38</f>
        <v>50570</v>
      </c>
      <c r="X39" s="71">
        <f>'E.2 SFAG'!X39+'E.5 Contingency'!X39+'E.6 ECF'!X38</f>
        <v>50570</v>
      </c>
      <c r="Y39" s="71">
        <f>'E.2 SFAG'!Y39+'E.5 Contingency'!Y39+'E.6 ECF'!Y38</f>
        <v>0</v>
      </c>
      <c r="Z39" s="71">
        <f>'E.2 SFAG'!Z39+'E.5 Contingency'!Z39+'E.6 ECF'!Z38</f>
        <v>0</v>
      </c>
      <c r="AA39" s="71">
        <f>'E.2 SFAG'!AA39+'E.5 Contingency'!AA39+'E.6 ECF'!AA38</f>
        <v>0</v>
      </c>
      <c r="AB39" s="71">
        <f>'E.2 SFAG'!AB39+'E.5 Contingency'!AB39+'E.6 ECF'!AB38</f>
        <v>0</v>
      </c>
      <c r="AC39" s="71">
        <f>'E.2 SFAG'!AC39+'E.5 Contingency'!AC39+'E.6 ECF'!AC38</f>
        <v>18480</v>
      </c>
      <c r="AD39" s="71">
        <f>'E.2 SFAG'!AD39+'E.5 Contingency'!AD39+'E.6 ECF'!AD38</f>
        <v>0</v>
      </c>
      <c r="AE39" s="71">
        <f>'E.2 SFAG'!AE39+'E.5 Contingency'!AE39+'E.6 ECF'!AE38</f>
        <v>0</v>
      </c>
      <c r="AF39" s="71">
        <f>'E.2 SFAG'!AF39+'E.5 Contingency'!AF39+'E.6 ECF'!AF38</f>
        <v>253477</v>
      </c>
      <c r="AG39" s="71">
        <f>'E.2 SFAG'!AG39+'E.5 Contingency'!AG39+'E.6 ECF'!AG38</f>
        <v>0</v>
      </c>
      <c r="AH39" s="71">
        <f>'E.2 SFAG'!AH39+'E.5 Contingency'!AH39+'E.6 ECF'!AH38</f>
        <v>2258828</v>
      </c>
      <c r="AI39" s="71">
        <f>'E.2 SFAG'!AI39+'E.5 Contingency'!AI39+'E.6 ECF'!AI38</f>
        <v>2258828</v>
      </c>
      <c r="AJ39" s="71">
        <f>'E.2 SFAG'!AJ39+'E.5 Contingency'!AJ39+'E.6 ECF'!AJ38</f>
        <v>0</v>
      </c>
      <c r="AK39" s="71">
        <f>'E.2 SFAG'!AK39+'E.5 Contingency'!AK39+'E.6 ECF'!AK38</f>
        <v>0</v>
      </c>
      <c r="AL39" s="71">
        <f>'E.2 SFAG'!AL39+'E.5 Contingency'!AL39+'E.6 ECF'!AL38</f>
        <v>0</v>
      </c>
      <c r="AM39" s="71">
        <f>'E.2 SFAG'!AM39+'E.5 Contingency'!AM39+'E.6 ECF'!AM38</f>
        <v>4205495</v>
      </c>
      <c r="AN39" s="71">
        <f>'E.2 SFAG'!AN39+'E.5 Contingency'!AN39+'E.6 ECF'!AN38</f>
        <v>3654962</v>
      </c>
      <c r="AO39" s="71">
        <f>'E.2 SFAG'!AO39+'E.5 Contingency'!AO39+'E.6 ECF'!AO38</f>
        <v>25194</v>
      </c>
      <c r="AP39" s="71">
        <f>'E.2 SFAG'!AP39+'E.5 Contingency'!AP39+'E.6 ECF'!AP38</f>
        <v>525339</v>
      </c>
      <c r="AQ39" s="71">
        <f>'E.2 SFAG'!AQ39+'E.5 Contingency'!AQ39+'E.6 ECF'!AQ38</f>
        <v>0</v>
      </c>
      <c r="AR39" s="71">
        <f>'E.2 SFAG'!AR39+'E.5 Contingency'!AR39+'E.6 ECF'!AR38</f>
        <v>29542661</v>
      </c>
      <c r="AS39" s="71">
        <f>'E.2 SFAG'!AS39+'E.5 Contingency'!AS39+'E.6 ECF'!AS38</f>
        <v>0</v>
      </c>
      <c r="AT39" s="71">
        <f>'E.2 SFAG'!AT39+'E.5 Contingency'!AT39+'E.6 ECF'!AT38</f>
        <v>10973387</v>
      </c>
      <c r="AU39" s="16"/>
      <c r="AV39" s="11"/>
    </row>
    <row r="40" spans="1:48" x14ac:dyDescent="0.25">
      <c r="A40" s="69" t="s">
        <v>36</v>
      </c>
      <c r="B40" s="71">
        <f>'E.2 SFAG'!B40+'E.5 Contingency'!B40+'E.6 ECF'!B39</f>
        <v>727968260</v>
      </c>
      <c r="C40" s="71">
        <f>'E.2 SFAG'!C40+'E.5 Contingency'!C40+'E.6 ECF'!C39</f>
        <v>0</v>
      </c>
      <c r="D40" s="71">
        <f>'E.2 SFAG'!D40+'E.5 Contingency'!D40+'E.6 ECF'!D39</f>
        <v>60593787</v>
      </c>
      <c r="E40" s="71">
        <f>'E.2 SFAG'!E40+'E.5 Contingency'!E40+'E.6 ECF'!E39</f>
        <v>667374473</v>
      </c>
      <c r="F40" s="71">
        <f>'E.2 SFAG'!F40+'E.5 Contingency'!F40+'E.6 ECF'!F39</f>
        <v>277178304</v>
      </c>
      <c r="G40" s="71">
        <f>'E.2 SFAG'!G40+'E.5 Contingency'!G40+'E.6 ECF'!G39</f>
        <v>155558649</v>
      </c>
      <c r="H40" s="71">
        <f>'E.2 SFAG'!H40+'E.5 Contingency'!H40+'E.6 ECF'!H39</f>
        <v>155558649</v>
      </c>
      <c r="I40" s="71">
        <f>'E.2 SFAG'!I40+'E.5 Contingency'!I40+'E.6 ECF'!I39</f>
        <v>0</v>
      </c>
      <c r="J40" s="71">
        <f>'E.2 SFAG'!J40+'E.5 Contingency'!J40+'E.6 ECF'!J39</f>
        <v>0</v>
      </c>
      <c r="K40" s="71">
        <f>'E.2 SFAG'!K40+'E.5 Contingency'!K40+'E.6 ECF'!K39</f>
        <v>0</v>
      </c>
      <c r="L40" s="71">
        <f>'E.2 SFAG'!L40+'E.5 Contingency'!L40+'E.6 ECF'!L39</f>
        <v>0</v>
      </c>
      <c r="M40" s="71">
        <f>'E.2 SFAG'!M40+'E.5 Contingency'!M40+'E.6 ECF'!M39</f>
        <v>0</v>
      </c>
      <c r="N40" s="71">
        <f>'E.2 SFAG'!N40+'E.5 Contingency'!N40+'E.6 ECF'!N39</f>
        <v>0</v>
      </c>
      <c r="O40" s="71">
        <f>'E.2 SFAG'!O40+'E.5 Contingency'!O40+'E.6 ECF'!O39</f>
        <v>0</v>
      </c>
      <c r="P40" s="71">
        <f>'E.2 SFAG'!P40+'E.5 Contingency'!P40+'E.6 ECF'!P39</f>
        <v>0</v>
      </c>
      <c r="Q40" s="71">
        <f>'E.2 SFAG'!Q40+'E.5 Contingency'!Q40+'E.6 ECF'!Q39</f>
        <v>0</v>
      </c>
      <c r="R40" s="71">
        <f>'E.2 SFAG'!R40+'E.5 Contingency'!R40+'E.6 ECF'!R39</f>
        <v>69987674</v>
      </c>
      <c r="S40" s="71">
        <f>'E.2 SFAG'!S40+'E.5 Contingency'!S40+'E.6 ECF'!S39</f>
        <v>35523085</v>
      </c>
      <c r="T40" s="71">
        <f>'E.2 SFAG'!T40+'E.5 Contingency'!T40+'E.6 ECF'!T39</f>
        <v>8166775</v>
      </c>
      <c r="U40" s="71">
        <f>'E.2 SFAG'!U40+'E.5 Contingency'!U40+'E.6 ECF'!U39</f>
        <v>26297814</v>
      </c>
      <c r="V40" s="71">
        <f>'E.2 SFAG'!V40+'E.5 Contingency'!V40+'E.6 ECF'!V39</f>
        <v>17263665</v>
      </c>
      <c r="W40" s="71">
        <f>'E.2 SFAG'!W40+'E.5 Contingency'!W40+'E.6 ECF'!W39</f>
        <v>194919776</v>
      </c>
      <c r="X40" s="71">
        <f>'E.2 SFAG'!X40+'E.5 Contingency'!X40+'E.6 ECF'!X39</f>
        <v>194919776</v>
      </c>
      <c r="Y40" s="71">
        <f>'E.2 SFAG'!Y40+'E.5 Contingency'!Y40+'E.6 ECF'!Y39</f>
        <v>0</v>
      </c>
      <c r="Z40" s="71">
        <f>'E.2 SFAG'!Z40+'E.5 Contingency'!Z40+'E.6 ECF'!Z39</f>
        <v>0</v>
      </c>
      <c r="AA40" s="71">
        <f>'E.2 SFAG'!AA40+'E.5 Contingency'!AA40+'E.6 ECF'!AA39</f>
        <v>0</v>
      </c>
      <c r="AB40" s="71">
        <f>'E.2 SFAG'!AB40+'E.5 Contingency'!AB40+'E.6 ECF'!AB39</f>
        <v>0</v>
      </c>
      <c r="AC40" s="71">
        <f>'E.2 SFAG'!AC40+'E.5 Contingency'!AC40+'E.6 ECF'!AC39</f>
        <v>17545474</v>
      </c>
      <c r="AD40" s="71">
        <f>'E.2 SFAG'!AD40+'E.5 Contingency'!AD40+'E.6 ECF'!AD39</f>
        <v>7284084</v>
      </c>
      <c r="AE40" s="71">
        <f>'E.2 SFAG'!AE40+'E.5 Contingency'!AE40+'E.6 ECF'!AE39</f>
        <v>3578501</v>
      </c>
      <c r="AF40" s="71">
        <f>'E.2 SFAG'!AF40+'E.5 Contingency'!AF40+'E.6 ECF'!AF39</f>
        <v>1265435</v>
      </c>
      <c r="AG40" s="71">
        <f>'E.2 SFAG'!AG40+'E.5 Contingency'!AG40+'E.6 ECF'!AG39</f>
        <v>1610683</v>
      </c>
      <c r="AH40" s="71">
        <f>'E.2 SFAG'!AH40+'E.5 Contingency'!AH40+'E.6 ECF'!AH39</f>
        <v>5079798</v>
      </c>
      <c r="AI40" s="71">
        <f>'E.2 SFAG'!AI40+'E.5 Contingency'!AI40+'E.6 ECF'!AI39</f>
        <v>1690582</v>
      </c>
      <c r="AJ40" s="71">
        <f>'E.2 SFAG'!AJ40+'E.5 Contingency'!AJ40+'E.6 ECF'!AJ39</f>
        <v>0</v>
      </c>
      <c r="AK40" s="71">
        <f>'E.2 SFAG'!AK40+'E.5 Contingency'!AK40+'E.6 ECF'!AK39</f>
        <v>3389216</v>
      </c>
      <c r="AL40" s="71">
        <f>'E.2 SFAG'!AL40+'E.5 Contingency'!AL40+'E.6 ECF'!AL39</f>
        <v>0</v>
      </c>
      <c r="AM40" s="71">
        <f>'E.2 SFAG'!AM40+'E.5 Contingency'!AM40+'E.6 ECF'!AM39</f>
        <v>105974203</v>
      </c>
      <c r="AN40" s="71">
        <f>'E.2 SFAG'!AN40+'E.5 Contingency'!AN40+'E.6 ECF'!AN39</f>
        <v>60712888</v>
      </c>
      <c r="AO40" s="71">
        <f>'E.2 SFAG'!AO40+'E.5 Contingency'!AO40+'E.6 ECF'!AO39</f>
        <v>37203758</v>
      </c>
      <c r="AP40" s="71">
        <f>'E.2 SFAG'!AP40+'E.5 Contingency'!AP40+'E.6 ECF'!AP39</f>
        <v>8057557</v>
      </c>
      <c r="AQ40" s="71">
        <f>'E.2 SFAG'!AQ40+'E.5 Contingency'!AQ40+'E.6 ECF'!AQ39</f>
        <v>0</v>
      </c>
      <c r="AR40" s="71">
        <f>'E.2 SFAG'!AR40+'E.5 Contingency'!AR40+'E.6 ECF'!AR39</f>
        <v>580067942</v>
      </c>
      <c r="AS40" s="71">
        <f>'E.2 SFAG'!AS40+'E.5 Contingency'!AS40+'E.6 ECF'!AS39</f>
        <v>227461862</v>
      </c>
      <c r="AT40" s="71">
        <f>'E.2 SFAG'!AT40+'E.5 Contingency'!AT40+'E.6 ECF'!AT39</f>
        <v>137022973</v>
      </c>
      <c r="AU40" s="16"/>
      <c r="AV40" s="11"/>
    </row>
    <row r="41" spans="1:48" x14ac:dyDescent="0.25">
      <c r="A41" s="69" t="s">
        <v>37</v>
      </c>
      <c r="B41" s="71">
        <f>'E.2 SFAG'!B41+'E.5 Contingency'!B41+'E.6 ECF'!B40</f>
        <v>145281442</v>
      </c>
      <c r="C41" s="71">
        <f>'E.2 SFAG'!C41+'E.5 Contingency'!C41+'E.6 ECF'!C40</f>
        <v>29056288</v>
      </c>
      <c r="D41" s="71">
        <f>'E.2 SFAG'!D41+'E.5 Contingency'!D41+'E.6 ECF'!D40</f>
        <v>14528144</v>
      </c>
      <c r="E41" s="71">
        <f>'E.2 SFAG'!E41+'E.5 Contingency'!E41+'E.6 ECF'!E40</f>
        <v>101697010</v>
      </c>
      <c r="F41" s="71">
        <f>'E.2 SFAG'!F41+'E.5 Contingency'!F41+'E.6 ECF'!F40</f>
        <v>61807859</v>
      </c>
      <c r="G41" s="71">
        <f>'E.2 SFAG'!G41+'E.5 Contingency'!G41+'E.6 ECF'!G40</f>
        <v>13975337</v>
      </c>
      <c r="H41" s="71">
        <f>'E.2 SFAG'!H41+'E.5 Contingency'!H41+'E.6 ECF'!H40</f>
        <v>9718776</v>
      </c>
      <c r="I41" s="71">
        <f>'E.2 SFAG'!I41+'E.5 Contingency'!I41+'E.6 ECF'!I40</f>
        <v>4256561</v>
      </c>
      <c r="J41" s="71">
        <f>'E.2 SFAG'!J41+'E.5 Contingency'!J41+'E.6 ECF'!J40</f>
        <v>17599699</v>
      </c>
      <c r="K41" s="71">
        <f>'E.2 SFAG'!K41+'E.5 Contingency'!K41+'E.6 ECF'!K40</f>
        <v>9723151</v>
      </c>
      <c r="L41" s="71">
        <f>'E.2 SFAG'!L41+'E.5 Contingency'!L41+'E.6 ECF'!L40</f>
        <v>0</v>
      </c>
      <c r="M41" s="71">
        <f>'E.2 SFAG'!M41+'E.5 Contingency'!M41+'E.6 ECF'!M40</f>
        <v>7876548</v>
      </c>
      <c r="N41" s="71">
        <f>'E.2 SFAG'!N41+'E.5 Contingency'!N41+'E.6 ECF'!N40</f>
        <v>0</v>
      </c>
      <c r="O41" s="71">
        <f>'E.2 SFAG'!O41+'E.5 Contingency'!O41+'E.6 ECF'!O40</f>
        <v>0</v>
      </c>
      <c r="P41" s="71">
        <f>'E.2 SFAG'!P41+'E.5 Contingency'!P41+'E.6 ECF'!P40</f>
        <v>0</v>
      </c>
      <c r="Q41" s="71">
        <f>'E.2 SFAG'!Q41+'E.5 Contingency'!Q41+'E.6 ECF'!Q40</f>
        <v>0</v>
      </c>
      <c r="R41" s="71">
        <f>'E.2 SFAG'!R41+'E.5 Contingency'!R41+'E.6 ECF'!R40</f>
        <v>5985870</v>
      </c>
      <c r="S41" s="71">
        <f>'E.2 SFAG'!S41+'E.5 Contingency'!S41+'E.6 ECF'!S40</f>
        <v>0</v>
      </c>
      <c r="T41" s="71">
        <f>'E.2 SFAG'!T41+'E.5 Contingency'!T41+'E.6 ECF'!T40</f>
        <v>5882933</v>
      </c>
      <c r="U41" s="71">
        <f>'E.2 SFAG'!U41+'E.5 Contingency'!U41+'E.6 ECF'!U40</f>
        <v>102937</v>
      </c>
      <c r="V41" s="71">
        <f>'E.2 SFAG'!V41+'E.5 Contingency'!V41+'E.6 ECF'!V40</f>
        <v>1195774</v>
      </c>
      <c r="W41" s="71">
        <f>'E.2 SFAG'!W41+'E.5 Contingency'!W41+'E.6 ECF'!W40</f>
        <v>40640097</v>
      </c>
      <c r="X41" s="71">
        <f>'E.2 SFAG'!X41+'E.5 Contingency'!X41+'E.6 ECF'!X40</f>
        <v>40640097</v>
      </c>
      <c r="Y41" s="71">
        <f>'E.2 SFAG'!Y41+'E.5 Contingency'!Y41+'E.6 ECF'!Y40</f>
        <v>0</v>
      </c>
      <c r="Z41" s="71">
        <f>'E.2 SFAG'!Z41+'E.5 Contingency'!Z41+'E.6 ECF'!Z40</f>
        <v>0</v>
      </c>
      <c r="AA41" s="71">
        <f>'E.2 SFAG'!AA41+'E.5 Contingency'!AA41+'E.6 ECF'!AA40</f>
        <v>0</v>
      </c>
      <c r="AB41" s="71">
        <f>'E.2 SFAG'!AB41+'E.5 Contingency'!AB41+'E.6 ECF'!AB40</f>
        <v>0</v>
      </c>
      <c r="AC41" s="71">
        <f>'E.2 SFAG'!AC41+'E.5 Contingency'!AC41+'E.6 ECF'!AC40</f>
        <v>150452</v>
      </c>
      <c r="AD41" s="71">
        <f>'E.2 SFAG'!AD41+'E.5 Contingency'!AD41+'E.6 ECF'!AD40</f>
        <v>900052</v>
      </c>
      <c r="AE41" s="71">
        <f>'E.2 SFAG'!AE41+'E.5 Contingency'!AE41+'E.6 ECF'!AE40</f>
        <v>909892</v>
      </c>
      <c r="AF41" s="71">
        <f>'E.2 SFAG'!AF41+'E.5 Contingency'!AF41+'E.6 ECF'!AF40</f>
        <v>229678</v>
      </c>
      <c r="AG41" s="71">
        <f>'E.2 SFAG'!AG41+'E.5 Contingency'!AG41+'E.6 ECF'!AG40</f>
        <v>13256392</v>
      </c>
      <c r="AH41" s="71">
        <f>'E.2 SFAG'!AH41+'E.5 Contingency'!AH41+'E.6 ECF'!AH40</f>
        <v>3869212</v>
      </c>
      <c r="AI41" s="71">
        <f>'E.2 SFAG'!AI41+'E.5 Contingency'!AI41+'E.6 ECF'!AI40</f>
        <v>3748625</v>
      </c>
      <c r="AJ41" s="71">
        <f>'E.2 SFAG'!AJ41+'E.5 Contingency'!AJ41+'E.6 ECF'!AJ40</f>
        <v>0</v>
      </c>
      <c r="AK41" s="71">
        <f>'E.2 SFAG'!AK41+'E.5 Contingency'!AK41+'E.6 ECF'!AK40</f>
        <v>120587</v>
      </c>
      <c r="AL41" s="71">
        <f>'E.2 SFAG'!AL41+'E.5 Contingency'!AL41+'E.6 ECF'!AL40</f>
        <v>0</v>
      </c>
      <c r="AM41" s="71">
        <f>'E.2 SFAG'!AM41+'E.5 Contingency'!AM41+'E.6 ECF'!AM40</f>
        <v>12002805</v>
      </c>
      <c r="AN41" s="71">
        <f>'E.2 SFAG'!AN41+'E.5 Contingency'!AN41+'E.6 ECF'!AN40</f>
        <v>7625324</v>
      </c>
      <c r="AO41" s="71">
        <f>'E.2 SFAG'!AO41+'E.5 Contingency'!AO41+'E.6 ECF'!AO40</f>
        <v>3237391</v>
      </c>
      <c r="AP41" s="71">
        <f>'E.2 SFAG'!AP41+'E.5 Contingency'!AP41+'E.6 ECF'!AP40</f>
        <v>1140090</v>
      </c>
      <c r="AQ41" s="71">
        <f>'E.2 SFAG'!AQ41+'E.5 Contingency'!AQ41+'E.6 ECF'!AQ40</f>
        <v>341329</v>
      </c>
      <c r="AR41" s="71">
        <f>'E.2 SFAG'!AR41+'E.5 Contingency'!AR41+'E.6 ECF'!AR40</f>
        <v>111056589</v>
      </c>
      <c r="AS41" s="71">
        <f>'E.2 SFAG'!AS41+'E.5 Contingency'!AS41+'E.6 ECF'!AS40</f>
        <v>52448280</v>
      </c>
      <c r="AT41" s="71">
        <f>'E.2 SFAG'!AT41+'E.5 Contingency'!AT41+'E.6 ECF'!AT40</f>
        <v>0</v>
      </c>
      <c r="AU41" s="16"/>
      <c r="AV41" s="11"/>
    </row>
    <row r="42" spans="1:48" x14ac:dyDescent="0.25">
      <c r="A42" s="69" t="s">
        <v>38</v>
      </c>
      <c r="B42" s="71">
        <f>'E.2 SFAG'!B42+'E.5 Contingency'!B42+'E.6 ECF'!B41</f>
        <v>185380277</v>
      </c>
      <c r="C42" s="71">
        <f>'E.2 SFAG'!C42+'E.5 Contingency'!C42+'E.6 ECF'!C41</f>
        <v>0</v>
      </c>
      <c r="D42" s="71">
        <f>'E.2 SFAG'!D42+'E.5 Contingency'!D42+'E.6 ECF'!D41</f>
        <v>0</v>
      </c>
      <c r="E42" s="71">
        <f>'E.2 SFAG'!E42+'E.5 Contingency'!E42+'E.6 ECF'!E41</f>
        <v>166798629</v>
      </c>
      <c r="F42" s="71">
        <f>'E.2 SFAG'!F42+'E.5 Contingency'!F42+'E.6 ECF'!F41</f>
        <v>0</v>
      </c>
      <c r="G42" s="71">
        <f>'E.2 SFAG'!G42+'E.5 Contingency'!G42+'E.6 ECF'!G41</f>
        <v>59023039</v>
      </c>
      <c r="H42" s="71">
        <f>'E.2 SFAG'!H42+'E.5 Contingency'!H42+'E.6 ECF'!H41</f>
        <v>59023039</v>
      </c>
      <c r="I42" s="71">
        <f>'E.2 SFAG'!I42+'E.5 Contingency'!I42+'E.6 ECF'!I41</f>
        <v>0</v>
      </c>
      <c r="J42" s="71">
        <f>'E.2 SFAG'!J42+'E.5 Contingency'!J42+'E.6 ECF'!J41</f>
        <v>9530981</v>
      </c>
      <c r="K42" s="71">
        <f>'E.2 SFAG'!K42+'E.5 Contingency'!K42+'E.6 ECF'!K41</f>
        <v>8047639</v>
      </c>
      <c r="L42" s="71">
        <f>'E.2 SFAG'!L42+'E.5 Contingency'!L42+'E.6 ECF'!L41</f>
        <v>0</v>
      </c>
      <c r="M42" s="71">
        <f>'E.2 SFAG'!M42+'E.5 Contingency'!M42+'E.6 ECF'!M41</f>
        <v>1483342</v>
      </c>
      <c r="N42" s="71">
        <f>'E.2 SFAG'!N42+'E.5 Contingency'!N42+'E.6 ECF'!N41</f>
        <v>0</v>
      </c>
      <c r="O42" s="71">
        <f>'E.2 SFAG'!O42+'E.5 Contingency'!O42+'E.6 ECF'!O41</f>
        <v>0</v>
      </c>
      <c r="P42" s="71">
        <f>'E.2 SFAG'!P42+'E.5 Contingency'!P42+'E.6 ECF'!P41</f>
        <v>0</v>
      </c>
      <c r="Q42" s="71">
        <f>'E.2 SFAG'!Q42+'E.5 Contingency'!Q42+'E.6 ECF'!Q41</f>
        <v>0</v>
      </c>
      <c r="R42" s="71">
        <f>'E.2 SFAG'!R42+'E.5 Contingency'!R42+'E.6 ECF'!R41</f>
        <v>9665498</v>
      </c>
      <c r="S42" s="71">
        <f>'E.2 SFAG'!S42+'E.5 Contingency'!S42+'E.6 ECF'!S41</f>
        <v>860313</v>
      </c>
      <c r="T42" s="71">
        <f>'E.2 SFAG'!T42+'E.5 Contingency'!T42+'E.6 ECF'!T41</f>
        <v>449230</v>
      </c>
      <c r="U42" s="71">
        <f>'E.2 SFAG'!U42+'E.5 Contingency'!U42+'E.6 ECF'!U41</f>
        <v>8355955</v>
      </c>
      <c r="V42" s="71">
        <f>'E.2 SFAG'!V42+'E.5 Contingency'!V42+'E.6 ECF'!V41</f>
        <v>2247770</v>
      </c>
      <c r="W42" s="71">
        <f>'E.2 SFAG'!W42+'E.5 Contingency'!W42+'E.6 ECF'!W41</f>
        <v>3318659</v>
      </c>
      <c r="X42" s="71">
        <f>'E.2 SFAG'!X42+'E.5 Contingency'!X42+'E.6 ECF'!X41</f>
        <v>3318659</v>
      </c>
      <c r="Y42" s="71">
        <f>'E.2 SFAG'!Y42+'E.5 Contingency'!Y42+'E.6 ECF'!Y41</f>
        <v>0</v>
      </c>
      <c r="Z42" s="71">
        <f>'E.2 SFAG'!Z42+'E.5 Contingency'!Z42+'E.6 ECF'!Z41</f>
        <v>0</v>
      </c>
      <c r="AA42" s="71">
        <f>'E.2 SFAG'!AA42+'E.5 Contingency'!AA42+'E.6 ECF'!AA41</f>
        <v>0</v>
      </c>
      <c r="AB42" s="71">
        <f>'E.2 SFAG'!AB42+'E.5 Contingency'!AB42+'E.6 ECF'!AB41</f>
        <v>0</v>
      </c>
      <c r="AC42" s="71">
        <f>'E.2 SFAG'!AC42+'E.5 Contingency'!AC42+'E.6 ECF'!AC41</f>
        <v>0</v>
      </c>
      <c r="AD42" s="71">
        <f>'E.2 SFAG'!AD42+'E.5 Contingency'!AD42+'E.6 ECF'!AD41</f>
        <v>7309449</v>
      </c>
      <c r="AE42" s="71">
        <f>'E.2 SFAG'!AE42+'E.5 Contingency'!AE42+'E.6 ECF'!AE41</f>
        <v>0</v>
      </c>
      <c r="AF42" s="71">
        <f>'E.2 SFAG'!AF42+'E.5 Contingency'!AF42+'E.6 ECF'!AF41</f>
        <v>0</v>
      </c>
      <c r="AG42" s="71">
        <f>'E.2 SFAG'!AG42+'E.5 Contingency'!AG42+'E.6 ECF'!AG41</f>
        <v>0</v>
      </c>
      <c r="AH42" s="71">
        <f>'E.2 SFAG'!AH42+'E.5 Contingency'!AH42+'E.6 ECF'!AH41</f>
        <v>0</v>
      </c>
      <c r="AI42" s="71">
        <f>'E.2 SFAG'!AI42+'E.5 Contingency'!AI42+'E.6 ECF'!AI41</f>
        <v>0</v>
      </c>
      <c r="AJ42" s="71">
        <f>'E.2 SFAG'!AJ42+'E.5 Contingency'!AJ42+'E.6 ECF'!AJ41</f>
        <v>0</v>
      </c>
      <c r="AK42" s="71">
        <f>'E.2 SFAG'!AK42+'E.5 Contingency'!AK42+'E.6 ECF'!AK41</f>
        <v>0</v>
      </c>
      <c r="AL42" s="71">
        <f>'E.2 SFAG'!AL42+'E.5 Contingency'!AL42+'E.6 ECF'!AL41</f>
        <v>0</v>
      </c>
      <c r="AM42" s="71">
        <f>'E.2 SFAG'!AM42+'E.5 Contingency'!AM42+'E.6 ECF'!AM41</f>
        <v>72204716</v>
      </c>
      <c r="AN42" s="71">
        <f>'E.2 SFAG'!AN42+'E.5 Contingency'!AN42+'E.6 ECF'!AN41</f>
        <v>22900462</v>
      </c>
      <c r="AO42" s="71">
        <f>'E.2 SFAG'!AO42+'E.5 Contingency'!AO42+'E.6 ECF'!AO41</f>
        <v>49304254</v>
      </c>
      <c r="AP42" s="71">
        <f>'E.2 SFAG'!AP42+'E.5 Contingency'!AP42+'E.6 ECF'!AP41</f>
        <v>0</v>
      </c>
      <c r="AQ42" s="71">
        <f>'E.2 SFAG'!AQ42+'E.5 Contingency'!AQ42+'E.6 ECF'!AQ41</f>
        <v>0</v>
      </c>
      <c r="AR42" s="71">
        <f>'E.2 SFAG'!AR42+'E.5 Contingency'!AR42+'E.6 ECF'!AR41</f>
        <v>163300112</v>
      </c>
      <c r="AS42" s="71">
        <f>'E.2 SFAG'!AS42+'E.5 Contingency'!AS42+'E.6 ECF'!AS41</f>
        <v>0</v>
      </c>
      <c r="AT42" s="71">
        <f>'E.2 SFAG'!AT42+'E.5 Contingency'!AT42+'E.6 ECF'!AT41</f>
        <v>22080165</v>
      </c>
      <c r="AU42" s="16"/>
      <c r="AV42" s="11"/>
    </row>
    <row r="43" spans="1:48" x14ac:dyDescent="0.25">
      <c r="A43" s="69" t="s">
        <v>39</v>
      </c>
      <c r="B43" s="71">
        <f>'E.2 SFAG'!B43+'E.5 Contingency'!B43+'E.6 ECF'!B42</f>
        <v>719499305</v>
      </c>
      <c r="C43" s="71">
        <f>'E.2 SFAG'!C43+'E.5 Contingency'!C43+'E.6 ECF'!C42</f>
        <v>110912000</v>
      </c>
      <c r="D43" s="71">
        <f>'E.2 SFAG'!D43+'E.5 Contingency'!D43+'E.6 ECF'!D42</f>
        <v>23232750</v>
      </c>
      <c r="E43" s="71">
        <f>'E.2 SFAG'!E43+'E.5 Contingency'!E43+'E.6 ECF'!E42</f>
        <v>585354555</v>
      </c>
      <c r="F43" s="71">
        <f>'E.2 SFAG'!F43+'E.5 Contingency'!F43+'E.6 ECF'!F42</f>
        <v>791695931</v>
      </c>
      <c r="G43" s="71">
        <f>'E.2 SFAG'!G43+'E.5 Contingency'!G43+'E.6 ECF'!G42</f>
        <v>262799378</v>
      </c>
      <c r="H43" s="71">
        <f>'E.2 SFAG'!H43+'E.5 Contingency'!H43+'E.6 ECF'!H42</f>
        <v>262799378</v>
      </c>
      <c r="I43" s="71">
        <f>'E.2 SFAG'!I43+'E.5 Contingency'!I43+'E.6 ECF'!I42</f>
        <v>0</v>
      </c>
      <c r="J43" s="71">
        <f>'E.2 SFAG'!J43+'E.5 Contingency'!J43+'E.6 ECF'!J42</f>
        <v>0</v>
      </c>
      <c r="K43" s="71">
        <f>'E.2 SFAG'!K43+'E.5 Contingency'!K43+'E.6 ECF'!K42</f>
        <v>0</v>
      </c>
      <c r="L43" s="71">
        <f>'E.2 SFAG'!L43+'E.5 Contingency'!L43+'E.6 ECF'!L42</f>
        <v>0</v>
      </c>
      <c r="M43" s="71">
        <f>'E.2 SFAG'!M43+'E.5 Contingency'!M43+'E.6 ECF'!M42</f>
        <v>0</v>
      </c>
      <c r="N43" s="71">
        <f>'E.2 SFAG'!N43+'E.5 Contingency'!N43+'E.6 ECF'!N42</f>
        <v>56737871</v>
      </c>
      <c r="O43" s="71">
        <f>'E.2 SFAG'!O43+'E.5 Contingency'!O43+'E.6 ECF'!O42</f>
        <v>0</v>
      </c>
      <c r="P43" s="71">
        <f>'E.2 SFAG'!P43+'E.5 Contingency'!P43+'E.6 ECF'!P42</f>
        <v>55497841</v>
      </c>
      <c r="Q43" s="71">
        <f>'E.2 SFAG'!Q43+'E.5 Contingency'!Q43+'E.6 ECF'!Q42</f>
        <v>1240030</v>
      </c>
      <c r="R43" s="71">
        <f>'E.2 SFAG'!R43+'E.5 Contingency'!R43+'E.6 ECF'!R42</f>
        <v>101080298</v>
      </c>
      <c r="S43" s="71">
        <f>'E.2 SFAG'!S43+'E.5 Contingency'!S43+'E.6 ECF'!S42</f>
        <v>0</v>
      </c>
      <c r="T43" s="71">
        <f>'E.2 SFAG'!T43+'E.5 Contingency'!T43+'E.6 ECF'!T42</f>
        <v>2413361</v>
      </c>
      <c r="U43" s="71">
        <f>'E.2 SFAG'!U43+'E.5 Contingency'!U43+'E.6 ECF'!U42</f>
        <v>98666937</v>
      </c>
      <c r="V43" s="71">
        <f>'E.2 SFAG'!V43+'E.5 Contingency'!V43+'E.6 ECF'!V42</f>
        <v>8290279</v>
      </c>
      <c r="W43" s="71">
        <f>'E.2 SFAG'!W43+'E.5 Contingency'!W43+'E.6 ECF'!W42</f>
        <v>25598636</v>
      </c>
      <c r="X43" s="71">
        <f>'E.2 SFAG'!X43+'E.5 Contingency'!X43+'E.6 ECF'!X42</f>
        <v>25598636</v>
      </c>
      <c r="Y43" s="71">
        <f>'E.2 SFAG'!Y43+'E.5 Contingency'!Y43+'E.6 ECF'!Y42</f>
        <v>0</v>
      </c>
      <c r="Z43" s="71">
        <f>'E.2 SFAG'!Z43+'E.5 Contingency'!Z43+'E.6 ECF'!Z42</f>
        <v>0</v>
      </c>
      <c r="AA43" s="71">
        <f>'E.2 SFAG'!AA43+'E.5 Contingency'!AA43+'E.6 ECF'!AA42</f>
        <v>0</v>
      </c>
      <c r="AB43" s="71">
        <f>'E.2 SFAG'!AB43+'E.5 Contingency'!AB43+'E.6 ECF'!AB42</f>
        <v>0</v>
      </c>
      <c r="AC43" s="71">
        <f>'E.2 SFAG'!AC43+'E.5 Contingency'!AC43+'E.6 ECF'!AC42</f>
        <v>11872625</v>
      </c>
      <c r="AD43" s="71">
        <f>'E.2 SFAG'!AD43+'E.5 Contingency'!AD43+'E.6 ECF'!AD42</f>
        <v>0</v>
      </c>
      <c r="AE43" s="71">
        <f>'E.2 SFAG'!AE43+'E.5 Contingency'!AE43+'E.6 ECF'!AE42</f>
        <v>0</v>
      </c>
      <c r="AF43" s="71">
        <f>'E.2 SFAG'!AF43+'E.5 Contingency'!AF43+'E.6 ECF'!AF42</f>
        <v>27376109</v>
      </c>
      <c r="AG43" s="71">
        <f>'E.2 SFAG'!AG43+'E.5 Contingency'!AG43+'E.6 ECF'!AG42</f>
        <v>2363455</v>
      </c>
      <c r="AH43" s="71">
        <f>'E.2 SFAG'!AH43+'E.5 Contingency'!AH43+'E.6 ECF'!AH42</f>
        <v>0</v>
      </c>
      <c r="AI43" s="71">
        <f>'E.2 SFAG'!AI43+'E.5 Contingency'!AI43+'E.6 ECF'!AI42</f>
        <v>0</v>
      </c>
      <c r="AJ43" s="71">
        <f>'E.2 SFAG'!AJ43+'E.5 Contingency'!AJ43+'E.6 ECF'!AJ42</f>
        <v>0</v>
      </c>
      <c r="AK43" s="71">
        <f>'E.2 SFAG'!AK43+'E.5 Contingency'!AK43+'E.6 ECF'!AK42</f>
        <v>0</v>
      </c>
      <c r="AL43" s="71">
        <f>'E.2 SFAG'!AL43+'E.5 Contingency'!AL43+'E.6 ECF'!AL42</f>
        <v>0</v>
      </c>
      <c r="AM43" s="71">
        <f>'E.2 SFAG'!AM43+'E.5 Contingency'!AM43+'E.6 ECF'!AM42</f>
        <v>53010041</v>
      </c>
      <c r="AN43" s="71">
        <f>'E.2 SFAG'!AN43+'E.5 Contingency'!AN43+'E.6 ECF'!AN42</f>
        <v>44719794</v>
      </c>
      <c r="AO43" s="71">
        <f>'E.2 SFAG'!AO43+'E.5 Contingency'!AO43+'E.6 ECF'!AO42</f>
        <v>0</v>
      </c>
      <c r="AP43" s="71">
        <f>'E.2 SFAG'!AP43+'E.5 Contingency'!AP43+'E.6 ECF'!AP42</f>
        <v>8290247</v>
      </c>
      <c r="AQ43" s="71">
        <f>'E.2 SFAG'!AQ43+'E.5 Contingency'!AQ43+'E.6 ECF'!AQ42</f>
        <v>0</v>
      </c>
      <c r="AR43" s="71">
        <f>'E.2 SFAG'!AR43+'E.5 Contingency'!AR43+'E.6 ECF'!AR42</f>
        <v>549128692</v>
      </c>
      <c r="AS43" s="71">
        <f>'E.2 SFAG'!AS43+'E.5 Contingency'!AS43+'E.6 ECF'!AS42</f>
        <v>55938593</v>
      </c>
      <c r="AT43" s="71">
        <f>'E.2 SFAG'!AT43+'E.5 Contingency'!AT43+'E.6 ECF'!AT42</f>
        <v>771983201</v>
      </c>
      <c r="AU43" s="16"/>
      <c r="AV43" s="11"/>
    </row>
    <row r="44" spans="1:48" x14ac:dyDescent="0.25">
      <c r="A44" s="69" t="s">
        <v>40</v>
      </c>
      <c r="B44" s="71">
        <f>'E.2 SFAG'!B44+'E.5 Contingency'!B44+'E.6 ECF'!B43</f>
        <v>95021587</v>
      </c>
      <c r="C44" s="71">
        <f>'E.2 SFAG'!C44+'E.5 Contingency'!C44+'E.6 ECF'!C43</f>
        <v>13029940</v>
      </c>
      <c r="D44" s="71">
        <f>'E.2 SFAG'!D44+'E.5 Contingency'!D44+'E.6 ECF'!D43</f>
        <v>7126618</v>
      </c>
      <c r="E44" s="71">
        <f>'E.2 SFAG'!E44+'E.5 Contingency'!E44+'E.6 ECF'!E43</f>
        <v>74865029</v>
      </c>
      <c r="F44" s="71">
        <f>'E.2 SFAG'!F44+'E.5 Contingency'!F44+'E.6 ECF'!F43</f>
        <v>0</v>
      </c>
      <c r="G44" s="71">
        <f>'E.2 SFAG'!G44+'E.5 Contingency'!G44+'E.6 ECF'!G43</f>
        <v>19910562</v>
      </c>
      <c r="H44" s="71">
        <f>'E.2 SFAG'!H44+'E.5 Contingency'!H44+'E.6 ECF'!H43</f>
        <v>19910562</v>
      </c>
      <c r="I44" s="71">
        <f>'E.2 SFAG'!I44+'E.5 Contingency'!I44+'E.6 ECF'!I43</f>
        <v>0</v>
      </c>
      <c r="J44" s="71">
        <f>'E.2 SFAG'!J44+'E.5 Contingency'!J44+'E.6 ECF'!J43</f>
        <v>0</v>
      </c>
      <c r="K44" s="71">
        <f>'E.2 SFAG'!K44+'E.5 Contingency'!K44+'E.6 ECF'!K43</f>
        <v>0</v>
      </c>
      <c r="L44" s="71">
        <f>'E.2 SFAG'!L44+'E.5 Contingency'!L44+'E.6 ECF'!L43</f>
        <v>0</v>
      </c>
      <c r="M44" s="71">
        <f>'E.2 SFAG'!M44+'E.5 Contingency'!M44+'E.6 ECF'!M43</f>
        <v>0</v>
      </c>
      <c r="N44" s="71">
        <f>'E.2 SFAG'!N44+'E.5 Contingency'!N44+'E.6 ECF'!N43</f>
        <v>0</v>
      </c>
      <c r="O44" s="71">
        <f>'E.2 SFAG'!O44+'E.5 Contingency'!O44+'E.6 ECF'!O43</f>
        <v>0</v>
      </c>
      <c r="P44" s="71">
        <f>'E.2 SFAG'!P44+'E.5 Contingency'!P44+'E.6 ECF'!P43</f>
        <v>0</v>
      </c>
      <c r="Q44" s="71">
        <f>'E.2 SFAG'!Q44+'E.5 Contingency'!Q44+'E.6 ECF'!Q43</f>
        <v>0</v>
      </c>
      <c r="R44" s="71">
        <f>'E.2 SFAG'!R44+'E.5 Contingency'!R44+'E.6 ECF'!R43</f>
        <v>9673908</v>
      </c>
      <c r="S44" s="71">
        <f>'E.2 SFAG'!S44+'E.5 Contingency'!S44+'E.6 ECF'!S43</f>
        <v>0</v>
      </c>
      <c r="T44" s="71">
        <f>'E.2 SFAG'!T44+'E.5 Contingency'!T44+'E.6 ECF'!T43</f>
        <v>0</v>
      </c>
      <c r="U44" s="71">
        <f>'E.2 SFAG'!U44+'E.5 Contingency'!U44+'E.6 ECF'!U43</f>
        <v>9673908</v>
      </c>
      <c r="V44" s="71">
        <f>'E.2 SFAG'!V44+'E.5 Contingency'!V44+'E.6 ECF'!V43</f>
        <v>1276106</v>
      </c>
      <c r="W44" s="71">
        <f>'E.2 SFAG'!W44+'E.5 Contingency'!W44+'E.6 ECF'!W43</f>
        <v>10930645</v>
      </c>
      <c r="X44" s="71">
        <f>'E.2 SFAG'!X44+'E.5 Contingency'!X44+'E.6 ECF'!X43</f>
        <v>10930645</v>
      </c>
      <c r="Y44" s="71">
        <f>'E.2 SFAG'!Y44+'E.5 Contingency'!Y44+'E.6 ECF'!Y43</f>
        <v>0</v>
      </c>
      <c r="Z44" s="71">
        <f>'E.2 SFAG'!Z44+'E.5 Contingency'!Z44+'E.6 ECF'!Z43</f>
        <v>0</v>
      </c>
      <c r="AA44" s="71">
        <f>'E.2 SFAG'!AA44+'E.5 Contingency'!AA44+'E.6 ECF'!AA43</f>
        <v>0</v>
      </c>
      <c r="AB44" s="71">
        <f>'E.2 SFAG'!AB44+'E.5 Contingency'!AB44+'E.6 ECF'!AB43</f>
        <v>0</v>
      </c>
      <c r="AC44" s="71">
        <f>'E.2 SFAG'!AC44+'E.5 Contingency'!AC44+'E.6 ECF'!AC43</f>
        <v>0</v>
      </c>
      <c r="AD44" s="71">
        <f>'E.2 SFAG'!AD44+'E.5 Contingency'!AD44+'E.6 ECF'!AD43</f>
        <v>0</v>
      </c>
      <c r="AE44" s="71">
        <f>'E.2 SFAG'!AE44+'E.5 Contingency'!AE44+'E.6 ECF'!AE43</f>
        <v>0</v>
      </c>
      <c r="AF44" s="71">
        <f>'E.2 SFAG'!AF44+'E.5 Contingency'!AF44+'E.6 ECF'!AF43</f>
        <v>0</v>
      </c>
      <c r="AG44" s="71">
        <f>'E.2 SFAG'!AG44+'E.5 Contingency'!AG44+'E.6 ECF'!AG43</f>
        <v>0</v>
      </c>
      <c r="AH44" s="71">
        <f>'E.2 SFAG'!AH44+'E.5 Contingency'!AH44+'E.6 ECF'!AH43</f>
        <v>0</v>
      </c>
      <c r="AI44" s="71">
        <f>'E.2 SFAG'!AI44+'E.5 Contingency'!AI44+'E.6 ECF'!AI43</f>
        <v>0</v>
      </c>
      <c r="AJ44" s="71">
        <f>'E.2 SFAG'!AJ44+'E.5 Contingency'!AJ44+'E.6 ECF'!AJ43</f>
        <v>0</v>
      </c>
      <c r="AK44" s="71">
        <f>'E.2 SFAG'!AK44+'E.5 Contingency'!AK44+'E.6 ECF'!AK43</f>
        <v>0</v>
      </c>
      <c r="AL44" s="71">
        <f>'E.2 SFAG'!AL44+'E.5 Contingency'!AL44+'E.6 ECF'!AL43</f>
        <v>0</v>
      </c>
      <c r="AM44" s="71">
        <f>'E.2 SFAG'!AM44+'E.5 Contingency'!AM44+'E.6 ECF'!AM43</f>
        <v>10118083</v>
      </c>
      <c r="AN44" s="71">
        <f>'E.2 SFAG'!AN44+'E.5 Contingency'!AN44+'E.6 ECF'!AN43</f>
        <v>7429447</v>
      </c>
      <c r="AO44" s="71">
        <f>'E.2 SFAG'!AO44+'E.5 Contingency'!AO44+'E.6 ECF'!AO43</f>
        <v>0</v>
      </c>
      <c r="AP44" s="71">
        <f>'E.2 SFAG'!AP44+'E.5 Contingency'!AP44+'E.6 ECF'!AP43</f>
        <v>2688636</v>
      </c>
      <c r="AQ44" s="71">
        <f>'E.2 SFAG'!AQ44+'E.5 Contingency'!AQ44+'E.6 ECF'!AQ43</f>
        <v>11489714</v>
      </c>
      <c r="AR44" s="71">
        <f>'E.2 SFAG'!AR44+'E.5 Contingency'!AR44+'E.6 ECF'!AR43</f>
        <v>63399018</v>
      </c>
      <c r="AS44" s="71">
        <f>'E.2 SFAG'!AS44+'E.5 Contingency'!AS44+'E.6 ECF'!AS43</f>
        <v>0</v>
      </c>
      <c r="AT44" s="71">
        <f>'E.2 SFAG'!AT44+'E.5 Contingency'!AT44+'E.6 ECF'!AT43</f>
        <v>11466011</v>
      </c>
      <c r="AU44" s="16"/>
      <c r="AV44" s="11"/>
    </row>
    <row r="45" spans="1:48" x14ac:dyDescent="0.25">
      <c r="A45" s="69" t="s">
        <v>41</v>
      </c>
      <c r="B45" s="71">
        <f>'E.2 SFAG'!B45+'E.5 Contingency'!B45+'E.6 ECF'!B44</f>
        <v>111104406</v>
      </c>
      <c r="C45" s="71">
        <f>'E.2 SFAG'!C45+'E.5 Contingency'!C45+'E.6 ECF'!C44</f>
        <v>0</v>
      </c>
      <c r="D45" s="71">
        <f>'E.2 SFAG'!D45+'E.5 Contingency'!D45+'E.6 ECF'!D44</f>
        <v>0</v>
      </c>
      <c r="E45" s="71">
        <f>'E.2 SFAG'!E45+'E.5 Contingency'!E45+'E.6 ECF'!E44</f>
        <v>99967824</v>
      </c>
      <c r="F45" s="71">
        <f>'E.2 SFAG'!F45+'E.5 Contingency'!F45+'E.6 ECF'!F44</f>
        <v>36119668</v>
      </c>
      <c r="G45" s="71">
        <f>'E.2 SFAG'!G45+'E.5 Contingency'!G45+'E.6 ECF'!G44</f>
        <v>39890384</v>
      </c>
      <c r="H45" s="71">
        <f>'E.2 SFAG'!H45+'E.5 Contingency'!H45+'E.6 ECF'!H44</f>
        <v>27641904</v>
      </c>
      <c r="I45" s="71">
        <f>'E.2 SFAG'!I45+'E.5 Contingency'!I45+'E.6 ECF'!I44</f>
        <v>12248480</v>
      </c>
      <c r="J45" s="71">
        <f>'E.2 SFAG'!J45+'E.5 Contingency'!J45+'E.6 ECF'!J44</f>
        <v>0</v>
      </c>
      <c r="K45" s="71">
        <f>'E.2 SFAG'!K45+'E.5 Contingency'!K45+'E.6 ECF'!K44</f>
        <v>0</v>
      </c>
      <c r="L45" s="71">
        <f>'E.2 SFAG'!L45+'E.5 Contingency'!L45+'E.6 ECF'!L44</f>
        <v>0</v>
      </c>
      <c r="M45" s="71">
        <f>'E.2 SFAG'!M45+'E.5 Contingency'!M45+'E.6 ECF'!M44</f>
        <v>0</v>
      </c>
      <c r="N45" s="71">
        <f>'E.2 SFAG'!N45+'E.5 Contingency'!N45+'E.6 ECF'!N44</f>
        <v>0</v>
      </c>
      <c r="O45" s="71">
        <f>'E.2 SFAG'!O45+'E.5 Contingency'!O45+'E.6 ECF'!O44</f>
        <v>0</v>
      </c>
      <c r="P45" s="71">
        <f>'E.2 SFAG'!P45+'E.5 Contingency'!P45+'E.6 ECF'!P44</f>
        <v>0</v>
      </c>
      <c r="Q45" s="71">
        <f>'E.2 SFAG'!Q45+'E.5 Contingency'!Q45+'E.6 ECF'!Q44</f>
        <v>0</v>
      </c>
      <c r="R45" s="71">
        <f>'E.2 SFAG'!R45+'E.5 Contingency'!R45+'E.6 ECF'!R44</f>
        <v>18088836</v>
      </c>
      <c r="S45" s="71">
        <f>'E.2 SFAG'!S45+'E.5 Contingency'!S45+'E.6 ECF'!S44</f>
        <v>0</v>
      </c>
      <c r="T45" s="71">
        <f>'E.2 SFAG'!T45+'E.5 Contingency'!T45+'E.6 ECF'!T44</f>
        <v>10226681</v>
      </c>
      <c r="U45" s="71">
        <f>'E.2 SFAG'!U45+'E.5 Contingency'!U45+'E.6 ECF'!U44</f>
        <v>7862155</v>
      </c>
      <c r="V45" s="71">
        <f>'E.2 SFAG'!V45+'E.5 Contingency'!V45+'E.6 ECF'!V44</f>
        <v>1273483</v>
      </c>
      <c r="W45" s="71">
        <f>'E.2 SFAG'!W45+'E.5 Contingency'!W45+'E.6 ECF'!W44</f>
        <v>0</v>
      </c>
      <c r="X45" s="71">
        <f>'E.2 SFAG'!X45+'E.5 Contingency'!X45+'E.6 ECF'!X44</f>
        <v>0</v>
      </c>
      <c r="Y45" s="71">
        <f>'E.2 SFAG'!Y45+'E.5 Contingency'!Y45+'E.6 ECF'!Y44</f>
        <v>0</v>
      </c>
      <c r="Z45" s="71">
        <f>'E.2 SFAG'!Z45+'E.5 Contingency'!Z45+'E.6 ECF'!Z44</f>
        <v>0</v>
      </c>
      <c r="AA45" s="71">
        <f>'E.2 SFAG'!AA45+'E.5 Contingency'!AA45+'E.6 ECF'!AA44</f>
        <v>0</v>
      </c>
      <c r="AB45" s="71">
        <f>'E.2 SFAG'!AB45+'E.5 Contingency'!AB45+'E.6 ECF'!AB44</f>
        <v>0</v>
      </c>
      <c r="AC45" s="71">
        <f>'E.2 SFAG'!AC45+'E.5 Contingency'!AC45+'E.6 ECF'!AC44</f>
        <v>0</v>
      </c>
      <c r="AD45" s="71">
        <f>'E.2 SFAG'!AD45+'E.5 Contingency'!AD45+'E.6 ECF'!AD44</f>
        <v>3620973</v>
      </c>
      <c r="AE45" s="71">
        <f>'E.2 SFAG'!AE45+'E.5 Contingency'!AE45+'E.6 ECF'!AE44</f>
        <v>0</v>
      </c>
      <c r="AF45" s="71">
        <f>'E.2 SFAG'!AF45+'E.5 Contingency'!AF45+'E.6 ECF'!AF44</f>
        <v>0</v>
      </c>
      <c r="AG45" s="71">
        <f>'E.2 SFAG'!AG45+'E.5 Contingency'!AG45+'E.6 ECF'!AG44</f>
        <v>1634087</v>
      </c>
      <c r="AH45" s="71">
        <f>'E.2 SFAG'!AH45+'E.5 Contingency'!AH45+'E.6 ECF'!AH44</f>
        <v>0</v>
      </c>
      <c r="AI45" s="71">
        <f>'E.2 SFAG'!AI45+'E.5 Contingency'!AI45+'E.6 ECF'!AI44</f>
        <v>0</v>
      </c>
      <c r="AJ45" s="71">
        <f>'E.2 SFAG'!AJ45+'E.5 Contingency'!AJ45+'E.6 ECF'!AJ44</f>
        <v>0</v>
      </c>
      <c r="AK45" s="71">
        <f>'E.2 SFAG'!AK45+'E.5 Contingency'!AK45+'E.6 ECF'!AK44</f>
        <v>0</v>
      </c>
      <c r="AL45" s="71">
        <f>'E.2 SFAG'!AL45+'E.5 Contingency'!AL45+'E.6 ECF'!AL44</f>
        <v>0</v>
      </c>
      <c r="AM45" s="71">
        <f>'E.2 SFAG'!AM45+'E.5 Contingency'!AM45+'E.6 ECF'!AM44</f>
        <v>19077197</v>
      </c>
      <c r="AN45" s="71">
        <f>'E.2 SFAG'!AN45+'E.5 Contingency'!AN45+'E.6 ECF'!AN44</f>
        <v>16117347</v>
      </c>
      <c r="AO45" s="71">
        <f>'E.2 SFAG'!AO45+'E.5 Contingency'!AO45+'E.6 ECF'!AO44</f>
        <v>0</v>
      </c>
      <c r="AP45" s="71">
        <f>'E.2 SFAG'!AP45+'E.5 Contingency'!AP45+'E.6 ECF'!AP44</f>
        <v>2959850</v>
      </c>
      <c r="AQ45" s="71">
        <f>'E.2 SFAG'!AQ45+'E.5 Contingency'!AQ45+'E.6 ECF'!AQ44</f>
        <v>39172776</v>
      </c>
      <c r="AR45" s="71">
        <f>'E.2 SFAG'!AR45+'E.5 Contingency'!AR45+'E.6 ECF'!AR44</f>
        <v>122757736</v>
      </c>
      <c r="AS45" s="71">
        <f>'E.2 SFAG'!AS45+'E.5 Contingency'!AS45+'E.6 ECF'!AS44</f>
        <v>24466338</v>
      </c>
      <c r="AT45" s="71">
        <f>'E.2 SFAG'!AT45+'E.5 Contingency'!AT45+'E.6 ECF'!AT44</f>
        <v>0</v>
      </c>
      <c r="AU45" s="16"/>
      <c r="AV45" s="11"/>
    </row>
    <row r="46" spans="1:48" x14ac:dyDescent="0.25">
      <c r="A46" s="69" t="s">
        <v>42</v>
      </c>
      <c r="B46" s="71">
        <f>'E.2 SFAG'!B46+'E.5 Contingency'!B46+'E.6 ECF'!B45</f>
        <v>21279651</v>
      </c>
      <c r="C46" s="71">
        <f>'E.2 SFAG'!C46+'E.5 Contingency'!C46+'E.6 ECF'!C45</f>
        <v>0</v>
      </c>
      <c r="D46" s="71">
        <f>'E.2 SFAG'!D46+'E.5 Contingency'!D46+'E.6 ECF'!D45</f>
        <v>2127965</v>
      </c>
      <c r="E46" s="71">
        <f>'E.2 SFAG'!E46+'E.5 Contingency'!E46+'E.6 ECF'!E45</f>
        <v>19151686</v>
      </c>
      <c r="F46" s="71">
        <f>'E.2 SFAG'!F46+'E.5 Contingency'!F46+'E.6 ECF'!F45</f>
        <v>19382859</v>
      </c>
      <c r="G46" s="71">
        <f>'E.2 SFAG'!G46+'E.5 Contingency'!G46+'E.6 ECF'!G45</f>
        <v>8515144</v>
      </c>
      <c r="H46" s="71">
        <f>'E.2 SFAG'!H46+'E.5 Contingency'!H46+'E.6 ECF'!H45</f>
        <v>8515144</v>
      </c>
      <c r="I46" s="71">
        <f>'E.2 SFAG'!I46+'E.5 Contingency'!I46+'E.6 ECF'!I45</f>
        <v>0</v>
      </c>
      <c r="J46" s="71">
        <f>'E.2 SFAG'!J46+'E.5 Contingency'!J46+'E.6 ECF'!J45</f>
        <v>3831546</v>
      </c>
      <c r="K46" s="71">
        <f>'E.2 SFAG'!K46+'E.5 Contingency'!K46+'E.6 ECF'!K45</f>
        <v>919460</v>
      </c>
      <c r="L46" s="71">
        <f>'E.2 SFAG'!L46+'E.5 Contingency'!L46+'E.6 ECF'!L45</f>
        <v>0</v>
      </c>
      <c r="M46" s="71">
        <f>'E.2 SFAG'!M46+'E.5 Contingency'!M46+'E.6 ECF'!M45</f>
        <v>2912086</v>
      </c>
      <c r="N46" s="71">
        <f>'E.2 SFAG'!N46+'E.5 Contingency'!N46+'E.6 ECF'!N45</f>
        <v>0</v>
      </c>
      <c r="O46" s="71">
        <f>'E.2 SFAG'!O46+'E.5 Contingency'!O46+'E.6 ECF'!O45</f>
        <v>0</v>
      </c>
      <c r="P46" s="71">
        <f>'E.2 SFAG'!P46+'E.5 Contingency'!P46+'E.6 ECF'!P45</f>
        <v>0</v>
      </c>
      <c r="Q46" s="71">
        <f>'E.2 SFAG'!Q46+'E.5 Contingency'!Q46+'E.6 ECF'!Q45</f>
        <v>0</v>
      </c>
      <c r="R46" s="71">
        <f>'E.2 SFAG'!R46+'E.5 Contingency'!R46+'E.6 ECF'!R45</f>
        <v>2674819</v>
      </c>
      <c r="S46" s="71">
        <f>'E.2 SFAG'!S46+'E.5 Contingency'!S46+'E.6 ECF'!S45</f>
        <v>0</v>
      </c>
      <c r="T46" s="71">
        <f>'E.2 SFAG'!T46+'E.5 Contingency'!T46+'E.6 ECF'!T45</f>
        <v>0</v>
      </c>
      <c r="U46" s="71">
        <f>'E.2 SFAG'!U46+'E.5 Contingency'!U46+'E.6 ECF'!U45</f>
        <v>2674819</v>
      </c>
      <c r="V46" s="71">
        <f>'E.2 SFAG'!V46+'E.5 Contingency'!V46+'E.6 ECF'!V45</f>
        <v>43301</v>
      </c>
      <c r="W46" s="71">
        <f>'E.2 SFAG'!W46+'E.5 Contingency'!W46+'E.6 ECF'!W45</f>
        <v>0</v>
      </c>
      <c r="X46" s="71">
        <f>'E.2 SFAG'!X46+'E.5 Contingency'!X46+'E.6 ECF'!X45</f>
        <v>0</v>
      </c>
      <c r="Y46" s="71">
        <f>'E.2 SFAG'!Y46+'E.5 Contingency'!Y46+'E.6 ECF'!Y45</f>
        <v>0</v>
      </c>
      <c r="Z46" s="71">
        <f>'E.2 SFAG'!Z46+'E.5 Contingency'!Z46+'E.6 ECF'!Z45</f>
        <v>0</v>
      </c>
      <c r="AA46" s="71">
        <f>'E.2 SFAG'!AA46+'E.5 Contingency'!AA46+'E.6 ECF'!AA45</f>
        <v>0</v>
      </c>
      <c r="AB46" s="71">
        <f>'E.2 SFAG'!AB46+'E.5 Contingency'!AB46+'E.6 ECF'!AB45</f>
        <v>0</v>
      </c>
      <c r="AC46" s="71">
        <f>'E.2 SFAG'!AC46+'E.5 Contingency'!AC46+'E.6 ECF'!AC45</f>
        <v>0</v>
      </c>
      <c r="AD46" s="71">
        <f>'E.2 SFAG'!AD46+'E.5 Contingency'!AD46+'E.6 ECF'!AD45</f>
        <v>475083</v>
      </c>
      <c r="AE46" s="71">
        <f>'E.2 SFAG'!AE46+'E.5 Contingency'!AE46+'E.6 ECF'!AE45</f>
        <v>0</v>
      </c>
      <c r="AF46" s="71">
        <f>'E.2 SFAG'!AF46+'E.5 Contingency'!AF46+'E.6 ECF'!AF45</f>
        <v>0</v>
      </c>
      <c r="AG46" s="71">
        <f>'E.2 SFAG'!AG46+'E.5 Contingency'!AG46+'E.6 ECF'!AG45</f>
        <v>0</v>
      </c>
      <c r="AH46" s="71">
        <f>'E.2 SFAG'!AH46+'E.5 Contingency'!AH46+'E.6 ECF'!AH45</f>
        <v>0</v>
      </c>
      <c r="AI46" s="71">
        <f>'E.2 SFAG'!AI46+'E.5 Contingency'!AI46+'E.6 ECF'!AI45</f>
        <v>0</v>
      </c>
      <c r="AJ46" s="71">
        <f>'E.2 SFAG'!AJ46+'E.5 Contingency'!AJ46+'E.6 ECF'!AJ45</f>
        <v>0</v>
      </c>
      <c r="AK46" s="71">
        <f>'E.2 SFAG'!AK46+'E.5 Contingency'!AK46+'E.6 ECF'!AK45</f>
        <v>0</v>
      </c>
      <c r="AL46" s="71">
        <f>'E.2 SFAG'!AL46+'E.5 Contingency'!AL46+'E.6 ECF'!AL45</f>
        <v>475387</v>
      </c>
      <c r="AM46" s="71">
        <f>'E.2 SFAG'!AM46+'E.5 Contingency'!AM46+'E.6 ECF'!AM45</f>
        <v>2057459</v>
      </c>
      <c r="AN46" s="71">
        <f>'E.2 SFAG'!AN46+'E.5 Contingency'!AN46+'E.6 ECF'!AN45</f>
        <v>2057459</v>
      </c>
      <c r="AO46" s="71">
        <f>'E.2 SFAG'!AO46+'E.5 Contingency'!AO46+'E.6 ECF'!AO45</f>
        <v>0</v>
      </c>
      <c r="AP46" s="71">
        <f>'E.2 SFAG'!AP46+'E.5 Contingency'!AP46+'E.6 ECF'!AP45</f>
        <v>0</v>
      </c>
      <c r="AQ46" s="71">
        <f>'E.2 SFAG'!AQ46+'E.5 Contingency'!AQ46+'E.6 ECF'!AQ45</f>
        <v>0</v>
      </c>
      <c r="AR46" s="71">
        <f>'E.2 SFAG'!AR46+'E.5 Contingency'!AR46+'E.6 ECF'!AR45</f>
        <v>18072739</v>
      </c>
      <c r="AS46" s="71">
        <f>'E.2 SFAG'!AS46+'E.5 Contingency'!AS46+'E.6 ECF'!AS45</f>
        <v>0</v>
      </c>
      <c r="AT46" s="71">
        <f>'E.2 SFAG'!AT46+'E.5 Contingency'!AT46+'E.6 ECF'!AT45</f>
        <v>20461806</v>
      </c>
      <c r="AU46" s="16"/>
      <c r="AV46" s="11"/>
    </row>
    <row r="47" spans="1:48" x14ac:dyDescent="0.25">
      <c r="A47" s="69" t="s">
        <v>43</v>
      </c>
      <c r="B47" s="71">
        <f>'E.2 SFAG'!B47+'E.5 Contingency'!B47+'E.6 ECF'!B46</f>
        <v>212859869</v>
      </c>
      <c r="C47" s="71">
        <f>'E.2 SFAG'!C47+'E.5 Contingency'!C47+'E.6 ECF'!C46</f>
        <v>8397592</v>
      </c>
      <c r="D47" s="71">
        <f>'E.2 SFAG'!D47+'E.5 Contingency'!D47+'E.6 ECF'!D46</f>
        <v>0</v>
      </c>
      <c r="E47" s="71">
        <f>'E.2 SFAG'!E47+'E.5 Contingency'!E47+'E.6 ECF'!E46</f>
        <v>183126205</v>
      </c>
      <c r="F47" s="71">
        <f>'E.2 SFAG'!F47+'E.5 Contingency'!F47+'E.6 ECF'!F46</f>
        <v>153078285</v>
      </c>
      <c r="G47" s="71">
        <f>'E.2 SFAG'!G47+'E.5 Contingency'!G47+'E.6 ECF'!G46</f>
        <v>69544767</v>
      </c>
      <c r="H47" s="71">
        <f>'E.2 SFAG'!H47+'E.5 Contingency'!H47+'E.6 ECF'!H46</f>
        <v>69544767</v>
      </c>
      <c r="I47" s="71">
        <f>'E.2 SFAG'!I47+'E.5 Contingency'!I47+'E.6 ECF'!I46</f>
        <v>0</v>
      </c>
      <c r="J47" s="71">
        <f>'E.2 SFAG'!J47+'E.5 Contingency'!J47+'E.6 ECF'!J46</f>
        <v>0</v>
      </c>
      <c r="K47" s="71">
        <f>'E.2 SFAG'!K47+'E.5 Contingency'!K47+'E.6 ECF'!K46</f>
        <v>0</v>
      </c>
      <c r="L47" s="71">
        <f>'E.2 SFAG'!L47+'E.5 Contingency'!L47+'E.6 ECF'!L46</f>
        <v>0</v>
      </c>
      <c r="M47" s="71">
        <f>'E.2 SFAG'!M47+'E.5 Contingency'!M47+'E.6 ECF'!M46</f>
        <v>0</v>
      </c>
      <c r="N47" s="71">
        <f>'E.2 SFAG'!N47+'E.5 Contingency'!N47+'E.6 ECF'!N46</f>
        <v>0</v>
      </c>
      <c r="O47" s="71">
        <f>'E.2 SFAG'!O47+'E.5 Contingency'!O47+'E.6 ECF'!O46</f>
        <v>0</v>
      </c>
      <c r="P47" s="71">
        <f>'E.2 SFAG'!P47+'E.5 Contingency'!P47+'E.6 ECF'!P46</f>
        <v>0</v>
      </c>
      <c r="Q47" s="71">
        <f>'E.2 SFAG'!Q47+'E.5 Contingency'!Q47+'E.6 ECF'!Q46</f>
        <v>0</v>
      </c>
      <c r="R47" s="71">
        <f>'E.2 SFAG'!R47+'E.5 Contingency'!R47+'E.6 ECF'!R46</f>
        <v>22252391</v>
      </c>
      <c r="S47" s="71">
        <f>'E.2 SFAG'!S47+'E.5 Contingency'!S47+'E.6 ECF'!S46</f>
        <v>0</v>
      </c>
      <c r="T47" s="71">
        <f>'E.2 SFAG'!T47+'E.5 Contingency'!T47+'E.6 ECF'!T46</f>
        <v>0</v>
      </c>
      <c r="U47" s="71">
        <f>'E.2 SFAG'!U47+'E.5 Contingency'!U47+'E.6 ECF'!U46</f>
        <v>22252391</v>
      </c>
      <c r="V47" s="71">
        <f>'E.2 SFAG'!V47+'E.5 Contingency'!V47+'E.6 ECF'!V46</f>
        <v>1497152</v>
      </c>
      <c r="W47" s="71">
        <f>'E.2 SFAG'!W47+'E.5 Contingency'!W47+'E.6 ECF'!W46</f>
        <v>4603877</v>
      </c>
      <c r="X47" s="71">
        <f>'E.2 SFAG'!X47+'E.5 Contingency'!X47+'E.6 ECF'!X46</f>
        <v>4603877</v>
      </c>
      <c r="Y47" s="71">
        <f>'E.2 SFAG'!Y47+'E.5 Contingency'!Y47+'E.6 ECF'!Y46</f>
        <v>0</v>
      </c>
      <c r="Z47" s="71">
        <f>'E.2 SFAG'!Z47+'E.5 Contingency'!Z47+'E.6 ECF'!Z46</f>
        <v>0</v>
      </c>
      <c r="AA47" s="71">
        <f>'E.2 SFAG'!AA47+'E.5 Contingency'!AA47+'E.6 ECF'!AA46</f>
        <v>0</v>
      </c>
      <c r="AB47" s="71">
        <f>'E.2 SFAG'!AB47+'E.5 Contingency'!AB47+'E.6 ECF'!AB46</f>
        <v>0</v>
      </c>
      <c r="AC47" s="71">
        <f>'E.2 SFAG'!AC47+'E.5 Contingency'!AC47+'E.6 ECF'!AC46</f>
        <v>0</v>
      </c>
      <c r="AD47" s="71">
        <f>'E.2 SFAG'!AD47+'E.5 Contingency'!AD47+'E.6 ECF'!AD46</f>
        <v>292354</v>
      </c>
      <c r="AE47" s="71">
        <f>'E.2 SFAG'!AE47+'E.5 Contingency'!AE47+'E.6 ECF'!AE46</f>
        <v>0</v>
      </c>
      <c r="AF47" s="71">
        <f>'E.2 SFAG'!AF47+'E.5 Contingency'!AF47+'E.6 ECF'!AF46</f>
        <v>0</v>
      </c>
      <c r="AG47" s="71">
        <f>'E.2 SFAG'!AG47+'E.5 Contingency'!AG47+'E.6 ECF'!AG46</f>
        <v>0</v>
      </c>
      <c r="AH47" s="71">
        <f>'E.2 SFAG'!AH47+'E.5 Contingency'!AH47+'E.6 ECF'!AH46</f>
        <v>0</v>
      </c>
      <c r="AI47" s="71">
        <f>'E.2 SFAG'!AI47+'E.5 Contingency'!AI47+'E.6 ECF'!AI46</f>
        <v>0</v>
      </c>
      <c r="AJ47" s="71">
        <f>'E.2 SFAG'!AJ47+'E.5 Contingency'!AJ47+'E.6 ECF'!AJ46</f>
        <v>0</v>
      </c>
      <c r="AK47" s="71">
        <f>'E.2 SFAG'!AK47+'E.5 Contingency'!AK47+'E.6 ECF'!AK46</f>
        <v>0</v>
      </c>
      <c r="AL47" s="71">
        <f>'E.2 SFAG'!AL47+'E.5 Contingency'!AL47+'E.6 ECF'!AL46</f>
        <v>0</v>
      </c>
      <c r="AM47" s="71">
        <f>'E.2 SFAG'!AM47+'E.5 Contingency'!AM47+'E.6 ECF'!AM46</f>
        <v>16521758</v>
      </c>
      <c r="AN47" s="71">
        <f>'E.2 SFAG'!AN47+'E.5 Contingency'!AN47+'E.6 ECF'!AN46</f>
        <v>14391945</v>
      </c>
      <c r="AO47" s="71">
        <f>'E.2 SFAG'!AO47+'E.5 Contingency'!AO47+'E.6 ECF'!AO46</f>
        <v>0</v>
      </c>
      <c r="AP47" s="71">
        <f>'E.2 SFAG'!AP47+'E.5 Contingency'!AP47+'E.6 ECF'!AP46</f>
        <v>2129813</v>
      </c>
      <c r="AQ47" s="71">
        <f>'E.2 SFAG'!AQ47+'E.5 Contingency'!AQ47+'E.6 ECF'!AQ46</f>
        <v>0</v>
      </c>
      <c r="AR47" s="71">
        <f>'E.2 SFAG'!AR47+'E.5 Contingency'!AR47+'E.6 ECF'!AR46</f>
        <v>114712299</v>
      </c>
      <c r="AS47" s="71">
        <f>'E.2 SFAG'!AS47+'E.5 Contingency'!AS47+'E.6 ECF'!AS46</f>
        <v>0</v>
      </c>
      <c r="AT47" s="71">
        <f>'E.2 SFAG'!AT47+'E.5 Contingency'!AT47+'E.6 ECF'!AT46</f>
        <v>242828263</v>
      </c>
      <c r="AU47" s="16"/>
      <c r="AV47" s="11"/>
    </row>
    <row r="48" spans="1:48" x14ac:dyDescent="0.25">
      <c r="A48" s="69" t="s">
        <v>44</v>
      </c>
      <c r="B48" s="71">
        <f>'E.2 SFAG'!B48+'E.5 Contingency'!B48+'E.6 ECF'!B47</f>
        <v>540426574</v>
      </c>
      <c r="C48" s="71">
        <f>'E.2 SFAG'!C48+'E.5 Contingency'!C48+'E.6 ECF'!C47</f>
        <v>0</v>
      </c>
      <c r="D48" s="71">
        <f>'E.2 SFAG'!D48+'E.5 Contingency'!D48+'E.6 ECF'!D47</f>
        <v>33573455</v>
      </c>
      <c r="E48" s="71">
        <f>'E.2 SFAG'!E48+'E.5 Contingency'!E48+'E.6 ECF'!E47</f>
        <v>452683297</v>
      </c>
      <c r="F48" s="71">
        <f>'E.2 SFAG'!F48+'E.5 Contingency'!F48+'E.6 ECF'!F47</f>
        <v>188722368</v>
      </c>
      <c r="G48" s="71">
        <f>'E.2 SFAG'!G48+'E.5 Contingency'!G48+'E.6 ECF'!G47</f>
        <v>47690117</v>
      </c>
      <c r="H48" s="71">
        <f>'E.2 SFAG'!H48+'E.5 Contingency'!H48+'E.6 ECF'!H47</f>
        <v>47690117</v>
      </c>
      <c r="I48" s="71">
        <f>'E.2 SFAG'!I48+'E.5 Contingency'!I48+'E.6 ECF'!I47</f>
        <v>0</v>
      </c>
      <c r="J48" s="71">
        <f>'E.2 SFAG'!J48+'E.5 Contingency'!J48+'E.6 ECF'!J47</f>
        <v>81934059</v>
      </c>
      <c r="K48" s="71">
        <f>'E.2 SFAG'!K48+'E.5 Contingency'!K48+'E.6 ECF'!K47</f>
        <v>81934059</v>
      </c>
      <c r="L48" s="71">
        <f>'E.2 SFAG'!L48+'E.5 Contingency'!L48+'E.6 ECF'!L47</f>
        <v>0</v>
      </c>
      <c r="M48" s="71">
        <f>'E.2 SFAG'!M48+'E.5 Contingency'!M48+'E.6 ECF'!M47</f>
        <v>0</v>
      </c>
      <c r="N48" s="71">
        <f>'E.2 SFAG'!N48+'E.5 Contingency'!N48+'E.6 ECF'!N47</f>
        <v>282491494</v>
      </c>
      <c r="O48" s="71">
        <f>'E.2 SFAG'!O48+'E.5 Contingency'!O48+'E.6 ECF'!O47</f>
        <v>282491494</v>
      </c>
      <c r="P48" s="71">
        <f>'E.2 SFAG'!P48+'E.5 Contingency'!P48+'E.6 ECF'!P47</f>
        <v>0</v>
      </c>
      <c r="Q48" s="71">
        <f>'E.2 SFAG'!Q48+'E.5 Contingency'!Q48+'E.6 ECF'!Q47</f>
        <v>0</v>
      </c>
      <c r="R48" s="71">
        <f>'E.2 SFAG'!R48+'E.5 Contingency'!R48+'E.6 ECF'!R47</f>
        <v>65860305</v>
      </c>
      <c r="S48" s="71">
        <f>'E.2 SFAG'!S48+'E.5 Contingency'!S48+'E.6 ECF'!S47</f>
        <v>3450840</v>
      </c>
      <c r="T48" s="71">
        <f>'E.2 SFAG'!T48+'E.5 Contingency'!T48+'E.6 ECF'!T47</f>
        <v>4915510</v>
      </c>
      <c r="U48" s="71">
        <f>'E.2 SFAG'!U48+'E.5 Contingency'!U48+'E.6 ECF'!U47</f>
        <v>57493955</v>
      </c>
      <c r="V48" s="71">
        <f>'E.2 SFAG'!V48+'E.5 Contingency'!V48+'E.6 ECF'!V47</f>
        <v>3855380</v>
      </c>
      <c r="W48" s="71">
        <f>'E.2 SFAG'!W48+'E.5 Contingency'!W48+'E.6 ECF'!W47</f>
        <v>0</v>
      </c>
      <c r="X48" s="71">
        <f>'E.2 SFAG'!X48+'E.5 Contingency'!X48+'E.6 ECF'!X47</f>
        <v>0</v>
      </c>
      <c r="Y48" s="71">
        <f>'E.2 SFAG'!Y48+'E.5 Contingency'!Y48+'E.6 ECF'!Y47</f>
        <v>0</v>
      </c>
      <c r="Z48" s="71">
        <f>'E.2 SFAG'!Z48+'E.5 Contingency'!Z48+'E.6 ECF'!Z47</f>
        <v>0</v>
      </c>
      <c r="AA48" s="71">
        <f>'E.2 SFAG'!AA48+'E.5 Contingency'!AA48+'E.6 ECF'!AA47</f>
        <v>0</v>
      </c>
      <c r="AB48" s="71">
        <f>'E.2 SFAG'!AB48+'E.5 Contingency'!AB48+'E.6 ECF'!AB47</f>
        <v>0</v>
      </c>
      <c r="AC48" s="71">
        <f>'E.2 SFAG'!AC48+'E.5 Contingency'!AC48+'E.6 ECF'!AC47</f>
        <v>4362870</v>
      </c>
      <c r="AD48" s="71">
        <f>'E.2 SFAG'!AD48+'E.5 Contingency'!AD48+'E.6 ECF'!AD47</f>
        <v>0</v>
      </c>
      <c r="AE48" s="71">
        <f>'E.2 SFAG'!AE48+'E.5 Contingency'!AE48+'E.6 ECF'!AE47</f>
        <v>0</v>
      </c>
      <c r="AF48" s="71">
        <f>'E.2 SFAG'!AF48+'E.5 Contingency'!AF48+'E.6 ECF'!AF47</f>
        <v>6799011</v>
      </c>
      <c r="AG48" s="71">
        <f>'E.2 SFAG'!AG48+'E.5 Contingency'!AG48+'E.6 ECF'!AG47</f>
        <v>8595030</v>
      </c>
      <c r="AH48" s="71">
        <f>'E.2 SFAG'!AH48+'E.5 Contingency'!AH48+'E.6 ECF'!AH47</f>
        <v>0</v>
      </c>
      <c r="AI48" s="71">
        <f>'E.2 SFAG'!AI48+'E.5 Contingency'!AI48+'E.6 ECF'!AI47</f>
        <v>0</v>
      </c>
      <c r="AJ48" s="71">
        <f>'E.2 SFAG'!AJ48+'E.5 Contingency'!AJ48+'E.6 ECF'!AJ47</f>
        <v>0</v>
      </c>
      <c r="AK48" s="71">
        <f>'E.2 SFAG'!AK48+'E.5 Contingency'!AK48+'E.6 ECF'!AK47</f>
        <v>0</v>
      </c>
      <c r="AL48" s="71">
        <f>'E.2 SFAG'!AL48+'E.5 Contingency'!AL48+'E.6 ECF'!AL47</f>
        <v>3226399</v>
      </c>
      <c r="AM48" s="71">
        <f>'E.2 SFAG'!AM48+'E.5 Contingency'!AM48+'E.6 ECF'!AM47</f>
        <v>51042558</v>
      </c>
      <c r="AN48" s="71">
        <f>'E.2 SFAG'!AN48+'E.5 Contingency'!AN48+'E.6 ECF'!AN47</f>
        <v>34344367</v>
      </c>
      <c r="AO48" s="71">
        <f>'E.2 SFAG'!AO48+'E.5 Contingency'!AO48+'E.6 ECF'!AO47</f>
        <v>0</v>
      </c>
      <c r="AP48" s="71">
        <f>'E.2 SFAG'!AP48+'E.5 Contingency'!AP48+'E.6 ECF'!AP47</f>
        <v>16698191</v>
      </c>
      <c r="AQ48" s="71">
        <f>'E.2 SFAG'!AQ48+'E.5 Contingency'!AQ48+'E.6 ECF'!AQ47</f>
        <v>14930000</v>
      </c>
      <c r="AR48" s="71">
        <f>'E.2 SFAG'!AR48+'E.5 Contingency'!AR48+'E.6 ECF'!AR47</f>
        <v>570787223</v>
      </c>
      <c r="AS48" s="71">
        <f>'E.2 SFAG'!AS48+'E.5 Contingency'!AS48+'E.6 ECF'!AS47</f>
        <v>124788262</v>
      </c>
      <c r="AT48" s="71">
        <f>'E.2 SFAG'!AT48+'E.5 Contingency'!AT48+'E.6 ECF'!AT47</f>
        <v>2</v>
      </c>
      <c r="AU48" s="16"/>
      <c r="AV48" s="11"/>
    </row>
    <row r="49" spans="1:48" x14ac:dyDescent="0.25">
      <c r="A49" s="69" t="s">
        <v>45</v>
      </c>
      <c r="B49" s="71">
        <f>'E.2 SFAG'!B49+'E.5 Contingency'!B49+'E.6 ECF'!B48</f>
        <v>75609475</v>
      </c>
      <c r="C49" s="71">
        <f>'E.2 SFAG'!C49+'E.5 Contingency'!C49+'E.6 ECF'!C48</f>
        <v>15121895</v>
      </c>
      <c r="D49" s="71">
        <f>'E.2 SFAG'!D49+'E.5 Contingency'!D49+'E.6 ECF'!D48</f>
        <v>7560947</v>
      </c>
      <c r="E49" s="71">
        <f>'E.2 SFAG'!E49+'E.5 Contingency'!E49+'E.6 ECF'!E48</f>
        <v>52926633</v>
      </c>
      <c r="F49" s="71">
        <f>'E.2 SFAG'!F49+'E.5 Contingency'!F49+'E.6 ECF'!F48</f>
        <v>121567279</v>
      </c>
      <c r="G49" s="71">
        <f>'E.2 SFAG'!G49+'E.5 Contingency'!G49+'E.6 ECF'!G48</f>
        <v>15210820</v>
      </c>
      <c r="H49" s="71">
        <f>'E.2 SFAG'!H49+'E.5 Contingency'!H49+'E.6 ECF'!H48</f>
        <v>15210820</v>
      </c>
      <c r="I49" s="71">
        <f>'E.2 SFAG'!I49+'E.5 Contingency'!I49+'E.6 ECF'!I48</f>
        <v>0</v>
      </c>
      <c r="J49" s="71">
        <f>'E.2 SFAG'!J49+'E.5 Contingency'!J49+'E.6 ECF'!J48</f>
        <v>0</v>
      </c>
      <c r="K49" s="71">
        <f>'E.2 SFAG'!K49+'E.5 Contingency'!K49+'E.6 ECF'!K48</f>
        <v>0</v>
      </c>
      <c r="L49" s="71">
        <f>'E.2 SFAG'!L49+'E.5 Contingency'!L49+'E.6 ECF'!L48</f>
        <v>0</v>
      </c>
      <c r="M49" s="71">
        <f>'E.2 SFAG'!M49+'E.5 Contingency'!M49+'E.6 ECF'!M48</f>
        <v>0</v>
      </c>
      <c r="N49" s="71">
        <f>'E.2 SFAG'!N49+'E.5 Contingency'!N49+'E.6 ECF'!N48</f>
        <v>0</v>
      </c>
      <c r="O49" s="71">
        <f>'E.2 SFAG'!O49+'E.5 Contingency'!O49+'E.6 ECF'!O48</f>
        <v>0</v>
      </c>
      <c r="P49" s="71">
        <f>'E.2 SFAG'!P49+'E.5 Contingency'!P49+'E.6 ECF'!P48</f>
        <v>0</v>
      </c>
      <c r="Q49" s="71">
        <f>'E.2 SFAG'!Q49+'E.5 Contingency'!Q49+'E.6 ECF'!Q48</f>
        <v>0</v>
      </c>
      <c r="R49" s="71">
        <f>'E.2 SFAG'!R49+'E.5 Contingency'!R49+'E.6 ECF'!R48</f>
        <v>20365402</v>
      </c>
      <c r="S49" s="71">
        <f>'E.2 SFAG'!S49+'E.5 Contingency'!S49+'E.6 ECF'!S48</f>
        <v>265678</v>
      </c>
      <c r="T49" s="71">
        <f>'E.2 SFAG'!T49+'E.5 Contingency'!T49+'E.6 ECF'!T48</f>
        <v>2708616</v>
      </c>
      <c r="U49" s="71">
        <f>'E.2 SFAG'!U49+'E.5 Contingency'!U49+'E.6 ECF'!U48</f>
        <v>17391108</v>
      </c>
      <c r="V49" s="71">
        <f>'E.2 SFAG'!V49+'E.5 Contingency'!V49+'E.6 ECF'!V48</f>
        <v>262368</v>
      </c>
      <c r="W49" s="71">
        <f>'E.2 SFAG'!W49+'E.5 Contingency'!W49+'E.6 ECF'!W48</f>
        <v>764995</v>
      </c>
      <c r="X49" s="71">
        <f>'E.2 SFAG'!X49+'E.5 Contingency'!X49+'E.6 ECF'!X48</f>
        <v>134021</v>
      </c>
      <c r="Y49" s="71">
        <f>'E.2 SFAG'!Y49+'E.5 Contingency'!Y49+'E.6 ECF'!Y48</f>
        <v>630974</v>
      </c>
      <c r="Z49" s="71">
        <f>'E.2 SFAG'!Z49+'E.5 Contingency'!Z49+'E.6 ECF'!Z48</f>
        <v>339628</v>
      </c>
      <c r="AA49" s="71">
        <f>'E.2 SFAG'!AA49+'E.5 Contingency'!AA49+'E.6 ECF'!AA48</f>
        <v>0</v>
      </c>
      <c r="AB49" s="71">
        <f>'E.2 SFAG'!AB49+'E.5 Contingency'!AB49+'E.6 ECF'!AB48</f>
        <v>0</v>
      </c>
      <c r="AC49" s="71">
        <f>'E.2 SFAG'!AC49+'E.5 Contingency'!AC49+'E.6 ECF'!AC48</f>
        <v>2157789</v>
      </c>
      <c r="AD49" s="71">
        <f>'E.2 SFAG'!AD49+'E.5 Contingency'!AD49+'E.6 ECF'!AD48</f>
        <v>3863075</v>
      </c>
      <c r="AE49" s="71">
        <f>'E.2 SFAG'!AE49+'E.5 Contingency'!AE49+'E.6 ECF'!AE48</f>
        <v>2963201</v>
      </c>
      <c r="AF49" s="71">
        <f>'E.2 SFAG'!AF49+'E.5 Contingency'!AF49+'E.6 ECF'!AF48</f>
        <v>409934</v>
      </c>
      <c r="AG49" s="71">
        <f>'E.2 SFAG'!AG49+'E.5 Contingency'!AG49+'E.6 ECF'!AG48</f>
        <v>1450852</v>
      </c>
      <c r="AH49" s="71">
        <f>'E.2 SFAG'!AH49+'E.5 Contingency'!AH49+'E.6 ECF'!AH48</f>
        <v>461854</v>
      </c>
      <c r="AI49" s="71">
        <f>'E.2 SFAG'!AI49+'E.5 Contingency'!AI49+'E.6 ECF'!AI48</f>
        <v>416340</v>
      </c>
      <c r="AJ49" s="71">
        <f>'E.2 SFAG'!AJ49+'E.5 Contingency'!AJ49+'E.6 ECF'!AJ48</f>
        <v>0</v>
      </c>
      <c r="AK49" s="71">
        <f>'E.2 SFAG'!AK49+'E.5 Contingency'!AK49+'E.6 ECF'!AK48</f>
        <v>45514</v>
      </c>
      <c r="AL49" s="71">
        <f>'E.2 SFAG'!AL49+'E.5 Contingency'!AL49+'E.6 ECF'!AL48</f>
        <v>20760</v>
      </c>
      <c r="AM49" s="71">
        <f>'E.2 SFAG'!AM49+'E.5 Contingency'!AM49+'E.6 ECF'!AM48</f>
        <v>5366010</v>
      </c>
      <c r="AN49" s="71">
        <f>'E.2 SFAG'!AN49+'E.5 Contingency'!AN49+'E.6 ECF'!AN48</f>
        <v>4451186</v>
      </c>
      <c r="AO49" s="71">
        <f>'E.2 SFAG'!AO49+'E.5 Contingency'!AO49+'E.6 ECF'!AO48</f>
        <v>289185</v>
      </c>
      <c r="AP49" s="71">
        <f>'E.2 SFAG'!AP49+'E.5 Contingency'!AP49+'E.6 ECF'!AP48</f>
        <v>625639</v>
      </c>
      <c r="AQ49" s="71">
        <f>'E.2 SFAG'!AQ49+'E.5 Contingency'!AQ49+'E.6 ECF'!AQ48</f>
        <v>1950</v>
      </c>
      <c r="AR49" s="71">
        <f>'E.2 SFAG'!AR49+'E.5 Contingency'!AR49+'E.6 ECF'!AR48</f>
        <v>53638638</v>
      </c>
      <c r="AS49" s="71">
        <f>'E.2 SFAG'!AS49+'E.5 Contingency'!AS49+'E.6 ECF'!AS48</f>
        <v>0</v>
      </c>
      <c r="AT49" s="71">
        <f>'E.2 SFAG'!AT49+'E.5 Contingency'!AT49+'E.6 ECF'!AT48</f>
        <v>120855274</v>
      </c>
      <c r="AU49" s="16"/>
      <c r="AV49" s="11"/>
    </row>
    <row r="50" spans="1:48" x14ac:dyDescent="0.25">
      <c r="A50" s="69" t="s">
        <v>46</v>
      </c>
      <c r="B50" s="71">
        <f>'E.2 SFAG'!B50+'E.5 Contingency'!B50+'E.6 ECF'!B49</f>
        <v>47353181</v>
      </c>
      <c r="C50" s="71">
        <f>'E.2 SFAG'!C50+'E.5 Contingency'!C50+'E.6 ECF'!C49</f>
        <v>9224074</v>
      </c>
      <c r="D50" s="71">
        <f>'E.2 SFAG'!D50+'E.5 Contingency'!D50+'E.6 ECF'!D49</f>
        <v>4735318</v>
      </c>
      <c r="E50" s="71">
        <f>'E.2 SFAG'!E50+'E.5 Contingency'!E50+'E.6 ECF'!E49</f>
        <v>33393789</v>
      </c>
      <c r="F50" s="71">
        <f>'E.2 SFAG'!F50+'E.5 Contingency'!F50+'E.6 ECF'!F49</f>
        <v>1636422</v>
      </c>
      <c r="G50" s="71">
        <f>'E.2 SFAG'!G50+'E.5 Contingency'!G50+'E.6 ECF'!G49</f>
        <v>1563623</v>
      </c>
      <c r="H50" s="71">
        <f>'E.2 SFAG'!H50+'E.5 Contingency'!H50+'E.6 ECF'!H49</f>
        <v>1563623</v>
      </c>
      <c r="I50" s="71">
        <f>'E.2 SFAG'!I50+'E.5 Contingency'!I50+'E.6 ECF'!I49</f>
        <v>0</v>
      </c>
      <c r="J50" s="71">
        <f>'E.2 SFAG'!J50+'E.5 Contingency'!J50+'E.6 ECF'!J49</f>
        <v>0</v>
      </c>
      <c r="K50" s="71">
        <f>'E.2 SFAG'!K50+'E.5 Contingency'!K50+'E.6 ECF'!K49</f>
        <v>0</v>
      </c>
      <c r="L50" s="71">
        <f>'E.2 SFAG'!L50+'E.5 Contingency'!L50+'E.6 ECF'!L49</f>
        <v>0</v>
      </c>
      <c r="M50" s="71">
        <f>'E.2 SFAG'!M50+'E.5 Contingency'!M50+'E.6 ECF'!M49</f>
        <v>0</v>
      </c>
      <c r="N50" s="71">
        <f>'E.2 SFAG'!N50+'E.5 Contingency'!N50+'E.6 ECF'!N49</f>
        <v>3401987</v>
      </c>
      <c r="O50" s="71">
        <f>'E.2 SFAG'!O50+'E.5 Contingency'!O50+'E.6 ECF'!O49</f>
        <v>3401987</v>
      </c>
      <c r="P50" s="71">
        <f>'E.2 SFAG'!P50+'E.5 Contingency'!P50+'E.6 ECF'!P49</f>
        <v>0</v>
      </c>
      <c r="Q50" s="71">
        <f>'E.2 SFAG'!Q50+'E.5 Contingency'!Q50+'E.6 ECF'!Q49</f>
        <v>0</v>
      </c>
      <c r="R50" s="71">
        <f>'E.2 SFAG'!R50+'E.5 Contingency'!R50+'E.6 ECF'!R49</f>
        <v>5177</v>
      </c>
      <c r="S50" s="71">
        <f>'E.2 SFAG'!S50+'E.5 Contingency'!S50+'E.6 ECF'!S49</f>
        <v>0</v>
      </c>
      <c r="T50" s="71">
        <f>'E.2 SFAG'!T50+'E.5 Contingency'!T50+'E.6 ECF'!T49</f>
        <v>0</v>
      </c>
      <c r="U50" s="71">
        <f>'E.2 SFAG'!U50+'E.5 Contingency'!U50+'E.6 ECF'!U49</f>
        <v>5177</v>
      </c>
      <c r="V50" s="71">
        <f>'E.2 SFAG'!V50+'E.5 Contingency'!V50+'E.6 ECF'!V49</f>
        <v>0</v>
      </c>
      <c r="W50" s="71">
        <f>'E.2 SFAG'!W50+'E.5 Contingency'!W50+'E.6 ECF'!W49</f>
        <v>670395</v>
      </c>
      <c r="X50" s="71">
        <f>'E.2 SFAG'!X50+'E.5 Contingency'!X50+'E.6 ECF'!X49</f>
        <v>670395</v>
      </c>
      <c r="Y50" s="71">
        <f>'E.2 SFAG'!Y50+'E.5 Contingency'!Y50+'E.6 ECF'!Y49</f>
        <v>0</v>
      </c>
      <c r="Z50" s="71">
        <f>'E.2 SFAG'!Z50+'E.5 Contingency'!Z50+'E.6 ECF'!Z49</f>
        <v>0</v>
      </c>
      <c r="AA50" s="71">
        <f>'E.2 SFAG'!AA50+'E.5 Contingency'!AA50+'E.6 ECF'!AA49</f>
        <v>19920612</v>
      </c>
      <c r="AB50" s="71">
        <f>'E.2 SFAG'!AB50+'E.5 Contingency'!AB50+'E.6 ECF'!AB49</f>
        <v>0</v>
      </c>
      <c r="AC50" s="71">
        <f>'E.2 SFAG'!AC50+'E.5 Contingency'!AC50+'E.6 ECF'!AC49</f>
        <v>2080225</v>
      </c>
      <c r="AD50" s="71">
        <f>'E.2 SFAG'!AD50+'E.5 Contingency'!AD50+'E.6 ECF'!AD49</f>
        <v>0</v>
      </c>
      <c r="AE50" s="71">
        <f>'E.2 SFAG'!AE50+'E.5 Contingency'!AE50+'E.6 ECF'!AE49</f>
        <v>0</v>
      </c>
      <c r="AF50" s="71">
        <f>'E.2 SFAG'!AF50+'E.5 Contingency'!AF50+'E.6 ECF'!AF49</f>
        <v>0</v>
      </c>
      <c r="AG50" s="71">
        <f>'E.2 SFAG'!AG50+'E.5 Contingency'!AG50+'E.6 ECF'!AG49</f>
        <v>0</v>
      </c>
      <c r="AH50" s="71">
        <f>'E.2 SFAG'!AH50+'E.5 Contingency'!AH50+'E.6 ECF'!AH49</f>
        <v>0</v>
      </c>
      <c r="AI50" s="71">
        <f>'E.2 SFAG'!AI50+'E.5 Contingency'!AI50+'E.6 ECF'!AI49</f>
        <v>0</v>
      </c>
      <c r="AJ50" s="71">
        <f>'E.2 SFAG'!AJ50+'E.5 Contingency'!AJ50+'E.6 ECF'!AJ49</f>
        <v>0</v>
      </c>
      <c r="AK50" s="71">
        <f>'E.2 SFAG'!AK50+'E.5 Contingency'!AK50+'E.6 ECF'!AK49</f>
        <v>0</v>
      </c>
      <c r="AL50" s="71">
        <f>'E.2 SFAG'!AL50+'E.5 Contingency'!AL50+'E.6 ECF'!AL49</f>
        <v>0</v>
      </c>
      <c r="AM50" s="71">
        <f>'E.2 SFAG'!AM50+'E.5 Contingency'!AM50+'E.6 ECF'!AM49</f>
        <v>7213436</v>
      </c>
      <c r="AN50" s="71">
        <f>'E.2 SFAG'!AN50+'E.5 Contingency'!AN50+'E.6 ECF'!AN49</f>
        <v>4204652</v>
      </c>
      <c r="AO50" s="71">
        <f>'E.2 SFAG'!AO50+'E.5 Contingency'!AO50+'E.6 ECF'!AO49</f>
        <v>2823199</v>
      </c>
      <c r="AP50" s="71">
        <f>'E.2 SFAG'!AP50+'E.5 Contingency'!AP50+'E.6 ECF'!AP49</f>
        <v>185585</v>
      </c>
      <c r="AQ50" s="71">
        <f>'E.2 SFAG'!AQ50+'E.5 Contingency'!AQ50+'E.6 ECF'!AQ49</f>
        <v>0</v>
      </c>
      <c r="AR50" s="71">
        <f>'E.2 SFAG'!AR50+'E.5 Contingency'!AR50+'E.6 ECF'!AR49</f>
        <v>34855455</v>
      </c>
      <c r="AS50" s="71">
        <f>'E.2 SFAG'!AS50+'E.5 Contingency'!AS50+'E.6 ECF'!AS49</f>
        <v>0</v>
      </c>
      <c r="AT50" s="71">
        <f>'E.2 SFAG'!AT50+'E.5 Contingency'!AT50+'E.6 ECF'!AT49</f>
        <v>174756</v>
      </c>
      <c r="AU50" s="16"/>
      <c r="AV50" s="11"/>
    </row>
    <row r="51" spans="1:48" x14ac:dyDescent="0.25">
      <c r="A51" s="69" t="s">
        <v>47</v>
      </c>
      <c r="B51" s="71">
        <f>'E.2 SFAG'!B51+'E.5 Contingency'!B51+'E.6 ECF'!B50</f>
        <v>158285172</v>
      </c>
      <c r="C51" s="71">
        <f>'E.2 SFAG'!C51+'E.5 Contingency'!C51+'E.6 ECF'!C50</f>
        <v>16037729</v>
      </c>
      <c r="D51" s="71">
        <f>'E.2 SFAG'!D51+'E.5 Contingency'!D51+'E.6 ECF'!D50</f>
        <v>15825500</v>
      </c>
      <c r="E51" s="71">
        <f>'E.2 SFAG'!E51+'E.5 Contingency'!E51+'E.6 ECF'!E50</f>
        <v>126421943</v>
      </c>
      <c r="F51" s="71">
        <f>'E.2 SFAG'!F51+'E.5 Contingency'!F51+'E.6 ECF'!F50</f>
        <v>54278512</v>
      </c>
      <c r="G51" s="71">
        <f>'E.2 SFAG'!G51+'E.5 Contingency'!G51+'E.6 ECF'!G50</f>
        <v>38835103</v>
      </c>
      <c r="H51" s="71">
        <f>'E.2 SFAG'!H51+'E.5 Contingency'!H51+'E.6 ECF'!H50</f>
        <v>38835103</v>
      </c>
      <c r="I51" s="71">
        <f>'E.2 SFAG'!I51+'E.5 Contingency'!I51+'E.6 ECF'!I50</f>
        <v>0</v>
      </c>
      <c r="J51" s="71">
        <f>'E.2 SFAG'!J51+'E.5 Contingency'!J51+'E.6 ECF'!J50</f>
        <v>0</v>
      </c>
      <c r="K51" s="71">
        <f>'E.2 SFAG'!K51+'E.5 Contingency'!K51+'E.6 ECF'!K50</f>
        <v>0</v>
      </c>
      <c r="L51" s="71">
        <f>'E.2 SFAG'!L51+'E.5 Contingency'!L51+'E.6 ECF'!L50</f>
        <v>0</v>
      </c>
      <c r="M51" s="71">
        <f>'E.2 SFAG'!M51+'E.5 Contingency'!M51+'E.6 ECF'!M50</f>
        <v>0</v>
      </c>
      <c r="N51" s="71">
        <f>'E.2 SFAG'!N51+'E.5 Contingency'!N51+'E.6 ECF'!N50</f>
        <v>0</v>
      </c>
      <c r="O51" s="71">
        <f>'E.2 SFAG'!O51+'E.5 Contingency'!O51+'E.6 ECF'!O50</f>
        <v>0</v>
      </c>
      <c r="P51" s="71">
        <f>'E.2 SFAG'!P51+'E.5 Contingency'!P51+'E.6 ECF'!P50</f>
        <v>0</v>
      </c>
      <c r="Q51" s="71">
        <f>'E.2 SFAG'!Q51+'E.5 Contingency'!Q51+'E.6 ECF'!Q50</f>
        <v>0</v>
      </c>
      <c r="R51" s="71">
        <f>'E.2 SFAG'!R51+'E.5 Contingency'!R51+'E.6 ECF'!R50</f>
        <v>20652867</v>
      </c>
      <c r="S51" s="71">
        <f>'E.2 SFAG'!S51+'E.5 Contingency'!S51+'E.6 ECF'!S50</f>
        <v>48700</v>
      </c>
      <c r="T51" s="71">
        <f>'E.2 SFAG'!T51+'E.5 Contingency'!T51+'E.6 ECF'!T50</f>
        <v>189177</v>
      </c>
      <c r="U51" s="71">
        <f>'E.2 SFAG'!U51+'E.5 Contingency'!U51+'E.6 ECF'!U50</f>
        <v>20414990</v>
      </c>
      <c r="V51" s="71">
        <f>'E.2 SFAG'!V51+'E.5 Contingency'!V51+'E.6 ECF'!V50</f>
        <v>950771</v>
      </c>
      <c r="W51" s="71">
        <f>'E.2 SFAG'!W51+'E.5 Contingency'!W51+'E.6 ECF'!W50</f>
        <v>107795</v>
      </c>
      <c r="X51" s="71">
        <f>'E.2 SFAG'!X51+'E.5 Contingency'!X51+'E.6 ECF'!X50</f>
        <v>107795</v>
      </c>
      <c r="Y51" s="71">
        <f>'E.2 SFAG'!Y51+'E.5 Contingency'!Y51+'E.6 ECF'!Y50</f>
        <v>0</v>
      </c>
      <c r="Z51" s="71">
        <f>'E.2 SFAG'!Z51+'E.5 Contingency'!Z51+'E.6 ECF'!Z50</f>
        <v>408</v>
      </c>
      <c r="AA51" s="71">
        <f>'E.2 SFAG'!AA51+'E.5 Contingency'!AA51+'E.6 ECF'!AA50</f>
        <v>0</v>
      </c>
      <c r="AB51" s="71">
        <f>'E.2 SFAG'!AB51+'E.5 Contingency'!AB51+'E.6 ECF'!AB50</f>
        <v>0</v>
      </c>
      <c r="AC51" s="71">
        <f>'E.2 SFAG'!AC51+'E.5 Contingency'!AC51+'E.6 ECF'!AC50</f>
        <v>2219649</v>
      </c>
      <c r="AD51" s="71">
        <f>'E.2 SFAG'!AD51+'E.5 Contingency'!AD51+'E.6 ECF'!AD50</f>
        <v>0</v>
      </c>
      <c r="AE51" s="71">
        <f>'E.2 SFAG'!AE51+'E.5 Contingency'!AE51+'E.6 ECF'!AE50</f>
        <v>0</v>
      </c>
      <c r="AF51" s="71">
        <f>'E.2 SFAG'!AF51+'E.5 Contingency'!AF51+'E.6 ECF'!AF50</f>
        <v>0</v>
      </c>
      <c r="AG51" s="71">
        <f>'E.2 SFAG'!AG51+'E.5 Contingency'!AG51+'E.6 ECF'!AG50</f>
        <v>25244756</v>
      </c>
      <c r="AH51" s="71">
        <f>'E.2 SFAG'!AH51+'E.5 Contingency'!AH51+'E.6 ECF'!AH50</f>
        <v>0</v>
      </c>
      <c r="AI51" s="71">
        <f>'E.2 SFAG'!AI51+'E.5 Contingency'!AI51+'E.6 ECF'!AI50</f>
        <v>0</v>
      </c>
      <c r="AJ51" s="71">
        <f>'E.2 SFAG'!AJ51+'E.5 Contingency'!AJ51+'E.6 ECF'!AJ50</f>
        <v>0</v>
      </c>
      <c r="AK51" s="71">
        <f>'E.2 SFAG'!AK51+'E.5 Contingency'!AK51+'E.6 ECF'!AK50</f>
        <v>0</v>
      </c>
      <c r="AL51" s="71">
        <f>'E.2 SFAG'!AL51+'E.5 Contingency'!AL51+'E.6 ECF'!AL50</f>
        <v>0</v>
      </c>
      <c r="AM51" s="71">
        <f>'E.2 SFAG'!AM51+'E.5 Contingency'!AM51+'E.6 ECF'!AM50</f>
        <v>7715831</v>
      </c>
      <c r="AN51" s="71">
        <f>'E.2 SFAG'!AN51+'E.5 Contingency'!AN51+'E.6 ECF'!AN50</f>
        <v>6354977</v>
      </c>
      <c r="AO51" s="71">
        <f>'E.2 SFAG'!AO51+'E.5 Contingency'!AO51+'E.6 ECF'!AO50</f>
        <v>0</v>
      </c>
      <c r="AP51" s="71">
        <f>'E.2 SFAG'!AP51+'E.5 Contingency'!AP51+'E.6 ECF'!AP50</f>
        <v>1360854</v>
      </c>
      <c r="AQ51" s="71">
        <f>'E.2 SFAG'!AQ51+'E.5 Contingency'!AQ51+'E.6 ECF'!AQ50</f>
        <v>6779335</v>
      </c>
      <c r="AR51" s="71">
        <f>'E.2 SFAG'!AR51+'E.5 Contingency'!AR51+'E.6 ECF'!AR50</f>
        <v>102506515</v>
      </c>
      <c r="AS51" s="71">
        <f>'E.2 SFAG'!AS51+'E.5 Contingency'!AS51+'E.6 ECF'!AS50</f>
        <v>79669</v>
      </c>
      <c r="AT51" s="71">
        <f>'E.2 SFAG'!AT51+'E.5 Contingency'!AT51+'E.6 ECF'!AT50</f>
        <v>78114271</v>
      </c>
      <c r="AU51" s="16"/>
      <c r="AV51" s="11"/>
    </row>
    <row r="52" spans="1:48" x14ac:dyDescent="0.25">
      <c r="A52" s="69" t="s">
        <v>48</v>
      </c>
      <c r="B52" s="71">
        <f>'E.2 SFAG'!B52+'E.5 Contingency'!B52+'E.6 ECF'!B51</f>
        <v>422938318</v>
      </c>
      <c r="C52" s="71">
        <f>'E.2 SFAG'!C52+'E.5 Contingency'!C52+'E.6 ECF'!C51</f>
        <v>109326286</v>
      </c>
      <c r="D52" s="71">
        <f>'E.2 SFAG'!D52+'E.5 Contingency'!D52+'E.6 ECF'!D51</f>
        <v>4675000</v>
      </c>
      <c r="E52" s="71">
        <f>'E.2 SFAG'!E52+'E.5 Contingency'!E52+'E.6 ECF'!E51</f>
        <v>266543682</v>
      </c>
      <c r="F52" s="71">
        <f>'E.2 SFAG'!F52+'E.5 Contingency'!F52+'E.6 ECF'!F51</f>
        <v>65856332</v>
      </c>
      <c r="G52" s="71">
        <f>'E.2 SFAG'!G52+'E.5 Contingency'!G52+'E.6 ECF'!G51</f>
        <v>151246379</v>
      </c>
      <c r="H52" s="71">
        <f>'E.2 SFAG'!H52+'E.5 Contingency'!H52+'E.6 ECF'!H51</f>
        <v>151246379</v>
      </c>
      <c r="I52" s="71">
        <f>'E.2 SFAG'!I52+'E.5 Contingency'!I52+'E.6 ECF'!I51</f>
        <v>0</v>
      </c>
      <c r="J52" s="71">
        <f>'E.2 SFAG'!J52+'E.5 Contingency'!J52+'E.6 ECF'!J51</f>
        <v>0</v>
      </c>
      <c r="K52" s="71">
        <f>'E.2 SFAG'!K52+'E.5 Contingency'!K52+'E.6 ECF'!K51</f>
        <v>0</v>
      </c>
      <c r="L52" s="71">
        <f>'E.2 SFAG'!L52+'E.5 Contingency'!L52+'E.6 ECF'!L51</f>
        <v>0</v>
      </c>
      <c r="M52" s="71">
        <f>'E.2 SFAG'!M52+'E.5 Contingency'!M52+'E.6 ECF'!M51</f>
        <v>0</v>
      </c>
      <c r="N52" s="71">
        <f>'E.2 SFAG'!N52+'E.5 Contingency'!N52+'E.6 ECF'!N51</f>
        <v>8891014</v>
      </c>
      <c r="O52" s="71">
        <f>'E.2 SFAG'!O52+'E.5 Contingency'!O52+'E.6 ECF'!O51</f>
        <v>0</v>
      </c>
      <c r="P52" s="71">
        <f>'E.2 SFAG'!P52+'E.5 Contingency'!P52+'E.6 ECF'!P51</f>
        <v>0</v>
      </c>
      <c r="Q52" s="71">
        <f>'E.2 SFAG'!Q52+'E.5 Contingency'!Q52+'E.6 ECF'!Q51</f>
        <v>8891014</v>
      </c>
      <c r="R52" s="71">
        <f>'E.2 SFAG'!R52+'E.5 Contingency'!R52+'E.6 ECF'!R51</f>
        <v>84759105</v>
      </c>
      <c r="S52" s="71">
        <f>'E.2 SFAG'!S52+'E.5 Contingency'!S52+'E.6 ECF'!S51</f>
        <v>10874562</v>
      </c>
      <c r="T52" s="71">
        <f>'E.2 SFAG'!T52+'E.5 Contingency'!T52+'E.6 ECF'!T51</f>
        <v>12901668</v>
      </c>
      <c r="U52" s="71">
        <f>'E.2 SFAG'!U52+'E.5 Contingency'!U52+'E.6 ECF'!U51</f>
        <v>60982875</v>
      </c>
      <c r="V52" s="71">
        <f>'E.2 SFAG'!V52+'E.5 Contingency'!V52+'E.6 ECF'!V51</f>
        <v>0</v>
      </c>
      <c r="W52" s="71">
        <f>'E.2 SFAG'!W52+'E.5 Contingency'!W52+'E.6 ECF'!W51</f>
        <v>28802349</v>
      </c>
      <c r="X52" s="71">
        <f>'E.2 SFAG'!X52+'E.5 Contingency'!X52+'E.6 ECF'!X51</f>
        <v>28802349</v>
      </c>
      <c r="Y52" s="71">
        <f>'E.2 SFAG'!Y52+'E.5 Contingency'!Y52+'E.6 ECF'!Y51</f>
        <v>0</v>
      </c>
      <c r="Z52" s="71">
        <f>'E.2 SFAG'!Z52+'E.5 Contingency'!Z52+'E.6 ECF'!Z51</f>
        <v>0</v>
      </c>
      <c r="AA52" s="71">
        <f>'E.2 SFAG'!AA52+'E.5 Contingency'!AA52+'E.6 ECF'!AA51</f>
        <v>0</v>
      </c>
      <c r="AB52" s="71">
        <f>'E.2 SFAG'!AB52+'E.5 Contingency'!AB52+'E.6 ECF'!AB51</f>
        <v>0</v>
      </c>
      <c r="AC52" s="71">
        <f>'E.2 SFAG'!AC52+'E.5 Contingency'!AC52+'E.6 ECF'!AC51</f>
        <v>200000</v>
      </c>
      <c r="AD52" s="71">
        <f>'E.2 SFAG'!AD52+'E.5 Contingency'!AD52+'E.6 ECF'!AD51</f>
        <v>4255591</v>
      </c>
      <c r="AE52" s="71">
        <f>'E.2 SFAG'!AE52+'E.5 Contingency'!AE52+'E.6 ECF'!AE51</f>
        <v>0</v>
      </c>
      <c r="AF52" s="71">
        <f>'E.2 SFAG'!AF52+'E.5 Contingency'!AF52+'E.6 ECF'!AF51</f>
        <v>0</v>
      </c>
      <c r="AG52" s="71">
        <f>'E.2 SFAG'!AG52+'E.5 Contingency'!AG52+'E.6 ECF'!AG51</f>
        <v>0</v>
      </c>
      <c r="AH52" s="71">
        <f>'E.2 SFAG'!AH52+'E.5 Contingency'!AH52+'E.6 ECF'!AH51</f>
        <v>0</v>
      </c>
      <c r="AI52" s="71">
        <f>'E.2 SFAG'!AI52+'E.5 Contingency'!AI52+'E.6 ECF'!AI51</f>
        <v>0</v>
      </c>
      <c r="AJ52" s="71">
        <f>'E.2 SFAG'!AJ52+'E.5 Contingency'!AJ52+'E.6 ECF'!AJ51</f>
        <v>0</v>
      </c>
      <c r="AK52" s="71">
        <f>'E.2 SFAG'!AK52+'E.5 Contingency'!AK52+'E.6 ECF'!AK51</f>
        <v>0</v>
      </c>
      <c r="AL52" s="71">
        <f>'E.2 SFAG'!AL52+'E.5 Contingency'!AL52+'E.6 ECF'!AL51</f>
        <v>0</v>
      </c>
      <c r="AM52" s="71">
        <f>'E.2 SFAG'!AM52+'E.5 Contingency'!AM52+'E.6 ECF'!AM51</f>
        <v>50785823</v>
      </c>
      <c r="AN52" s="71">
        <f>'E.2 SFAG'!AN52+'E.5 Contingency'!AN52+'E.6 ECF'!AN51</f>
        <v>41874796</v>
      </c>
      <c r="AO52" s="71">
        <f>'E.2 SFAG'!AO52+'E.5 Contingency'!AO52+'E.6 ECF'!AO51</f>
        <v>0</v>
      </c>
      <c r="AP52" s="71">
        <f>'E.2 SFAG'!AP52+'E.5 Contingency'!AP52+'E.6 ECF'!AP51</f>
        <v>8911027</v>
      </c>
      <c r="AQ52" s="71">
        <f>'E.2 SFAG'!AQ52+'E.5 Contingency'!AQ52+'E.6 ECF'!AQ51</f>
        <v>0</v>
      </c>
      <c r="AR52" s="71">
        <f>'E.2 SFAG'!AR52+'E.5 Contingency'!AR52+'E.6 ECF'!AR51</f>
        <v>328940261</v>
      </c>
      <c r="AS52" s="71">
        <f>'E.2 SFAG'!AS52+'E.5 Contingency'!AS52+'E.6 ECF'!AS51</f>
        <v>0</v>
      </c>
      <c r="AT52" s="71">
        <f>'E.2 SFAG'!AT52+'E.5 Contingency'!AT52+'E.6 ECF'!AT51</f>
        <v>45853103</v>
      </c>
      <c r="AU52" s="16"/>
      <c r="AV52" s="11"/>
    </row>
    <row r="53" spans="1:48" x14ac:dyDescent="0.25">
      <c r="A53" s="69" t="s">
        <v>49</v>
      </c>
      <c r="B53" s="71">
        <f>'E.2 SFAG'!B53+'E.5 Contingency'!B53+'E.6 ECF'!B52</f>
        <v>110176310</v>
      </c>
      <c r="C53" s="71">
        <f>'E.2 SFAG'!C53+'E.5 Contingency'!C53+'E.6 ECF'!C52</f>
        <v>0</v>
      </c>
      <c r="D53" s="71">
        <f>'E.2 SFAG'!D53+'E.5 Contingency'!D53+'E.6 ECF'!D52</f>
        <v>11017631</v>
      </c>
      <c r="E53" s="71">
        <f>'E.2 SFAG'!E53+'E.5 Contingency'!E53+'E.6 ECF'!E52</f>
        <v>99158679</v>
      </c>
      <c r="F53" s="71">
        <f>'E.2 SFAG'!F53+'E.5 Contingency'!F53+'E.6 ECF'!F52</f>
        <v>3724171</v>
      </c>
      <c r="G53" s="71">
        <f>'E.2 SFAG'!G53+'E.5 Contingency'!G53+'E.6 ECF'!G52</f>
        <v>616832</v>
      </c>
      <c r="H53" s="71">
        <f>'E.2 SFAG'!H53+'E.5 Contingency'!H53+'E.6 ECF'!H52</f>
        <v>616832</v>
      </c>
      <c r="I53" s="71">
        <f>'E.2 SFAG'!I53+'E.5 Contingency'!I53+'E.6 ECF'!I52</f>
        <v>0</v>
      </c>
      <c r="J53" s="71">
        <f>'E.2 SFAG'!J53+'E.5 Contingency'!J53+'E.6 ECF'!J52</f>
        <v>15414649</v>
      </c>
      <c r="K53" s="71">
        <f>'E.2 SFAG'!K53+'E.5 Contingency'!K53+'E.6 ECF'!K52</f>
        <v>12977465</v>
      </c>
      <c r="L53" s="71">
        <f>'E.2 SFAG'!L53+'E.5 Contingency'!L53+'E.6 ECF'!L52</f>
        <v>0</v>
      </c>
      <c r="M53" s="71">
        <f>'E.2 SFAG'!M53+'E.5 Contingency'!M53+'E.6 ECF'!M52</f>
        <v>2437184</v>
      </c>
      <c r="N53" s="71">
        <f>'E.2 SFAG'!N53+'E.5 Contingency'!N53+'E.6 ECF'!N52</f>
        <v>0</v>
      </c>
      <c r="O53" s="71">
        <f>'E.2 SFAG'!O53+'E.5 Contingency'!O53+'E.6 ECF'!O52</f>
        <v>0</v>
      </c>
      <c r="P53" s="71">
        <f>'E.2 SFAG'!P53+'E.5 Contingency'!P53+'E.6 ECF'!P52</f>
        <v>0</v>
      </c>
      <c r="Q53" s="71">
        <f>'E.2 SFAG'!Q53+'E.5 Contingency'!Q53+'E.6 ECF'!Q52</f>
        <v>0</v>
      </c>
      <c r="R53" s="71">
        <f>'E.2 SFAG'!R53+'E.5 Contingency'!R53+'E.6 ECF'!R52</f>
        <v>682923</v>
      </c>
      <c r="S53" s="71">
        <f>'E.2 SFAG'!S53+'E.5 Contingency'!S53+'E.6 ECF'!S52</f>
        <v>0</v>
      </c>
      <c r="T53" s="71">
        <f>'E.2 SFAG'!T53+'E.5 Contingency'!T53+'E.6 ECF'!T52</f>
        <v>0</v>
      </c>
      <c r="U53" s="71">
        <f>'E.2 SFAG'!U53+'E.5 Contingency'!U53+'E.6 ECF'!U52</f>
        <v>682923</v>
      </c>
      <c r="V53" s="71">
        <f>'E.2 SFAG'!V53+'E.5 Contingency'!V53+'E.6 ECF'!V52</f>
        <v>13601759</v>
      </c>
      <c r="W53" s="71">
        <f>'E.2 SFAG'!W53+'E.5 Contingency'!W53+'E.6 ECF'!W52</f>
        <v>6104505</v>
      </c>
      <c r="X53" s="71">
        <f>'E.2 SFAG'!X53+'E.5 Contingency'!X53+'E.6 ECF'!X52</f>
        <v>6104505</v>
      </c>
      <c r="Y53" s="71">
        <f>'E.2 SFAG'!Y53+'E.5 Contingency'!Y53+'E.6 ECF'!Y52</f>
        <v>0</v>
      </c>
      <c r="Z53" s="71">
        <f>'E.2 SFAG'!Z53+'E.5 Contingency'!Z53+'E.6 ECF'!Z52</f>
        <v>0</v>
      </c>
      <c r="AA53" s="71">
        <f>'E.2 SFAG'!AA53+'E.5 Contingency'!AA53+'E.6 ECF'!AA52</f>
        <v>0</v>
      </c>
      <c r="AB53" s="71">
        <f>'E.2 SFAG'!AB53+'E.5 Contingency'!AB53+'E.6 ECF'!AB52</f>
        <v>0</v>
      </c>
      <c r="AC53" s="71">
        <f>'E.2 SFAG'!AC53+'E.5 Contingency'!AC53+'E.6 ECF'!AC52</f>
        <v>15771956</v>
      </c>
      <c r="AD53" s="71">
        <f>'E.2 SFAG'!AD53+'E.5 Contingency'!AD53+'E.6 ECF'!AD52</f>
        <v>1168609</v>
      </c>
      <c r="AE53" s="71">
        <f>'E.2 SFAG'!AE53+'E.5 Contingency'!AE53+'E.6 ECF'!AE52</f>
        <v>0</v>
      </c>
      <c r="AF53" s="71">
        <f>'E.2 SFAG'!AF53+'E.5 Contingency'!AF53+'E.6 ECF'!AF52</f>
        <v>0</v>
      </c>
      <c r="AG53" s="71">
        <f>'E.2 SFAG'!AG53+'E.5 Contingency'!AG53+'E.6 ECF'!AG52</f>
        <v>0</v>
      </c>
      <c r="AH53" s="71">
        <f>'E.2 SFAG'!AH53+'E.5 Contingency'!AH53+'E.6 ECF'!AH52</f>
        <v>0</v>
      </c>
      <c r="AI53" s="71">
        <f>'E.2 SFAG'!AI53+'E.5 Contingency'!AI53+'E.6 ECF'!AI52</f>
        <v>0</v>
      </c>
      <c r="AJ53" s="71">
        <f>'E.2 SFAG'!AJ53+'E.5 Contingency'!AJ53+'E.6 ECF'!AJ52</f>
        <v>0</v>
      </c>
      <c r="AK53" s="71">
        <f>'E.2 SFAG'!AK53+'E.5 Contingency'!AK53+'E.6 ECF'!AK52</f>
        <v>0</v>
      </c>
      <c r="AL53" s="71">
        <f>'E.2 SFAG'!AL53+'E.5 Contingency'!AL53+'E.6 ECF'!AL52</f>
        <v>0</v>
      </c>
      <c r="AM53" s="71">
        <f>'E.2 SFAG'!AM53+'E.5 Contingency'!AM53+'E.6 ECF'!AM52</f>
        <v>23537782</v>
      </c>
      <c r="AN53" s="71">
        <f>'E.2 SFAG'!AN53+'E.5 Contingency'!AN53+'E.6 ECF'!AN52</f>
        <v>10922995</v>
      </c>
      <c r="AO53" s="71">
        <f>'E.2 SFAG'!AO53+'E.5 Contingency'!AO53+'E.6 ECF'!AO52</f>
        <v>0</v>
      </c>
      <c r="AP53" s="71">
        <f>'E.2 SFAG'!AP53+'E.5 Contingency'!AP53+'E.6 ECF'!AP52</f>
        <v>12614787</v>
      </c>
      <c r="AQ53" s="71">
        <f>'E.2 SFAG'!AQ53+'E.5 Contingency'!AQ53+'E.6 ECF'!AQ52</f>
        <v>3629647</v>
      </c>
      <c r="AR53" s="71">
        <f>'E.2 SFAG'!AR53+'E.5 Contingency'!AR53+'E.6 ECF'!AR52</f>
        <v>80528662</v>
      </c>
      <c r="AS53" s="71">
        <f>'E.2 SFAG'!AS53+'E.5 Contingency'!AS53+'E.6 ECF'!AS52</f>
        <v>0</v>
      </c>
      <c r="AT53" s="71">
        <f>'E.2 SFAG'!AT53+'E.5 Contingency'!AT53+'E.6 ECF'!AT52</f>
        <v>22354188</v>
      </c>
      <c r="AU53" s="16"/>
      <c r="AV53" s="11"/>
    </row>
    <row r="54" spans="1:48" x14ac:dyDescent="0.25">
      <c r="A54" s="69" t="s">
        <v>50</v>
      </c>
      <c r="B54" s="71">
        <f>'E.2 SFAG'!B54+'E.5 Contingency'!B54+'E.6 ECF'!B53</f>
        <v>348864545</v>
      </c>
      <c r="C54" s="71">
        <f>'E.2 SFAG'!C54+'E.5 Contingency'!C54+'E.6 ECF'!C53</f>
        <v>61833144</v>
      </c>
      <c r="D54" s="71">
        <f>'E.2 SFAG'!D54+'E.5 Contingency'!D54+'E.6 ECF'!D53</f>
        <v>15443200</v>
      </c>
      <c r="E54" s="71">
        <f>'E.2 SFAG'!E54+'E.5 Contingency'!E54+'E.6 ECF'!E53</f>
        <v>236619657</v>
      </c>
      <c r="F54" s="71">
        <f>'E.2 SFAG'!F54+'E.5 Contingency'!F54+'E.6 ECF'!F53</f>
        <v>54781887</v>
      </c>
      <c r="G54" s="71">
        <f>'E.2 SFAG'!G54+'E.5 Contingency'!G54+'E.6 ECF'!G53</f>
        <v>38481311</v>
      </c>
      <c r="H54" s="71">
        <f>'E.2 SFAG'!H54+'E.5 Contingency'!H54+'E.6 ECF'!H53</f>
        <v>38481311</v>
      </c>
      <c r="I54" s="71">
        <f>'E.2 SFAG'!I54+'E.5 Contingency'!I54+'E.6 ECF'!I53</f>
        <v>0</v>
      </c>
      <c r="J54" s="71">
        <f>'E.2 SFAG'!J54+'E.5 Contingency'!J54+'E.6 ECF'!J53</f>
        <v>0</v>
      </c>
      <c r="K54" s="71">
        <f>'E.2 SFAG'!K54+'E.5 Contingency'!K54+'E.6 ECF'!K53</f>
        <v>0</v>
      </c>
      <c r="L54" s="71">
        <f>'E.2 SFAG'!L54+'E.5 Contingency'!L54+'E.6 ECF'!L53</f>
        <v>0</v>
      </c>
      <c r="M54" s="71">
        <f>'E.2 SFAG'!M54+'E.5 Contingency'!M54+'E.6 ECF'!M53</f>
        <v>0</v>
      </c>
      <c r="N54" s="71">
        <f>'E.2 SFAG'!N54+'E.5 Contingency'!N54+'E.6 ECF'!N53</f>
        <v>0</v>
      </c>
      <c r="O54" s="71">
        <f>'E.2 SFAG'!O54+'E.5 Contingency'!O54+'E.6 ECF'!O53</f>
        <v>0</v>
      </c>
      <c r="P54" s="71">
        <f>'E.2 SFAG'!P54+'E.5 Contingency'!P54+'E.6 ECF'!P53</f>
        <v>0</v>
      </c>
      <c r="Q54" s="71">
        <f>'E.2 SFAG'!Q54+'E.5 Contingency'!Q54+'E.6 ECF'!Q53</f>
        <v>0</v>
      </c>
      <c r="R54" s="71">
        <f>'E.2 SFAG'!R54+'E.5 Contingency'!R54+'E.6 ECF'!R53</f>
        <v>4679541</v>
      </c>
      <c r="S54" s="71">
        <f>'E.2 SFAG'!S54+'E.5 Contingency'!S54+'E.6 ECF'!S53</f>
        <v>3126493</v>
      </c>
      <c r="T54" s="71">
        <f>'E.2 SFAG'!T54+'E.5 Contingency'!T54+'E.6 ECF'!T53</f>
        <v>0</v>
      </c>
      <c r="U54" s="71">
        <f>'E.2 SFAG'!U54+'E.5 Contingency'!U54+'E.6 ECF'!U53</f>
        <v>1553048</v>
      </c>
      <c r="V54" s="71">
        <f>'E.2 SFAG'!V54+'E.5 Contingency'!V54+'E.6 ECF'!V53</f>
        <v>118130</v>
      </c>
      <c r="W54" s="71">
        <f>'E.2 SFAG'!W54+'E.5 Contingency'!W54+'E.6 ECF'!W53</f>
        <v>111656359</v>
      </c>
      <c r="X54" s="71">
        <f>'E.2 SFAG'!X54+'E.5 Contingency'!X54+'E.6 ECF'!X53</f>
        <v>111656359</v>
      </c>
      <c r="Y54" s="71">
        <f>'E.2 SFAG'!Y54+'E.5 Contingency'!Y54+'E.6 ECF'!Y53</f>
        <v>0</v>
      </c>
      <c r="Z54" s="71">
        <f>'E.2 SFAG'!Z54+'E.5 Contingency'!Z54+'E.6 ECF'!Z53</f>
        <v>0</v>
      </c>
      <c r="AA54" s="71">
        <f>'E.2 SFAG'!AA54+'E.5 Contingency'!AA54+'E.6 ECF'!AA53</f>
        <v>62500000</v>
      </c>
      <c r="AB54" s="71">
        <f>'E.2 SFAG'!AB54+'E.5 Contingency'!AB54+'E.6 ECF'!AB53</f>
        <v>0</v>
      </c>
      <c r="AC54" s="71">
        <f>'E.2 SFAG'!AC54+'E.5 Contingency'!AC54+'E.6 ECF'!AC53</f>
        <v>600000</v>
      </c>
      <c r="AD54" s="71">
        <f>'E.2 SFAG'!AD54+'E.5 Contingency'!AD54+'E.6 ECF'!AD53</f>
        <v>0</v>
      </c>
      <c r="AE54" s="71">
        <f>'E.2 SFAG'!AE54+'E.5 Contingency'!AE54+'E.6 ECF'!AE53</f>
        <v>1297837</v>
      </c>
      <c r="AF54" s="71">
        <f>'E.2 SFAG'!AF54+'E.5 Contingency'!AF54+'E.6 ECF'!AF53</f>
        <v>0</v>
      </c>
      <c r="AG54" s="71">
        <f>'E.2 SFAG'!AG54+'E.5 Contingency'!AG54+'E.6 ECF'!AG53</f>
        <v>0</v>
      </c>
      <c r="AH54" s="71">
        <f>'E.2 SFAG'!AH54+'E.5 Contingency'!AH54+'E.6 ECF'!AH53</f>
        <v>3726708</v>
      </c>
      <c r="AI54" s="71">
        <f>'E.2 SFAG'!AI54+'E.5 Contingency'!AI54+'E.6 ECF'!AI53</f>
        <v>3726708</v>
      </c>
      <c r="AJ54" s="71">
        <f>'E.2 SFAG'!AJ54+'E.5 Contingency'!AJ54+'E.6 ECF'!AJ53</f>
        <v>0</v>
      </c>
      <c r="AK54" s="71">
        <f>'E.2 SFAG'!AK54+'E.5 Contingency'!AK54+'E.6 ECF'!AK53</f>
        <v>0</v>
      </c>
      <c r="AL54" s="71">
        <f>'E.2 SFAG'!AL54+'E.5 Contingency'!AL54+'E.6 ECF'!AL53</f>
        <v>812085</v>
      </c>
      <c r="AM54" s="71">
        <f>'E.2 SFAG'!AM54+'E.5 Contingency'!AM54+'E.6 ECF'!AM53</f>
        <v>13943367</v>
      </c>
      <c r="AN54" s="71">
        <f>'E.2 SFAG'!AN54+'E.5 Contingency'!AN54+'E.6 ECF'!AN53</f>
        <v>9252956</v>
      </c>
      <c r="AO54" s="71">
        <f>'E.2 SFAG'!AO54+'E.5 Contingency'!AO54+'E.6 ECF'!AO53</f>
        <v>794786</v>
      </c>
      <c r="AP54" s="71">
        <f>'E.2 SFAG'!AP54+'E.5 Contingency'!AP54+'E.6 ECF'!AP53</f>
        <v>3895625</v>
      </c>
      <c r="AQ54" s="71">
        <f>'E.2 SFAG'!AQ54+'E.5 Contingency'!AQ54+'E.6 ECF'!AQ53</f>
        <v>407156</v>
      </c>
      <c r="AR54" s="71">
        <f>'E.2 SFAG'!AR54+'E.5 Contingency'!AR54+'E.6 ECF'!AR53</f>
        <v>238222494</v>
      </c>
      <c r="AS54" s="71">
        <f>'E.2 SFAG'!AS54+'E.5 Contingency'!AS54+'E.6 ECF'!AS53</f>
        <v>0</v>
      </c>
      <c r="AT54" s="71">
        <f>'E.2 SFAG'!AT54+'E.5 Contingency'!AT54+'E.6 ECF'!AT53</f>
        <v>88147594</v>
      </c>
      <c r="AU54" s="16"/>
      <c r="AV54" s="11"/>
    </row>
    <row r="55" spans="1:48" x14ac:dyDescent="0.25">
      <c r="A55" s="69" t="s">
        <v>51</v>
      </c>
      <c r="B55" s="71">
        <f>'E.2 SFAG'!B55+'E.5 Contingency'!B55+'E.6 ECF'!B54</f>
        <v>18500530</v>
      </c>
      <c r="C55" s="71">
        <f>'E.2 SFAG'!C55+'E.5 Contingency'!C55+'E.6 ECF'!C54</f>
        <v>0</v>
      </c>
      <c r="D55" s="71">
        <f>'E.2 SFAG'!D55+'E.5 Contingency'!D55+'E.6 ECF'!D54</f>
        <v>0</v>
      </c>
      <c r="E55" s="71">
        <f>'E.2 SFAG'!E55+'E.5 Contingency'!E55+'E.6 ECF'!E54</f>
        <v>18500530</v>
      </c>
      <c r="F55" s="71">
        <f>'E.2 SFAG'!F55+'E.5 Contingency'!F55+'E.6 ECF'!F54</f>
        <v>26281766</v>
      </c>
      <c r="G55" s="71">
        <f>'E.2 SFAG'!G55+'E.5 Contingency'!G55+'E.6 ECF'!G54</f>
        <v>1045040</v>
      </c>
      <c r="H55" s="71">
        <f>'E.2 SFAG'!H55+'E.5 Contingency'!H55+'E.6 ECF'!H54</f>
        <v>1045040</v>
      </c>
      <c r="I55" s="71">
        <f>'E.2 SFAG'!I55+'E.5 Contingency'!I55+'E.6 ECF'!I54</f>
        <v>0</v>
      </c>
      <c r="J55" s="71">
        <f>'E.2 SFAG'!J55+'E.5 Contingency'!J55+'E.6 ECF'!J54</f>
        <v>0</v>
      </c>
      <c r="K55" s="71">
        <f>'E.2 SFAG'!K55+'E.5 Contingency'!K55+'E.6 ECF'!K54</f>
        <v>0</v>
      </c>
      <c r="L55" s="71">
        <f>'E.2 SFAG'!L55+'E.5 Contingency'!L55+'E.6 ECF'!L54</f>
        <v>0</v>
      </c>
      <c r="M55" s="71">
        <f>'E.2 SFAG'!M55+'E.5 Contingency'!M55+'E.6 ECF'!M54</f>
        <v>0</v>
      </c>
      <c r="N55" s="71">
        <f>'E.2 SFAG'!N55+'E.5 Contingency'!N55+'E.6 ECF'!N54</f>
        <v>0</v>
      </c>
      <c r="O55" s="71">
        <f>'E.2 SFAG'!O55+'E.5 Contingency'!O55+'E.6 ECF'!O54</f>
        <v>0</v>
      </c>
      <c r="P55" s="71">
        <f>'E.2 SFAG'!P55+'E.5 Contingency'!P55+'E.6 ECF'!P54</f>
        <v>0</v>
      </c>
      <c r="Q55" s="71">
        <f>'E.2 SFAG'!Q55+'E.5 Contingency'!Q55+'E.6 ECF'!Q54</f>
        <v>0</v>
      </c>
      <c r="R55" s="71">
        <f>'E.2 SFAG'!R55+'E.5 Contingency'!R55+'E.6 ECF'!R54</f>
        <v>284368</v>
      </c>
      <c r="S55" s="71">
        <f>'E.2 SFAG'!S55+'E.5 Contingency'!S55+'E.6 ECF'!S54</f>
        <v>0</v>
      </c>
      <c r="T55" s="71">
        <f>'E.2 SFAG'!T55+'E.5 Contingency'!T55+'E.6 ECF'!T54</f>
        <v>284363</v>
      </c>
      <c r="U55" s="71">
        <f>'E.2 SFAG'!U55+'E.5 Contingency'!U55+'E.6 ECF'!U54</f>
        <v>5</v>
      </c>
      <c r="V55" s="71">
        <f>'E.2 SFAG'!V55+'E.5 Contingency'!V55+'E.6 ECF'!V54</f>
        <v>0</v>
      </c>
      <c r="W55" s="71">
        <f>'E.2 SFAG'!W55+'E.5 Contingency'!W55+'E.6 ECF'!W54</f>
        <v>0</v>
      </c>
      <c r="X55" s="71">
        <f>'E.2 SFAG'!X55+'E.5 Contingency'!X55+'E.6 ECF'!X54</f>
        <v>0</v>
      </c>
      <c r="Y55" s="71">
        <f>'E.2 SFAG'!Y55+'E.5 Contingency'!Y55+'E.6 ECF'!Y54</f>
        <v>0</v>
      </c>
      <c r="Z55" s="71">
        <f>'E.2 SFAG'!Z55+'E.5 Contingency'!Z55+'E.6 ECF'!Z54</f>
        <v>0</v>
      </c>
      <c r="AA55" s="71">
        <f>'E.2 SFAG'!AA55+'E.5 Contingency'!AA55+'E.6 ECF'!AA54</f>
        <v>0</v>
      </c>
      <c r="AB55" s="71">
        <f>'E.2 SFAG'!AB55+'E.5 Contingency'!AB55+'E.6 ECF'!AB54</f>
        <v>0</v>
      </c>
      <c r="AC55" s="71">
        <f>'E.2 SFAG'!AC55+'E.5 Contingency'!AC55+'E.6 ECF'!AC54</f>
        <v>1863211</v>
      </c>
      <c r="AD55" s="71">
        <f>'E.2 SFAG'!AD55+'E.5 Contingency'!AD55+'E.6 ECF'!AD54</f>
        <v>0</v>
      </c>
      <c r="AE55" s="71">
        <f>'E.2 SFAG'!AE55+'E.5 Contingency'!AE55+'E.6 ECF'!AE54</f>
        <v>0</v>
      </c>
      <c r="AF55" s="71">
        <f>'E.2 SFAG'!AF55+'E.5 Contingency'!AF55+'E.6 ECF'!AF54</f>
        <v>0</v>
      </c>
      <c r="AG55" s="71">
        <f>'E.2 SFAG'!AG55+'E.5 Contingency'!AG55+'E.6 ECF'!AG54</f>
        <v>0</v>
      </c>
      <c r="AH55" s="71">
        <f>'E.2 SFAG'!AH55+'E.5 Contingency'!AH55+'E.6 ECF'!AH54</f>
        <v>0</v>
      </c>
      <c r="AI55" s="71">
        <f>'E.2 SFAG'!AI55+'E.5 Contingency'!AI55+'E.6 ECF'!AI54</f>
        <v>0</v>
      </c>
      <c r="AJ55" s="71">
        <f>'E.2 SFAG'!AJ55+'E.5 Contingency'!AJ55+'E.6 ECF'!AJ54</f>
        <v>0</v>
      </c>
      <c r="AK55" s="71">
        <f>'E.2 SFAG'!AK55+'E.5 Contingency'!AK55+'E.6 ECF'!AK54</f>
        <v>0</v>
      </c>
      <c r="AL55" s="71">
        <f>'E.2 SFAG'!AL55+'E.5 Contingency'!AL55+'E.6 ECF'!AL54</f>
        <v>0</v>
      </c>
      <c r="AM55" s="71">
        <f>'E.2 SFAG'!AM55+'E.5 Contingency'!AM55+'E.6 ECF'!AM54</f>
        <v>5209270</v>
      </c>
      <c r="AN55" s="71">
        <f>'E.2 SFAG'!AN55+'E.5 Contingency'!AN55+'E.6 ECF'!AN54</f>
        <v>5182502</v>
      </c>
      <c r="AO55" s="71">
        <f>'E.2 SFAG'!AO55+'E.5 Contingency'!AO55+'E.6 ECF'!AO54</f>
        <v>0</v>
      </c>
      <c r="AP55" s="71">
        <f>'E.2 SFAG'!AP55+'E.5 Contingency'!AP55+'E.6 ECF'!AP54</f>
        <v>26768</v>
      </c>
      <c r="AQ55" s="71">
        <f>'E.2 SFAG'!AQ55+'E.5 Contingency'!AQ55+'E.6 ECF'!AQ54</f>
        <v>7631693</v>
      </c>
      <c r="AR55" s="71">
        <f>'E.2 SFAG'!AR55+'E.5 Contingency'!AR55+'E.6 ECF'!AR54</f>
        <v>16033582</v>
      </c>
      <c r="AS55" s="71">
        <f>'E.2 SFAG'!AS55+'E.5 Contingency'!AS55+'E.6 ECF'!AS54</f>
        <v>4552862</v>
      </c>
      <c r="AT55" s="71">
        <f>'E.2 SFAG'!AT55+'E.5 Contingency'!AT55+'E.6 ECF'!AT54</f>
        <v>24195852</v>
      </c>
      <c r="AU55" s="16"/>
      <c r="AV55" s="11"/>
    </row>
    <row r="56" spans="1:48" x14ac:dyDescent="0.25">
      <c r="A56" s="11"/>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53"/>
      <c r="AV56" s="11"/>
    </row>
    <row r="57" spans="1:48" x14ac:dyDescent="0.25">
      <c r="A57" s="11"/>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53"/>
      <c r="AV57" s="11"/>
    </row>
    <row r="58" spans="1:48"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row>
  </sheetData>
  <mergeCells count="7">
    <mergeCell ref="W2:Y2"/>
    <mergeCell ref="AH2:AK2"/>
    <mergeCell ref="AM2:AP2"/>
    <mergeCell ref="G2:I2"/>
    <mergeCell ref="J2:M2"/>
    <mergeCell ref="N2:Q2"/>
    <mergeCell ref="R2:U2"/>
  </mergeCells>
  <pageMargins left="0.25" right="0.25" top="0.75" bottom="0.75" header="0.3" footer="0.3"/>
  <pageSetup scale="59" fitToWidth="0" orientation="landscape" r:id="rId1"/>
  <headerFooter differentFirst="1">
    <oddHeader>&amp;L&amp;"Arial,Regular"&amp;12C.1.: Federal TANF Expenditures in FY 2015</oddHeader>
    <oddFooter>&amp;CPage &amp;P of &amp;N</oddFooter>
    <firstFooter>&amp;CPage &amp;P of &amp;N</firstFooter>
  </headerFooter>
  <colBreaks count="3" manualBreakCount="3">
    <brk id="13" max="54" man="1"/>
    <brk id="26" max="1048575" man="1"/>
    <brk id="38"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8"/>
    <pageSetUpPr fitToPage="1"/>
  </sheetPr>
  <dimension ref="A1:AZ67"/>
  <sheetViews>
    <sheetView zoomScaleNormal="100" workbookViewId="0">
      <pane xSplit="6" ySplit="3" topLeftCell="G37" activePane="bottomRight" state="frozenSplit"/>
      <selection activeCell="B34" sqref="B34"/>
      <selection pane="topRight" activeCell="B34" sqref="B34"/>
      <selection pane="bottomLeft" activeCell="B34" sqref="B34"/>
      <selection pane="bottomRight" activeCell="A56" sqref="A56:XFD57"/>
    </sheetView>
  </sheetViews>
  <sheetFormatPr defaultColWidth="8.85546875" defaultRowHeight="15" x14ac:dyDescent="0.25"/>
  <cols>
    <col min="1" max="1" width="26.28515625" customWidth="1"/>
    <col min="2" max="2" width="15.7109375" style="11" hidden="1" customWidth="1"/>
    <col min="3" max="6" width="15.7109375" hidden="1" customWidth="1"/>
    <col min="7" max="7" width="15.7109375" customWidth="1"/>
    <col min="8" max="8" width="20.28515625" customWidth="1"/>
    <col min="9" max="9" width="19.28515625" customWidth="1"/>
    <col min="10" max="17" width="15.7109375" hidden="1" customWidth="1"/>
    <col min="18" max="43" width="15.7109375" customWidth="1"/>
    <col min="44" max="44" width="18.28515625" customWidth="1"/>
  </cols>
  <sheetData>
    <row r="1" spans="1:52" ht="15" customHeight="1" x14ac:dyDescent="0.25">
      <c r="A1" s="212" t="s">
        <v>339</v>
      </c>
      <c r="B1" s="113"/>
      <c r="C1" s="114"/>
      <c r="D1" s="115"/>
      <c r="G1" s="205"/>
    </row>
    <row r="2" spans="1:52" s="11" customFormat="1" x14ac:dyDescent="0.25">
      <c r="A2" s="173"/>
      <c r="B2" s="113"/>
      <c r="C2" s="114"/>
      <c r="D2" s="115"/>
      <c r="G2" s="278" t="s">
        <v>270</v>
      </c>
      <c r="H2" s="278"/>
      <c r="I2" s="278"/>
      <c r="J2" s="279" t="s">
        <v>271</v>
      </c>
      <c r="K2" s="280"/>
      <c r="L2" s="280"/>
      <c r="M2" s="281"/>
      <c r="N2" s="279" t="s">
        <v>272</v>
      </c>
      <c r="O2" s="280"/>
      <c r="P2" s="280"/>
      <c r="Q2" s="281"/>
      <c r="R2" s="278" t="s">
        <v>273</v>
      </c>
      <c r="S2" s="278"/>
      <c r="T2" s="278"/>
      <c r="U2" s="278"/>
      <c r="W2" s="278" t="s">
        <v>275</v>
      </c>
      <c r="X2" s="278"/>
      <c r="Y2" s="278"/>
      <c r="AH2" s="278" t="s">
        <v>284</v>
      </c>
      <c r="AI2" s="278"/>
      <c r="AJ2" s="278"/>
      <c r="AK2" s="278"/>
      <c r="AM2" s="278" t="s">
        <v>286</v>
      </c>
      <c r="AN2" s="278"/>
      <c r="AO2" s="278"/>
      <c r="AP2" s="278"/>
    </row>
    <row r="3" spans="1:52" s="1" customFormat="1" ht="48.75" x14ac:dyDescent="0.2">
      <c r="A3" s="74" t="s">
        <v>0</v>
      </c>
      <c r="B3" s="74" t="s">
        <v>266</v>
      </c>
      <c r="C3" s="74" t="s">
        <v>267</v>
      </c>
      <c r="D3" s="74" t="s">
        <v>319</v>
      </c>
      <c r="E3" s="74" t="s">
        <v>268</v>
      </c>
      <c r="F3" s="74" t="s">
        <v>269</v>
      </c>
      <c r="G3" s="74" t="s">
        <v>310</v>
      </c>
      <c r="H3" s="125" t="s">
        <v>291</v>
      </c>
      <c r="I3" s="125" t="s">
        <v>292</v>
      </c>
      <c r="J3" s="74" t="s">
        <v>310</v>
      </c>
      <c r="K3" s="125" t="s">
        <v>293</v>
      </c>
      <c r="L3" s="125" t="s">
        <v>294</v>
      </c>
      <c r="M3" s="125" t="s">
        <v>295</v>
      </c>
      <c r="N3" s="74" t="s">
        <v>310</v>
      </c>
      <c r="O3" s="125" t="s">
        <v>296</v>
      </c>
      <c r="P3" s="125" t="s">
        <v>297</v>
      </c>
      <c r="Q3" s="125" t="s">
        <v>298</v>
      </c>
      <c r="R3" s="74" t="s">
        <v>310</v>
      </c>
      <c r="S3" s="125" t="s">
        <v>299</v>
      </c>
      <c r="T3" s="125" t="s">
        <v>300</v>
      </c>
      <c r="U3" s="125" t="s">
        <v>301</v>
      </c>
      <c r="V3" s="74" t="s">
        <v>274</v>
      </c>
      <c r="W3" s="74" t="s">
        <v>310</v>
      </c>
      <c r="X3" s="125" t="s">
        <v>302</v>
      </c>
      <c r="Y3" s="125" t="s">
        <v>303</v>
      </c>
      <c r="Z3" s="74" t="s">
        <v>276</v>
      </c>
      <c r="AA3" s="74" t="s">
        <v>277</v>
      </c>
      <c r="AB3" s="74" t="s">
        <v>278</v>
      </c>
      <c r="AC3" s="74" t="s">
        <v>279</v>
      </c>
      <c r="AD3" s="74" t="s">
        <v>280</v>
      </c>
      <c r="AE3" s="74" t="s">
        <v>281</v>
      </c>
      <c r="AF3" s="74" t="s">
        <v>282</v>
      </c>
      <c r="AG3" s="74" t="s">
        <v>283</v>
      </c>
      <c r="AH3" s="74" t="s">
        <v>310</v>
      </c>
      <c r="AI3" s="125" t="s">
        <v>304</v>
      </c>
      <c r="AJ3" s="125" t="s">
        <v>305</v>
      </c>
      <c r="AK3" s="125" t="s">
        <v>306</v>
      </c>
      <c r="AL3" s="74" t="s">
        <v>285</v>
      </c>
      <c r="AM3" s="74" t="s">
        <v>310</v>
      </c>
      <c r="AN3" s="125" t="s">
        <v>307</v>
      </c>
      <c r="AO3" s="125" t="s">
        <v>308</v>
      </c>
      <c r="AP3" s="125" t="s">
        <v>309</v>
      </c>
      <c r="AQ3" s="74" t="s">
        <v>287</v>
      </c>
      <c r="AR3" s="74" t="s">
        <v>288</v>
      </c>
    </row>
    <row r="4" spans="1:52" s="5" customFormat="1" x14ac:dyDescent="0.25">
      <c r="A4" s="68" t="s">
        <v>52</v>
      </c>
      <c r="B4" s="126"/>
      <c r="C4" s="126"/>
      <c r="D4" s="126"/>
      <c r="E4" s="126"/>
      <c r="F4" s="126"/>
      <c r="G4" s="71">
        <f>'E.4 MOE SSP'!G4+'E.3 MOE in TANF'!G4</f>
        <v>3664573037</v>
      </c>
      <c r="H4" s="71">
        <f>'E.4 MOE SSP'!H4+'E.3 MOE in TANF'!H4</f>
        <v>3550040478</v>
      </c>
      <c r="I4" s="71">
        <f>'E.4 MOE SSP'!I4+'E.3 MOE in TANF'!I4</f>
        <v>114532559</v>
      </c>
      <c r="J4" s="126"/>
      <c r="K4" s="126"/>
      <c r="L4" s="126"/>
      <c r="M4" s="126"/>
      <c r="N4" s="126"/>
      <c r="O4" s="126"/>
      <c r="P4" s="126"/>
      <c r="Q4" s="126"/>
      <c r="R4" s="71">
        <f>'E.4 MOE SSP'!R4+'E.3 MOE in TANF'!R4</f>
        <v>557177053</v>
      </c>
      <c r="S4" s="71">
        <f>'E.4 MOE SSP'!S4+'E.3 MOE in TANF'!S4</f>
        <v>30509342</v>
      </c>
      <c r="T4" s="71">
        <f>'E.4 MOE SSP'!T4+'E.3 MOE in TANF'!T4</f>
        <v>210451829</v>
      </c>
      <c r="U4" s="71">
        <f>'E.4 MOE SSP'!U4+'E.3 MOE in TANF'!U4</f>
        <v>316215882</v>
      </c>
      <c r="V4" s="71">
        <f>'E.4 MOE SSP'!V4+'E.3 MOE in TANF'!V4</f>
        <v>47683012</v>
      </c>
      <c r="W4" s="71">
        <f>'E.4 MOE SSP'!W4+'E.3 MOE in TANF'!W4</f>
        <v>4779378046</v>
      </c>
      <c r="X4" s="71">
        <f>'E.4 MOE SSP'!X4+'E.3 MOE in TANF'!X4</f>
        <v>2842869574</v>
      </c>
      <c r="Y4" s="71">
        <f>'E.4 MOE SSP'!Y4+'E.3 MOE in TANF'!Y4</f>
        <v>1936508472</v>
      </c>
      <c r="Z4" s="71">
        <f>'E.4 MOE SSP'!Z4+'E.3 MOE in TANF'!Z4</f>
        <v>23688</v>
      </c>
      <c r="AA4" s="71">
        <f>'E.4 MOE SSP'!AA4+'E.3 MOE in TANF'!AA4</f>
        <v>1821745304</v>
      </c>
      <c r="AB4" s="71">
        <f>'E.4 MOE SSP'!AB4+'E.3 MOE in TANF'!AB4</f>
        <v>584162935</v>
      </c>
      <c r="AC4" s="71">
        <f>'E.4 MOE SSP'!AC4+'E.3 MOE in TANF'!AC4</f>
        <v>565106139</v>
      </c>
      <c r="AD4" s="71">
        <f>'E.4 MOE SSP'!AD4+'E.3 MOE in TANF'!AD4</f>
        <v>197400204</v>
      </c>
      <c r="AE4" s="71">
        <f>'E.4 MOE SSP'!AE4+'E.3 MOE in TANF'!AE4</f>
        <v>352782561</v>
      </c>
      <c r="AF4" s="71">
        <f>'E.4 MOE SSP'!AF4+'E.3 MOE in TANF'!AF4</f>
        <v>339638896</v>
      </c>
      <c r="AG4" s="71">
        <f>'E.4 MOE SSP'!AG4+'E.3 MOE in TANF'!AG4</f>
        <v>40287809</v>
      </c>
      <c r="AH4" s="71">
        <f>'E.4 MOE SSP'!AH4+'E.3 MOE in TANF'!AH4</f>
        <v>560704036</v>
      </c>
      <c r="AI4" s="71">
        <f>'E.4 MOE SSP'!AI4+'E.3 MOE in TANF'!AI4</f>
        <v>297505301</v>
      </c>
      <c r="AJ4" s="71">
        <f>'E.4 MOE SSP'!AJ4+'E.3 MOE in TANF'!AJ4</f>
        <v>13288464</v>
      </c>
      <c r="AK4" s="71">
        <f>'E.4 MOE SSP'!AK4+'E.3 MOE in TANF'!AK4</f>
        <v>249910271</v>
      </c>
      <c r="AL4" s="71">
        <f>'E.4 MOE SSP'!AL4+'E.3 MOE in TANF'!AL4</f>
        <v>7629312</v>
      </c>
      <c r="AM4" s="71">
        <f>'E.4 MOE SSP'!AM4+'E.3 MOE in TANF'!AM4</f>
        <v>1074686869</v>
      </c>
      <c r="AN4" s="71">
        <f>'E.4 MOE SSP'!AN4+'E.3 MOE in TANF'!AN4</f>
        <v>798826417</v>
      </c>
      <c r="AO4" s="71">
        <f>'E.4 MOE SSP'!AO4+'E.3 MOE in TANF'!AO4</f>
        <v>204455525</v>
      </c>
      <c r="AP4" s="71">
        <f>'E.4 MOE SSP'!AP4+'E.3 MOE in TANF'!AP4</f>
        <v>71404927</v>
      </c>
      <c r="AQ4" s="71">
        <f>'E.4 MOE SSP'!AQ4+'E.3 MOE in TANF'!AQ4</f>
        <v>740225420</v>
      </c>
      <c r="AR4" s="71">
        <f>'E.4 MOE SSP'!AR4+'E.3 MOE in TANF'!AR4</f>
        <v>15333204321</v>
      </c>
      <c r="AS4" s="50"/>
      <c r="AT4" s="50"/>
      <c r="AU4" s="50"/>
      <c r="AV4" s="50"/>
      <c r="AW4" s="50"/>
      <c r="AX4" s="50"/>
      <c r="AY4" s="50"/>
      <c r="AZ4" s="50"/>
    </row>
    <row r="5" spans="1:52" s="5" customFormat="1" x14ac:dyDescent="0.25">
      <c r="A5" s="69" t="s">
        <v>1</v>
      </c>
      <c r="B5" s="126"/>
      <c r="C5" s="126"/>
      <c r="D5" s="126"/>
      <c r="E5" s="126"/>
      <c r="F5" s="126"/>
      <c r="G5" s="71">
        <f>'E.4 MOE SSP'!G5+'E.3 MOE in TANF'!G5</f>
        <v>0</v>
      </c>
      <c r="H5" s="71">
        <f>'E.4 MOE SSP'!H5+'E.3 MOE in TANF'!H5</f>
        <v>0</v>
      </c>
      <c r="I5" s="71">
        <f>'E.4 MOE SSP'!I5+'E.3 MOE in TANF'!I5</f>
        <v>0</v>
      </c>
      <c r="J5" s="126"/>
      <c r="K5" s="126"/>
      <c r="L5" s="126"/>
      <c r="M5" s="126"/>
      <c r="N5" s="126"/>
      <c r="O5" s="126"/>
      <c r="P5" s="126"/>
      <c r="Q5" s="126"/>
      <c r="R5" s="71">
        <f>'E.4 MOE SSP'!R5+'E.3 MOE in TANF'!R5</f>
        <v>1150209</v>
      </c>
      <c r="S5" s="71">
        <f>'E.4 MOE SSP'!S5+'E.3 MOE in TANF'!S5</f>
        <v>0</v>
      </c>
      <c r="T5" s="71">
        <f>'E.4 MOE SSP'!T5+'E.3 MOE in TANF'!T5</f>
        <v>0</v>
      </c>
      <c r="U5" s="71">
        <f>'E.4 MOE SSP'!U5+'E.3 MOE in TANF'!U5</f>
        <v>1150209</v>
      </c>
      <c r="V5" s="71">
        <f>'E.4 MOE SSP'!V5+'E.3 MOE in TANF'!V5</f>
        <v>2478260</v>
      </c>
      <c r="W5" s="71">
        <f>'E.4 MOE SSP'!W5+'E.3 MOE in TANF'!W5</f>
        <v>22350611</v>
      </c>
      <c r="X5" s="71">
        <f>'E.4 MOE SSP'!X5+'E.3 MOE in TANF'!X5</f>
        <v>5880726</v>
      </c>
      <c r="Y5" s="71">
        <f>'E.4 MOE SSP'!Y5+'E.3 MOE in TANF'!Y5</f>
        <v>16469885</v>
      </c>
      <c r="Z5" s="71">
        <f>'E.4 MOE SSP'!Z5+'E.3 MOE in TANF'!Z5</f>
        <v>0</v>
      </c>
      <c r="AA5" s="71">
        <f>'E.4 MOE SSP'!AA5+'E.3 MOE in TANF'!AA5</f>
        <v>0</v>
      </c>
      <c r="AB5" s="71">
        <f>'E.4 MOE SSP'!AB5+'E.3 MOE in TANF'!AB5</f>
        <v>0</v>
      </c>
      <c r="AC5" s="71">
        <f>'E.4 MOE SSP'!AC5+'E.3 MOE in TANF'!AC5</f>
        <v>22999825</v>
      </c>
      <c r="AD5" s="71">
        <f>'E.4 MOE SSP'!AD5+'E.3 MOE in TANF'!AD5</f>
        <v>10</v>
      </c>
      <c r="AE5" s="71">
        <f>'E.4 MOE SSP'!AE5+'E.3 MOE in TANF'!AE5</f>
        <v>7519276</v>
      </c>
      <c r="AF5" s="71">
        <f>'E.4 MOE SSP'!AF5+'E.3 MOE in TANF'!AF5</f>
        <v>25000</v>
      </c>
      <c r="AG5" s="71">
        <f>'E.4 MOE SSP'!AG5+'E.3 MOE in TANF'!AG5</f>
        <v>55905</v>
      </c>
      <c r="AH5" s="71">
        <f>'E.4 MOE SSP'!AH5+'E.3 MOE in TANF'!AH5</f>
        <v>19432011</v>
      </c>
      <c r="AI5" s="71">
        <f>'E.4 MOE SSP'!AI5+'E.3 MOE in TANF'!AI5</f>
        <v>0</v>
      </c>
      <c r="AJ5" s="71">
        <f>'E.4 MOE SSP'!AJ5+'E.3 MOE in TANF'!AJ5</f>
        <v>0</v>
      </c>
      <c r="AK5" s="71">
        <f>'E.4 MOE SSP'!AK5+'E.3 MOE in TANF'!AK5</f>
        <v>19432011</v>
      </c>
      <c r="AL5" s="71">
        <f>'E.4 MOE SSP'!AL5+'E.3 MOE in TANF'!AL5</f>
        <v>449275</v>
      </c>
      <c r="AM5" s="71">
        <f>'E.4 MOE SSP'!AM5+'E.3 MOE in TANF'!AM5</f>
        <v>13310690</v>
      </c>
      <c r="AN5" s="71">
        <f>'E.4 MOE SSP'!AN5+'E.3 MOE in TANF'!AN5</f>
        <v>6710979</v>
      </c>
      <c r="AO5" s="71">
        <f>'E.4 MOE SSP'!AO5+'E.3 MOE in TANF'!AO5</f>
        <v>6282459</v>
      </c>
      <c r="AP5" s="71">
        <f>'E.4 MOE SSP'!AP5+'E.3 MOE in TANF'!AP5</f>
        <v>317252</v>
      </c>
      <c r="AQ5" s="71">
        <f>'E.4 MOE SSP'!AQ5+'E.3 MOE in TANF'!AQ5</f>
        <v>0</v>
      </c>
      <c r="AR5" s="71">
        <f>'E.4 MOE SSP'!AR5+'E.3 MOE in TANF'!AR5</f>
        <v>89771072</v>
      </c>
      <c r="AS5" s="50"/>
      <c r="AT5" s="50"/>
      <c r="AU5" s="50"/>
      <c r="AV5" s="50"/>
      <c r="AW5" s="50"/>
      <c r="AX5" s="50"/>
      <c r="AY5" s="50"/>
      <c r="AZ5" s="50"/>
    </row>
    <row r="6" spans="1:52" s="5" customFormat="1" x14ac:dyDescent="0.25">
      <c r="A6" s="69" t="s">
        <v>2</v>
      </c>
      <c r="B6" s="126"/>
      <c r="C6" s="126"/>
      <c r="D6" s="126"/>
      <c r="E6" s="126"/>
      <c r="F6" s="126"/>
      <c r="G6" s="71">
        <f>'E.4 MOE SSP'!G6+'E.3 MOE in TANF'!G6</f>
        <v>35013350</v>
      </c>
      <c r="H6" s="71">
        <f>'E.4 MOE SSP'!H6+'E.3 MOE in TANF'!H6</f>
        <v>35013350</v>
      </c>
      <c r="I6" s="71">
        <f>'E.4 MOE SSP'!I6+'E.3 MOE in TANF'!I6</f>
        <v>0</v>
      </c>
      <c r="J6" s="126"/>
      <c r="K6" s="126"/>
      <c r="L6" s="126"/>
      <c r="M6" s="126"/>
      <c r="N6" s="126"/>
      <c r="O6" s="126"/>
      <c r="P6" s="126"/>
      <c r="Q6" s="126"/>
      <c r="R6" s="71">
        <f>'E.4 MOE SSP'!R6+'E.3 MOE in TANF'!R6</f>
        <v>93141</v>
      </c>
      <c r="S6" s="71">
        <f>'E.4 MOE SSP'!S6+'E.3 MOE in TANF'!S6</f>
        <v>0</v>
      </c>
      <c r="T6" s="71">
        <f>'E.4 MOE SSP'!T6+'E.3 MOE in TANF'!T6</f>
        <v>0</v>
      </c>
      <c r="U6" s="71">
        <f>'E.4 MOE SSP'!U6+'E.3 MOE in TANF'!U6</f>
        <v>93141</v>
      </c>
      <c r="V6" s="71">
        <f>'E.4 MOE SSP'!V6+'E.3 MOE in TANF'!V6</f>
        <v>0</v>
      </c>
      <c r="W6" s="71">
        <f>'E.4 MOE SSP'!W6+'E.3 MOE in TANF'!W6</f>
        <v>0</v>
      </c>
      <c r="X6" s="71">
        <f>'E.4 MOE SSP'!X6+'E.3 MOE in TANF'!X6</f>
        <v>0</v>
      </c>
      <c r="Y6" s="71">
        <f>'E.4 MOE SSP'!Y6+'E.3 MOE in TANF'!Y6</f>
        <v>0</v>
      </c>
      <c r="Z6" s="71">
        <f>'E.4 MOE SSP'!Z6+'E.3 MOE in TANF'!Z6</f>
        <v>0</v>
      </c>
      <c r="AA6" s="71">
        <f>'E.4 MOE SSP'!AA6+'E.3 MOE in TANF'!AA6</f>
        <v>0</v>
      </c>
      <c r="AB6" s="71">
        <f>'E.4 MOE SSP'!AB6+'E.3 MOE in TANF'!AB6</f>
        <v>0</v>
      </c>
      <c r="AC6" s="71">
        <f>'E.4 MOE SSP'!AC6+'E.3 MOE in TANF'!AC6</f>
        <v>0</v>
      </c>
      <c r="AD6" s="71">
        <f>'E.4 MOE SSP'!AD6+'E.3 MOE in TANF'!AD6</f>
        <v>0</v>
      </c>
      <c r="AE6" s="71">
        <f>'E.4 MOE SSP'!AE6+'E.3 MOE in TANF'!AE6</f>
        <v>0</v>
      </c>
      <c r="AF6" s="71">
        <f>'E.4 MOE SSP'!AF6+'E.3 MOE in TANF'!AF6</f>
        <v>0</v>
      </c>
      <c r="AG6" s="71">
        <f>'E.4 MOE SSP'!AG6+'E.3 MOE in TANF'!AG6</f>
        <v>0</v>
      </c>
      <c r="AH6" s="71">
        <f>'E.4 MOE SSP'!AH6+'E.3 MOE in TANF'!AH6</f>
        <v>0</v>
      </c>
      <c r="AI6" s="71">
        <f>'E.4 MOE SSP'!AI6+'E.3 MOE in TANF'!AI6</f>
        <v>0</v>
      </c>
      <c r="AJ6" s="71">
        <f>'E.4 MOE SSP'!AJ6+'E.3 MOE in TANF'!AJ6</f>
        <v>0</v>
      </c>
      <c r="AK6" s="71">
        <f>'E.4 MOE SSP'!AK6+'E.3 MOE in TANF'!AK6</f>
        <v>0</v>
      </c>
      <c r="AL6" s="71">
        <f>'E.4 MOE SSP'!AL6+'E.3 MOE in TANF'!AL6</f>
        <v>0</v>
      </c>
      <c r="AM6" s="71">
        <f>'E.4 MOE SSP'!AM6+'E.3 MOE in TANF'!AM6</f>
        <v>2643147</v>
      </c>
      <c r="AN6" s="71">
        <f>'E.4 MOE SSP'!AN6+'E.3 MOE in TANF'!AN6</f>
        <v>1734381</v>
      </c>
      <c r="AO6" s="71">
        <f>'E.4 MOE SSP'!AO6+'E.3 MOE in TANF'!AO6</f>
        <v>788719</v>
      </c>
      <c r="AP6" s="71">
        <f>'E.4 MOE SSP'!AP6+'E.3 MOE in TANF'!AP6</f>
        <v>120047</v>
      </c>
      <c r="AQ6" s="71">
        <f>'E.4 MOE SSP'!AQ6+'E.3 MOE in TANF'!AQ6</f>
        <v>0</v>
      </c>
      <c r="AR6" s="71">
        <f>'E.4 MOE SSP'!AR6+'E.3 MOE in TANF'!AR6</f>
        <v>37749638</v>
      </c>
      <c r="AS6" s="50"/>
      <c r="AT6" s="50"/>
      <c r="AU6" s="50"/>
      <c r="AV6" s="50"/>
      <c r="AW6" s="50"/>
      <c r="AX6" s="50"/>
      <c r="AY6" s="50"/>
      <c r="AZ6" s="50"/>
    </row>
    <row r="7" spans="1:52" s="5" customFormat="1" x14ac:dyDescent="0.25">
      <c r="A7" s="69" t="s">
        <v>3</v>
      </c>
      <c r="B7" s="126"/>
      <c r="C7" s="126"/>
      <c r="D7" s="126"/>
      <c r="E7" s="126"/>
      <c r="F7" s="126"/>
      <c r="G7" s="71">
        <f>'E.4 MOE SSP'!G7+'E.3 MOE in TANF'!G7</f>
        <v>0</v>
      </c>
      <c r="H7" s="71">
        <f>'E.4 MOE SSP'!H7+'E.3 MOE in TANF'!H7</f>
        <v>0</v>
      </c>
      <c r="I7" s="71">
        <f>'E.4 MOE SSP'!I7+'E.3 MOE in TANF'!I7</f>
        <v>0</v>
      </c>
      <c r="J7" s="126"/>
      <c r="K7" s="126"/>
      <c r="L7" s="126"/>
      <c r="M7" s="126"/>
      <c r="N7" s="126"/>
      <c r="O7" s="126"/>
      <c r="P7" s="126"/>
      <c r="Q7" s="126"/>
      <c r="R7" s="71">
        <f>'E.4 MOE SSP'!R7+'E.3 MOE in TANF'!R7</f>
        <v>1134846</v>
      </c>
      <c r="S7" s="71">
        <f>'E.4 MOE SSP'!S7+'E.3 MOE in TANF'!S7</f>
        <v>0</v>
      </c>
      <c r="T7" s="71">
        <f>'E.4 MOE SSP'!T7+'E.3 MOE in TANF'!T7</f>
        <v>0</v>
      </c>
      <c r="U7" s="71">
        <f>'E.4 MOE SSP'!U7+'E.3 MOE in TANF'!U7</f>
        <v>1134846</v>
      </c>
      <c r="V7" s="71">
        <f>'E.4 MOE SSP'!V7+'E.3 MOE in TANF'!V7</f>
        <v>0</v>
      </c>
      <c r="W7" s="71">
        <f>'E.4 MOE SSP'!W7+'E.3 MOE in TANF'!W7</f>
        <v>0</v>
      </c>
      <c r="X7" s="71">
        <f>'E.4 MOE SSP'!X7+'E.3 MOE in TANF'!X7</f>
        <v>0</v>
      </c>
      <c r="Y7" s="71">
        <f>'E.4 MOE SSP'!Y7+'E.3 MOE in TANF'!Y7</f>
        <v>0</v>
      </c>
      <c r="Z7" s="71">
        <f>'E.4 MOE SSP'!Z7+'E.3 MOE in TANF'!Z7</f>
        <v>0</v>
      </c>
      <c r="AA7" s="71">
        <f>'E.4 MOE SSP'!AA7+'E.3 MOE in TANF'!AA7</f>
        <v>0</v>
      </c>
      <c r="AB7" s="71">
        <f>'E.4 MOE SSP'!AB7+'E.3 MOE in TANF'!AB7</f>
        <v>0</v>
      </c>
      <c r="AC7" s="71">
        <f>'E.4 MOE SSP'!AC7+'E.3 MOE in TANF'!AC7</f>
        <v>16716942</v>
      </c>
      <c r="AD7" s="71">
        <f>'E.4 MOE SSP'!AD7+'E.3 MOE in TANF'!AD7</f>
        <v>606714</v>
      </c>
      <c r="AE7" s="71">
        <f>'E.4 MOE SSP'!AE7+'E.3 MOE in TANF'!AE7</f>
        <v>0</v>
      </c>
      <c r="AF7" s="71">
        <f>'E.4 MOE SSP'!AF7+'E.3 MOE in TANF'!AF7</f>
        <v>0</v>
      </c>
      <c r="AG7" s="71">
        <f>'E.4 MOE SSP'!AG7+'E.3 MOE in TANF'!AG7</f>
        <v>0</v>
      </c>
      <c r="AH7" s="71">
        <f>'E.4 MOE SSP'!AH7+'E.3 MOE in TANF'!AH7</f>
        <v>174330540</v>
      </c>
      <c r="AI7" s="71">
        <f>'E.4 MOE SSP'!AI7+'E.3 MOE in TANF'!AI7</f>
        <v>135938941</v>
      </c>
      <c r="AJ7" s="71">
        <f>'E.4 MOE SSP'!AJ7+'E.3 MOE in TANF'!AJ7</f>
        <v>9440558</v>
      </c>
      <c r="AK7" s="71">
        <f>'E.4 MOE SSP'!AK7+'E.3 MOE in TANF'!AK7</f>
        <v>28951041</v>
      </c>
      <c r="AL7" s="71">
        <f>'E.4 MOE SSP'!AL7+'E.3 MOE in TANF'!AL7</f>
        <v>0</v>
      </c>
      <c r="AM7" s="71">
        <f>'E.4 MOE SSP'!AM7+'E.3 MOE in TANF'!AM7</f>
        <v>33481049</v>
      </c>
      <c r="AN7" s="71">
        <f>'E.4 MOE SSP'!AN7+'E.3 MOE in TANF'!AN7</f>
        <v>32690707</v>
      </c>
      <c r="AO7" s="71">
        <f>'E.4 MOE SSP'!AO7+'E.3 MOE in TANF'!AO7</f>
        <v>0</v>
      </c>
      <c r="AP7" s="71">
        <f>'E.4 MOE SSP'!AP7+'E.3 MOE in TANF'!AP7</f>
        <v>790342</v>
      </c>
      <c r="AQ7" s="71">
        <f>'E.4 MOE SSP'!AQ7+'E.3 MOE in TANF'!AQ7</f>
        <v>11066399</v>
      </c>
      <c r="AR7" s="71">
        <f>'E.4 MOE SSP'!AR7+'E.3 MOE in TANF'!AR7</f>
        <v>237336490</v>
      </c>
      <c r="AS7" s="50"/>
      <c r="AT7" s="50"/>
      <c r="AU7" s="50"/>
      <c r="AV7" s="50"/>
      <c r="AW7" s="50"/>
      <c r="AX7" s="50"/>
      <c r="AY7" s="50"/>
      <c r="AZ7" s="50"/>
    </row>
    <row r="8" spans="1:52" s="5" customFormat="1" x14ac:dyDescent="0.25">
      <c r="A8" s="69" t="s">
        <v>4</v>
      </c>
      <c r="B8" s="126"/>
      <c r="C8" s="126"/>
      <c r="D8" s="126"/>
      <c r="E8" s="126"/>
      <c r="F8" s="126"/>
      <c r="G8" s="71">
        <f>'E.4 MOE SSP'!G8+'E.3 MOE in TANF'!G8</f>
        <v>0</v>
      </c>
      <c r="H8" s="71">
        <f>'E.4 MOE SSP'!H8+'E.3 MOE in TANF'!H8</f>
        <v>0</v>
      </c>
      <c r="I8" s="71">
        <f>'E.4 MOE SSP'!I8+'E.3 MOE in TANF'!I8</f>
        <v>0</v>
      </c>
      <c r="J8" s="126"/>
      <c r="K8" s="126"/>
      <c r="L8" s="126"/>
      <c r="M8" s="126"/>
      <c r="N8" s="126"/>
      <c r="O8" s="126"/>
      <c r="P8" s="126"/>
      <c r="Q8" s="126"/>
      <c r="R8" s="71">
        <f>'E.4 MOE SSP'!R8+'E.3 MOE in TANF'!R8</f>
        <v>0</v>
      </c>
      <c r="S8" s="71">
        <f>'E.4 MOE SSP'!S8+'E.3 MOE in TANF'!S8</f>
        <v>0</v>
      </c>
      <c r="T8" s="71">
        <f>'E.4 MOE SSP'!T8+'E.3 MOE in TANF'!T8</f>
        <v>0</v>
      </c>
      <c r="U8" s="71">
        <f>'E.4 MOE SSP'!U8+'E.3 MOE in TANF'!U8</f>
        <v>0</v>
      </c>
      <c r="V8" s="71">
        <f>'E.4 MOE SSP'!V8+'E.3 MOE in TANF'!V8</f>
        <v>443400</v>
      </c>
      <c r="W8" s="71">
        <f>'E.4 MOE SSP'!W8+'E.3 MOE in TANF'!W8</f>
        <v>90558810</v>
      </c>
      <c r="X8" s="71">
        <f>'E.4 MOE SSP'!X8+'E.3 MOE in TANF'!X8</f>
        <v>0</v>
      </c>
      <c r="Y8" s="71">
        <f>'E.4 MOE SSP'!Y8+'E.3 MOE in TANF'!Y8</f>
        <v>90558810</v>
      </c>
      <c r="Z8" s="71">
        <f>'E.4 MOE SSP'!Z8+'E.3 MOE in TANF'!Z8</f>
        <v>0</v>
      </c>
      <c r="AA8" s="71">
        <f>'E.4 MOE SSP'!AA8+'E.3 MOE in TANF'!AA8</f>
        <v>0</v>
      </c>
      <c r="AB8" s="71">
        <f>'E.4 MOE SSP'!AB8+'E.3 MOE in TANF'!AB8</f>
        <v>0</v>
      </c>
      <c r="AC8" s="71">
        <f>'E.4 MOE SSP'!AC8+'E.3 MOE in TANF'!AC8</f>
        <v>0</v>
      </c>
      <c r="AD8" s="71">
        <f>'E.4 MOE SSP'!AD8+'E.3 MOE in TANF'!AD8</f>
        <v>0</v>
      </c>
      <c r="AE8" s="71">
        <f>'E.4 MOE SSP'!AE8+'E.3 MOE in TANF'!AE8</f>
        <v>0</v>
      </c>
      <c r="AF8" s="71">
        <f>'E.4 MOE SSP'!AF8+'E.3 MOE in TANF'!AF8</f>
        <v>0</v>
      </c>
      <c r="AG8" s="71">
        <f>'E.4 MOE SSP'!AG8+'E.3 MOE in TANF'!AG8</f>
        <v>0</v>
      </c>
      <c r="AH8" s="71">
        <f>'E.4 MOE SSP'!AH8+'E.3 MOE in TANF'!AH8</f>
        <v>0</v>
      </c>
      <c r="AI8" s="71">
        <f>'E.4 MOE SSP'!AI8+'E.3 MOE in TANF'!AI8</f>
        <v>0</v>
      </c>
      <c r="AJ8" s="71">
        <f>'E.4 MOE SSP'!AJ8+'E.3 MOE in TANF'!AJ8</f>
        <v>0</v>
      </c>
      <c r="AK8" s="71">
        <f>'E.4 MOE SSP'!AK8+'E.3 MOE in TANF'!AK8</f>
        <v>0</v>
      </c>
      <c r="AL8" s="71">
        <f>'E.4 MOE SSP'!AL8+'E.3 MOE in TANF'!AL8</f>
        <v>0</v>
      </c>
      <c r="AM8" s="71">
        <f>'E.4 MOE SSP'!AM8+'E.3 MOE in TANF'!AM8</f>
        <v>0</v>
      </c>
      <c r="AN8" s="71">
        <f>'E.4 MOE SSP'!AN8+'E.3 MOE in TANF'!AN8</f>
        <v>0</v>
      </c>
      <c r="AO8" s="71">
        <f>'E.4 MOE SSP'!AO8+'E.3 MOE in TANF'!AO8</f>
        <v>0</v>
      </c>
      <c r="AP8" s="71">
        <f>'E.4 MOE SSP'!AP8+'E.3 MOE in TANF'!AP8</f>
        <v>0</v>
      </c>
      <c r="AQ8" s="71">
        <f>'E.4 MOE SSP'!AQ8+'E.3 MOE in TANF'!AQ8</f>
        <v>0</v>
      </c>
      <c r="AR8" s="71">
        <f>'E.4 MOE SSP'!AR8+'E.3 MOE in TANF'!AR8</f>
        <v>91002210</v>
      </c>
      <c r="AS8" s="50"/>
      <c r="AT8" s="50"/>
      <c r="AU8" s="50"/>
      <c r="AV8" s="50"/>
      <c r="AW8" s="50"/>
      <c r="AX8" s="50"/>
      <c r="AY8" s="50"/>
      <c r="AZ8" s="50"/>
    </row>
    <row r="9" spans="1:52" s="5" customFormat="1" x14ac:dyDescent="0.25">
      <c r="A9" s="69" t="s">
        <v>5</v>
      </c>
      <c r="B9" s="126"/>
      <c r="C9" s="126"/>
      <c r="D9" s="126"/>
      <c r="E9" s="126"/>
      <c r="F9" s="126"/>
      <c r="G9" s="71">
        <f>'E.4 MOE SSP'!G9+'E.3 MOE in TANF'!G9</f>
        <v>1821089120</v>
      </c>
      <c r="H9" s="71">
        <f>'E.4 MOE SSP'!H9+'E.3 MOE in TANF'!H9</f>
        <v>1749577310</v>
      </c>
      <c r="I9" s="71">
        <f>'E.4 MOE SSP'!I9+'E.3 MOE in TANF'!I9</f>
        <v>71511810</v>
      </c>
      <c r="J9" s="126"/>
      <c r="K9" s="126"/>
      <c r="L9" s="126"/>
      <c r="M9" s="126"/>
      <c r="N9" s="126"/>
      <c r="O9" s="126"/>
      <c r="P9" s="126"/>
      <c r="Q9" s="126"/>
      <c r="R9" s="71">
        <f>'E.4 MOE SSP'!R9+'E.3 MOE in TANF'!R9</f>
        <v>48314274</v>
      </c>
      <c r="S9" s="71">
        <f>'E.4 MOE SSP'!S9+'E.3 MOE in TANF'!S9</f>
        <v>9367172</v>
      </c>
      <c r="T9" s="71">
        <f>'E.4 MOE SSP'!T9+'E.3 MOE in TANF'!T9</f>
        <v>25059582</v>
      </c>
      <c r="U9" s="71">
        <f>'E.4 MOE SSP'!U9+'E.3 MOE in TANF'!U9</f>
        <v>13887520</v>
      </c>
      <c r="V9" s="71">
        <f>'E.4 MOE SSP'!V9+'E.3 MOE in TANF'!V9</f>
        <v>9824635</v>
      </c>
      <c r="W9" s="71">
        <f>'E.4 MOE SSP'!W9+'E.3 MOE in TANF'!W9</f>
        <v>773771121</v>
      </c>
      <c r="X9" s="71">
        <f>'E.4 MOE SSP'!X9+'E.3 MOE in TANF'!X9</f>
        <v>773771121</v>
      </c>
      <c r="Y9" s="71">
        <f>'E.4 MOE SSP'!Y9+'E.3 MOE in TANF'!Y9</f>
        <v>0</v>
      </c>
      <c r="Z9" s="71">
        <f>'E.4 MOE SSP'!Z9+'E.3 MOE in TANF'!Z9</f>
        <v>7450</v>
      </c>
      <c r="AA9" s="71">
        <f>'E.4 MOE SSP'!AA9+'E.3 MOE in TANF'!AA9</f>
        <v>0</v>
      </c>
      <c r="AB9" s="71">
        <f>'E.4 MOE SSP'!AB9+'E.3 MOE in TANF'!AB9</f>
        <v>0</v>
      </c>
      <c r="AC9" s="71">
        <f>'E.4 MOE SSP'!AC9+'E.3 MOE in TANF'!AC9</f>
        <v>335255</v>
      </c>
      <c r="AD9" s="71">
        <f>'E.4 MOE SSP'!AD9+'E.3 MOE in TANF'!AD9</f>
        <v>104958932</v>
      </c>
      <c r="AE9" s="71">
        <f>'E.4 MOE SSP'!AE9+'E.3 MOE in TANF'!AE9</f>
        <v>1255755</v>
      </c>
      <c r="AF9" s="71">
        <f>'E.4 MOE SSP'!AF9+'E.3 MOE in TANF'!AF9</f>
        <v>9973510</v>
      </c>
      <c r="AG9" s="71">
        <f>'E.4 MOE SSP'!AG9+'E.3 MOE in TANF'!AG9</f>
        <v>1150471</v>
      </c>
      <c r="AH9" s="71">
        <f>'E.4 MOE SSP'!AH9+'E.3 MOE in TANF'!AH9</f>
        <v>975735</v>
      </c>
      <c r="AI9" s="71">
        <f>'E.4 MOE SSP'!AI9+'E.3 MOE in TANF'!AI9</f>
        <v>780931</v>
      </c>
      <c r="AJ9" s="71">
        <f>'E.4 MOE SSP'!AJ9+'E.3 MOE in TANF'!AJ9</f>
        <v>0</v>
      </c>
      <c r="AK9" s="71">
        <f>'E.4 MOE SSP'!AK9+'E.3 MOE in TANF'!AK9</f>
        <v>194804</v>
      </c>
      <c r="AL9" s="71">
        <f>'E.4 MOE SSP'!AL9+'E.3 MOE in TANF'!AL9</f>
        <v>10990</v>
      </c>
      <c r="AM9" s="71">
        <f>'E.4 MOE SSP'!AM9+'E.3 MOE in TANF'!AM9</f>
        <v>252294510</v>
      </c>
      <c r="AN9" s="71">
        <f>'E.4 MOE SSP'!AN9+'E.3 MOE in TANF'!AN9</f>
        <v>213542742</v>
      </c>
      <c r="AO9" s="71">
        <f>'E.4 MOE SSP'!AO9+'E.3 MOE in TANF'!AO9</f>
        <v>34831404</v>
      </c>
      <c r="AP9" s="71">
        <f>'E.4 MOE SSP'!AP9+'E.3 MOE in TANF'!AP9</f>
        <v>3920364</v>
      </c>
      <c r="AQ9" s="71">
        <f>'E.4 MOE SSP'!AQ9+'E.3 MOE in TANF'!AQ9</f>
        <v>673056</v>
      </c>
      <c r="AR9" s="71">
        <f>'E.4 MOE SSP'!AR9+'E.3 MOE in TANF'!AR9</f>
        <v>3024634814</v>
      </c>
      <c r="AS9" s="50"/>
      <c r="AT9" s="50"/>
      <c r="AU9" s="50"/>
      <c r="AV9" s="50"/>
      <c r="AW9" s="50"/>
      <c r="AX9" s="50"/>
      <c r="AY9" s="50"/>
      <c r="AZ9" s="50"/>
    </row>
    <row r="10" spans="1:52" s="5" customFormat="1" x14ac:dyDescent="0.25">
      <c r="A10" s="69" t="s">
        <v>6</v>
      </c>
      <c r="B10" s="126"/>
      <c r="C10" s="126"/>
      <c r="D10" s="126"/>
      <c r="E10" s="126"/>
      <c r="F10" s="126"/>
      <c r="G10" s="71">
        <f>'E.4 MOE SSP'!G10+'E.3 MOE in TANF'!G10</f>
        <v>7934261</v>
      </c>
      <c r="H10" s="71">
        <f>'E.4 MOE SSP'!H10+'E.3 MOE in TANF'!H10</f>
        <v>7934261</v>
      </c>
      <c r="I10" s="71">
        <f>'E.4 MOE SSP'!I10+'E.3 MOE in TANF'!I10</f>
        <v>0</v>
      </c>
      <c r="J10" s="126"/>
      <c r="K10" s="126"/>
      <c r="L10" s="126"/>
      <c r="M10" s="126"/>
      <c r="N10" s="126"/>
      <c r="O10" s="126"/>
      <c r="P10" s="126"/>
      <c r="Q10" s="126"/>
      <c r="R10" s="71">
        <f>'E.4 MOE SSP'!R10+'E.3 MOE in TANF'!R10</f>
        <v>1946636</v>
      </c>
      <c r="S10" s="71">
        <f>'E.4 MOE SSP'!S10+'E.3 MOE in TANF'!S10</f>
        <v>15344</v>
      </c>
      <c r="T10" s="71">
        <f>'E.4 MOE SSP'!T10+'E.3 MOE in TANF'!T10</f>
        <v>1331582</v>
      </c>
      <c r="U10" s="71">
        <f>'E.4 MOE SSP'!U10+'E.3 MOE in TANF'!U10</f>
        <v>599710</v>
      </c>
      <c r="V10" s="71">
        <f>'E.4 MOE SSP'!V10+'E.3 MOE in TANF'!V10</f>
        <v>805704</v>
      </c>
      <c r="W10" s="71">
        <f>'E.4 MOE SSP'!W10+'E.3 MOE in TANF'!W10</f>
        <v>65931001</v>
      </c>
      <c r="X10" s="71">
        <f>'E.4 MOE SSP'!X10+'E.3 MOE in TANF'!X10</f>
        <v>3011385</v>
      </c>
      <c r="Y10" s="71">
        <f>'E.4 MOE SSP'!Y10+'E.3 MOE in TANF'!Y10</f>
        <v>62919616</v>
      </c>
      <c r="Z10" s="71">
        <f>'E.4 MOE SSP'!Z10+'E.3 MOE in TANF'!Z10</f>
        <v>10998</v>
      </c>
      <c r="AA10" s="71">
        <f>'E.4 MOE SSP'!AA10+'E.3 MOE in TANF'!AA10</f>
        <v>0</v>
      </c>
      <c r="AB10" s="71">
        <f>'E.4 MOE SSP'!AB10+'E.3 MOE in TANF'!AB10</f>
        <v>4767752</v>
      </c>
      <c r="AC10" s="71">
        <f>'E.4 MOE SSP'!AC10+'E.3 MOE in TANF'!AC10</f>
        <v>5132820</v>
      </c>
      <c r="AD10" s="71">
        <f>'E.4 MOE SSP'!AD10+'E.3 MOE in TANF'!AD10</f>
        <v>13566184</v>
      </c>
      <c r="AE10" s="71">
        <f>'E.4 MOE SSP'!AE10+'E.3 MOE in TANF'!AE10</f>
        <v>6968478</v>
      </c>
      <c r="AF10" s="71">
        <f>'E.4 MOE SSP'!AF10+'E.3 MOE in TANF'!AF10</f>
        <v>22630</v>
      </c>
      <c r="AG10" s="71">
        <f>'E.4 MOE SSP'!AG10+'E.3 MOE in TANF'!AG10</f>
        <v>15315</v>
      </c>
      <c r="AH10" s="71">
        <f>'E.4 MOE SSP'!AH10+'E.3 MOE in TANF'!AH10</f>
        <v>43969732</v>
      </c>
      <c r="AI10" s="71">
        <f>'E.4 MOE SSP'!AI10+'E.3 MOE in TANF'!AI10</f>
        <v>23987309</v>
      </c>
      <c r="AJ10" s="71">
        <f>'E.4 MOE SSP'!AJ10+'E.3 MOE in TANF'!AJ10</f>
        <v>0</v>
      </c>
      <c r="AK10" s="71">
        <f>'E.4 MOE SSP'!AK10+'E.3 MOE in TANF'!AK10</f>
        <v>19982423</v>
      </c>
      <c r="AL10" s="71">
        <f>'E.4 MOE SSP'!AL10+'E.3 MOE in TANF'!AL10</f>
        <v>6547570</v>
      </c>
      <c r="AM10" s="71">
        <f>'E.4 MOE SSP'!AM10+'E.3 MOE in TANF'!AM10</f>
        <v>9897452</v>
      </c>
      <c r="AN10" s="71">
        <f>'E.4 MOE SSP'!AN10+'E.3 MOE in TANF'!AN10</f>
        <v>2370333</v>
      </c>
      <c r="AO10" s="71">
        <f>'E.4 MOE SSP'!AO10+'E.3 MOE in TANF'!AO10</f>
        <v>6533705</v>
      </c>
      <c r="AP10" s="71">
        <f>'E.4 MOE SSP'!AP10+'E.3 MOE in TANF'!AP10</f>
        <v>993414</v>
      </c>
      <c r="AQ10" s="71">
        <f>'E.4 MOE SSP'!AQ10+'E.3 MOE in TANF'!AQ10</f>
        <v>0</v>
      </c>
      <c r="AR10" s="71">
        <f>'E.4 MOE SSP'!AR10+'E.3 MOE in TANF'!AR10</f>
        <v>167516533</v>
      </c>
      <c r="AS10" s="50"/>
      <c r="AT10" s="50"/>
      <c r="AU10" s="50"/>
      <c r="AV10" s="50"/>
      <c r="AW10" s="50"/>
      <c r="AX10" s="50"/>
      <c r="AY10" s="50"/>
      <c r="AZ10" s="50"/>
    </row>
    <row r="11" spans="1:52" s="5" customFormat="1" x14ac:dyDescent="0.25">
      <c r="A11" s="69" t="s">
        <v>7</v>
      </c>
      <c r="B11" s="126"/>
      <c r="C11" s="126"/>
      <c r="D11" s="126"/>
      <c r="E11" s="126"/>
      <c r="F11" s="126"/>
      <c r="G11" s="71">
        <f>'E.4 MOE SSP'!G11+'E.3 MOE in TANF'!G11</f>
        <v>47067904</v>
      </c>
      <c r="H11" s="71">
        <f>'E.4 MOE SSP'!H11+'E.3 MOE in TANF'!H11</f>
        <v>47067904</v>
      </c>
      <c r="I11" s="71">
        <f>'E.4 MOE SSP'!I11+'E.3 MOE in TANF'!I11</f>
        <v>0</v>
      </c>
      <c r="J11" s="126"/>
      <c r="K11" s="126"/>
      <c r="L11" s="126"/>
      <c r="M11" s="126"/>
      <c r="N11" s="126"/>
      <c r="O11" s="126"/>
      <c r="P11" s="126"/>
      <c r="Q11" s="126"/>
      <c r="R11" s="71">
        <f>'E.4 MOE SSP'!R11+'E.3 MOE in TANF'!R11</f>
        <v>16374223</v>
      </c>
      <c r="S11" s="71">
        <f>'E.4 MOE SSP'!S11+'E.3 MOE in TANF'!S11</f>
        <v>0</v>
      </c>
      <c r="T11" s="71">
        <f>'E.4 MOE SSP'!T11+'E.3 MOE in TANF'!T11</f>
        <v>16374223</v>
      </c>
      <c r="U11" s="71">
        <f>'E.4 MOE SSP'!U11+'E.3 MOE in TANF'!U11</f>
        <v>0</v>
      </c>
      <c r="V11" s="71">
        <f>'E.4 MOE SSP'!V11+'E.3 MOE in TANF'!V11</f>
        <v>0</v>
      </c>
      <c r="W11" s="71">
        <f>'E.4 MOE SSP'!W11+'E.3 MOE in TANF'!W11</f>
        <v>139909626</v>
      </c>
      <c r="X11" s="71">
        <f>'E.4 MOE SSP'!X11+'E.3 MOE in TANF'!X11</f>
        <v>56292730</v>
      </c>
      <c r="Y11" s="71">
        <f>'E.4 MOE SSP'!Y11+'E.3 MOE in TANF'!Y11</f>
        <v>83616896</v>
      </c>
      <c r="Z11" s="71">
        <f>'E.4 MOE SSP'!Z11+'E.3 MOE in TANF'!Z11</f>
        <v>0</v>
      </c>
      <c r="AA11" s="71">
        <f>'E.4 MOE SSP'!AA11+'E.3 MOE in TANF'!AA11</f>
        <v>0</v>
      </c>
      <c r="AB11" s="71">
        <f>'E.4 MOE SSP'!AB11+'E.3 MOE in TANF'!AB11</f>
        <v>0</v>
      </c>
      <c r="AC11" s="71">
        <f>'E.4 MOE SSP'!AC11+'E.3 MOE in TANF'!AC11</f>
        <v>0</v>
      </c>
      <c r="AD11" s="71">
        <f>'E.4 MOE SSP'!AD11+'E.3 MOE in TANF'!AD11</f>
        <v>2049200</v>
      </c>
      <c r="AE11" s="71">
        <f>'E.4 MOE SSP'!AE11+'E.3 MOE in TANF'!AE11</f>
        <v>0</v>
      </c>
      <c r="AF11" s="71">
        <f>'E.4 MOE SSP'!AF11+'E.3 MOE in TANF'!AF11</f>
        <v>0</v>
      </c>
      <c r="AG11" s="71">
        <f>'E.4 MOE SSP'!AG11+'E.3 MOE in TANF'!AG11</f>
        <v>482907</v>
      </c>
      <c r="AH11" s="71">
        <f>'E.4 MOE SSP'!AH11+'E.3 MOE in TANF'!AH11</f>
        <v>0</v>
      </c>
      <c r="AI11" s="71">
        <f>'E.4 MOE SSP'!AI11+'E.3 MOE in TANF'!AI11</f>
        <v>0</v>
      </c>
      <c r="AJ11" s="71">
        <f>'E.4 MOE SSP'!AJ11+'E.3 MOE in TANF'!AJ11</f>
        <v>0</v>
      </c>
      <c r="AK11" s="71">
        <f>'E.4 MOE SSP'!AK11+'E.3 MOE in TANF'!AK11</f>
        <v>0</v>
      </c>
      <c r="AL11" s="71">
        <f>'E.4 MOE SSP'!AL11+'E.3 MOE in TANF'!AL11</f>
        <v>0</v>
      </c>
      <c r="AM11" s="71">
        <f>'E.4 MOE SSP'!AM11+'E.3 MOE in TANF'!AM11</f>
        <v>31955564</v>
      </c>
      <c r="AN11" s="71">
        <f>'E.4 MOE SSP'!AN11+'E.3 MOE in TANF'!AN11</f>
        <v>21448605</v>
      </c>
      <c r="AO11" s="71">
        <f>'E.4 MOE SSP'!AO11+'E.3 MOE in TANF'!AO11</f>
        <v>0</v>
      </c>
      <c r="AP11" s="71">
        <f>'E.4 MOE SSP'!AP11+'E.3 MOE in TANF'!AP11</f>
        <v>10506959</v>
      </c>
      <c r="AQ11" s="71">
        <f>'E.4 MOE SSP'!AQ11+'E.3 MOE in TANF'!AQ11</f>
        <v>0</v>
      </c>
      <c r="AR11" s="71">
        <f>'E.4 MOE SSP'!AR11+'E.3 MOE in TANF'!AR11</f>
        <v>237839424</v>
      </c>
      <c r="AS11" s="50"/>
      <c r="AT11" s="50"/>
      <c r="AU11" s="50"/>
      <c r="AV11" s="50"/>
      <c r="AW11" s="50"/>
      <c r="AX11" s="50"/>
      <c r="AY11" s="50"/>
      <c r="AZ11" s="50"/>
    </row>
    <row r="12" spans="1:52" s="5" customFormat="1" x14ac:dyDescent="0.25">
      <c r="A12" s="69" t="s">
        <v>8</v>
      </c>
      <c r="B12" s="126"/>
      <c r="C12" s="126"/>
      <c r="D12" s="126"/>
      <c r="E12" s="126"/>
      <c r="F12" s="126"/>
      <c r="G12" s="71">
        <f>'E.4 MOE SSP'!G12+'E.3 MOE in TANF'!G12</f>
        <v>20371477</v>
      </c>
      <c r="H12" s="71">
        <f>'E.4 MOE SSP'!H12+'E.3 MOE in TANF'!H12</f>
        <v>20371477</v>
      </c>
      <c r="I12" s="71">
        <f>'E.4 MOE SSP'!I12+'E.3 MOE in TANF'!I12</f>
        <v>0</v>
      </c>
      <c r="J12" s="126"/>
      <c r="K12" s="126"/>
      <c r="L12" s="126"/>
      <c r="M12" s="126"/>
      <c r="N12" s="126"/>
      <c r="O12" s="126"/>
      <c r="P12" s="126"/>
      <c r="Q12" s="126"/>
      <c r="R12" s="71">
        <f>'E.4 MOE SSP'!R12+'E.3 MOE in TANF'!R12</f>
        <v>2161499</v>
      </c>
      <c r="S12" s="71">
        <f>'E.4 MOE SSP'!S12+'E.3 MOE in TANF'!S12</f>
        <v>1201749</v>
      </c>
      <c r="T12" s="71">
        <f>'E.4 MOE SSP'!T12+'E.3 MOE in TANF'!T12</f>
        <v>750</v>
      </c>
      <c r="U12" s="71">
        <f>'E.4 MOE SSP'!U12+'E.3 MOE in TANF'!U12</f>
        <v>959000</v>
      </c>
      <c r="V12" s="71">
        <f>'E.4 MOE SSP'!V12+'E.3 MOE in TANF'!V12</f>
        <v>0</v>
      </c>
      <c r="W12" s="71">
        <f>'E.4 MOE SSP'!W12+'E.3 MOE in TANF'!W12</f>
        <v>32595877</v>
      </c>
      <c r="X12" s="71">
        <f>'E.4 MOE SSP'!X12+'E.3 MOE in TANF'!X12</f>
        <v>32595877</v>
      </c>
      <c r="Y12" s="71">
        <f>'E.4 MOE SSP'!Y12+'E.3 MOE in TANF'!Y12</f>
        <v>0</v>
      </c>
      <c r="Z12" s="71">
        <f>'E.4 MOE SSP'!Z12+'E.3 MOE in TANF'!Z12</f>
        <v>0</v>
      </c>
      <c r="AA12" s="71">
        <f>'E.4 MOE SSP'!AA12+'E.3 MOE in TANF'!AA12</f>
        <v>0</v>
      </c>
      <c r="AB12" s="71">
        <f>'E.4 MOE SSP'!AB12+'E.3 MOE in TANF'!AB12</f>
        <v>0</v>
      </c>
      <c r="AC12" s="71">
        <f>'E.4 MOE SSP'!AC12+'E.3 MOE in TANF'!AC12</f>
        <v>716770</v>
      </c>
      <c r="AD12" s="71">
        <f>'E.4 MOE SSP'!AD12+'E.3 MOE in TANF'!AD12</f>
        <v>0</v>
      </c>
      <c r="AE12" s="71">
        <f>'E.4 MOE SSP'!AE12+'E.3 MOE in TANF'!AE12</f>
        <v>0</v>
      </c>
      <c r="AF12" s="71">
        <f>'E.4 MOE SSP'!AF12+'E.3 MOE in TANF'!AF12</f>
        <v>0</v>
      </c>
      <c r="AG12" s="71">
        <f>'E.4 MOE SSP'!AG12+'E.3 MOE in TANF'!AG12</f>
        <v>0</v>
      </c>
      <c r="AH12" s="71">
        <f>'E.4 MOE SSP'!AH12+'E.3 MOE in TANF'!AH12</f>
        <v>0</v>
      </c>
      <c r="AI12" s="71">
        <f>'E.4 MOE SSP'!AI12+'E.3 MOE in TANF'!AI12</f>
        <v>0</v>
      </c>
      <c r="AJ12" s="71">
        <f>'E.4 MOE SSP'!AJ12+'E.3 MOE in TANF'!AJ12</f>
        <v>0</v>
      </c>
      <c r="AK12" s="71">
        <f>'E.4 MOE SSP'!AK12+'E.3 MOE in TANF'!AK12</f>
        <v>0</v>
      </c>
      <c r="AL12" s="71">
        <f>'E.4 MOE SSP'!AL12+'E.3 MOE in TANF'!AL12</f>
        <v>0</v>
      </c>
      <c r="AM12" s="71">
        <f>'E.4 MOE SSP'!AM12+'E.3 MOE in TANF'!AM12</f>
        <v>9811184</v>
      </c>
      <c r="AN12" s="71">
        <f>'E.4 MOE SSP'!AN12+'E.3 MOE in TANF'!AN12</f>
        <v>34343</v>
      </c>
      <c r="AO12" s="71">
        <f>'E.4 MOE SSP'!AO12+'E.3 MOE in TANF'!AO12</f>
        <v>9734948</v>
      </c>
      <c r="AP12" s="71">
        <f>'E.4 MOE SSP'!AP12+'E.3 MOE in TANF'!AP12</f>
        <v>41893</v>
      </c>
      <c r="AQ12" s="71">
        <f>'E.4 MOE SSP'!AQ12+'E.3 MOE in TANF'!AQ12</f>
        <v>0</v>
      </c>
      <c r="AR12" s="71">
        <f>'E.4 MOE SSP'!AR12+'E.3 MOE in TANF'!AR12</f>
        <v>65656807</v>
      </c>
      <c r="AS12" s="50"/>
      <c r="AT12" s="50"/>
      <c r="AU12" s="50"/>
      <c r="AV12" s="50"/>
      <c r="AW12" s="50"/>
      <c r="AX12" s="50"/>
      <c r="AY12" s="50"/>
      <c r="AZ12" s="50"/>
    </row>
    <row r="13" spans="1:52" s="5" customFormat="1" x14ac:dyDescent="0.25">
      <c r="A13" s="69" t="s">
        <v>163</v>
      </c>
      <c r="B13" s="126"/>
      <c r="C13" s="126"/>
      <c r="D13" s="126"/>
      <c r="E13" s="126"/>
      <c r="F13" s="126"/>
      <c r="G13" s="71">
        <f>'E.4 MOE SSP'!G13+'E.3 MOE in TANF'!G13</f>
        <v>40470612</v>
      </c>
      <c r="H13" s="71">
        <f>'E.4 MOE SSP'!H13+'E.3 MOE in TANF'!H13</f>
        <v>40470612</v>
      </c>
      <c r="I13" s="71">
        <f>'E.4 MOE SSP'!I13+'E.3 MOE in TANF'!I13</f>
        <v>0</v>
      </c>
      <c r="J13" s="126"/>
      <c r="K13" s="126"/>
      <c r="L13" s="126"/>
      <c r="M13" s="126"/>
      <c r="N13" s="126"/>
      <c r="O13" s="126"/>
      <c r="P13" s="126"/>
      <c r="Q13" s="126"/>
      <c r="R13" s="71">
        <f>'E.4 MOE SSP'!R13+'E.3 MOE in TANF'!R13</f>
        <v>32235106</v>
      </c>
      <c r="S13" s="71">
        <f>'E.4 MOE SSP'!S13+'E.3 MOE in TANF'!S13</f>
        <v>7417042</v>
      </c>
      <c r="T13" s="71">
        <f>'E.4 MOE SSP'!T13+'E.3 MOE in TANF'!T13</f>
        <v>800000</v>
      </c>
      <c r="U13" s="71">
        <f>'E.4 MOE SSP'!U13+'E.3 MOE in TANF'!U13</f>
        <v>24018064</v>
      </c>
      <c r="V13" s="71">
        <f>'E.4 MOE SSP'!V13+'E.3 MOE in TANF'!V13</f>
        <v>0</v>
      </c>
      <c r="W13" s="71">
        <f>'E.4 MOE SSP'!W13+'E.3 MOE in TANF'!W13</f>
        <v>22584565</v>
      </c>
      <c r="X13" s="71">
        <f>'E.4 MOE SSP'!X13+'E.3 MOE in TANF'!X13</f>
        <v>22584565</v>
      </c>
      <c r="Y13" s="71">
        <f>'E.4 MOE SSP'!Y13+'E.3 MOE in TANF'!Y13</f>
        <v>0</v>
      </c>
      <c r="Z13" s="71">
        <f>'E.4 MOE SSP'!Z13+'E.3 MOE in TANF'!Z13</f>
        <v>0</v>
      </c>
      <c r="AA13" s="71">
        <f>'E.4 MOE SSP'!AA13+'E.3 MOE in TANF'!AA13</f>
        <v>20000000</v>
      </c>
      <c r="AB13" s="71">
        <f>'E.4 MOE SSP'!AB13+'E.3 MOE in TANF'!AB13</f>
        <v>0</v>
      </c>
      <c r="AC13" s="71">
        <f>'E.4 MOE SSP'!AC13+'E.3 MOE in TANF'!AC13</f>
        <v>51742177</v>
      </c>
      <c r="AD13" s="71">
        <f>'E.4 MOE SSP'!AD13+'E.3 MOE in TANF'!AD13</f>
        <v>831621</v>
      </c>
      <c r="AE13" s="71">
        <f>'E.4 MOE SSP'!AE13+'E.3 MOE in TANF'!AE13</f>
        <v>0</v>
      </c>
      <c r="AF13" s="71">
        <f>'E.4 MOE SSP'!AF13+'E.3 MOE in TANF'!AF13</f>
        <v>0</v>
      </c>
      <c r="AG13" s="71">
        <f>'E.4 MOE SSP'!AG13+'E.3 MOE in TANF'!AG13</f>
        <v>0</v>
      </c>
      <c r="AH13" s="71">
        <f>'E.4 MOE SSP'!AH13+'E.3 MOE in TANF'!AH13</f>
        <v>0</v>
      </c>
      <c r="AI13" s="71">
        <f>'E.4 MOE SSP'!AI13+'E.3 MOE in TANF'!AI13</f>
        <v>0</v>
      </c>
      <c r="AJ13" s="71">
        <f>'E.4 MOE SSP'!AJ13+'E.3 MOE in TANF'!AJ13</f>
        <v>0</v>
      </c>
      <c r="AK13" s="71">
        <f>'E.4 MOE SSP'!AK13+'E.3 MOE in TANF'!AK13</f>
        <v>0</v>
      </c>
      <c r="AL13" s="71">
        <f>'E.4 MOE SSP'!AL13+'E.3 MOE in TANF'!AL13</f>
        <v>0</v>
      </c>
      <c r="AM13" s="71">
        <f>'E.4 MOE SSP'!AM13+'E.3 MOE in TANF'!AM13</f>
        <v>0</v>
      </c>
      <c r="AN13" s="71">
        <f>'E.4 MOE SSP'!AN13+'E.3 MOE in TANF'!AN13</f>
        <v>0</v>
      </c>
      <c r="AO13" s="71">
        <f>'E.4 MOE SSP'!AO13+'E.3 MOE in TANF'!AO13</f>
        <v>0</v>
      </c>
      <c r="AP13" s="71">
        <f>'E.4 MOE SSP'!AP13+'E.3 MOE in TANF'!AP13</f>
        <v>0</v>
      </c>
      <c r="AQ13" s="71">
        <f>'E.4 MOE SSP'!AQ13+'E.3 MOE in TANF'!AQ13</f>
        <v>3944002</v>
      </c>
      <c r="AR13" s="71">
        <f>'E.4 MOE SSP'!AR13+'E.3 MOE in TANF'!AR13</f>
        <v>171808083</v>
      </c>
      <c r="AS13" s="50"/>
      <c r="AT13" s="50"/>
      <c r="AU13" s="50"/>
      <c r="AV13" s="50"/>
      <c r="AW13" s="50"/>
      <c r="AX13" s="50"/>
      <c r="AY13" s="50"/>
      <c r="AZ13" s="50"/>
    </row>
    <row r="14" spans="1:52" s="5" customFormat="1" x14ac:dyDescent="0.25">
      <c r="A14" s="69" t="s">
        <v>10</v>
      </c>
      <c r="B14" s="126"/>
      <c r="C14" s="126"/>
      <c r="D14" s="126"/>
      <c r="E14" s="126"/>
      <c r="F14" s="126"/>
      <c r="G14" s="71">
        <f>'E.4 MOE SSP'!G14+'E.3 MOE in TANF'!G14</f>
        <v>133595138</v>
      </c>
      <c r="H14" s="71">
        <f>'E.4 MOE SSP'!H14+'E.3 MOE in TANF'!H14</f>
        <v>127932367</v>
      </c>
      <c r="I14" s="71">
        <f>'E.4 MOE SSP'!I14+'E.3 MOE in TANF'!I14</f>
        <v>5662771</v>
      </c>
      <c r="J14" s="126"/>
      <c r="K14" s="126"/>
      <c r="L14" s="126"/>
      <c r="M14" s="126"/>
      <c r="N14" s="126"/>
      <c r="O14" s="126"/>
      <c r="P14" s="126"/>
      <c r="Q14" s="126"/>
      <c r="R14" s="71">
        <f>'E.4 MOE SSP'!R14+'E.3 MOE in TANF'!R14</f>
        <v>0</v>
      </c>
      <c r="S14" s="71">
        <f>'E.4 MOE SSP'!S14+'E.3 MOE in TANF'!S14</f>
        <v>0</v>
      </c>
      <c r="T14" s="71">
        <f>'E.4 MOE SSP'!T14+'E.3 MOE in TANF'!T14</f>
        <v>0</v>
      </c>
      <c r="U14" s="71">
        <f>'E.4 MOE SSP'!U14+'E.3 MOE in TANF'!U14</f>
        <v>0</v>
      </c>
      <c r="V14" s="71">
        <f>'E.4 MOE SSP'!V14+'E.3 MOE in TANF'!V14</f>
        <v>0</v>
      </c>
      <c r="W14" s="71">
        <f>'E.4 MOE SSP'!W14+'E.3 MOE in TANF'!W14</f>
        <v>128925050</v>
      </c>
      <c r="X14" s="71">
        <f>'E.4 MOE SSP'!X14+'E.3 MOE in TANF'!X14</f>
        <v>128925050</v>
      </c>
      <c r="Y14" s="71">
        <f>'E.4 MOE SSP'!Y14+'E.3 MOE in TANF'!Y14</f>
        <v>0</v>
      </c>
      <c r="Z14" s="71">
        <f>'E.4 MOE SSP'!Z14+'E.3 MOE in TANF'!Z14</f>
        <v>0</v>
      </c>
      <c r="AA14" s="71">
        <f>'E.4 MOE SSP'!AA14+'E.3 MOE in TANF'!AA14</f>
        <v>0</v>
      </c>
      <c r="AB14" s="71">
        <f>'E.4 MOE SSP'!AB14+'E.3 MOE in TANF'!AB14</f>
        <v>0</v>
      </c>
      <c r="AC14" s="71">
        <f>'E.4 MOE SSP'!AC14+'E.3 MOE in TANF'!AC14</f>
        <v>0</v>
      </c>
      <c r="AD14" s="71">
        <f>'E.4 MOE SSP'!AD14+'E.3 MOE in TANF'!AD14</f>
        <v>0</v>
      </c>
      <c r="AE14" s="71">
        <f>'E.4 MOE SSP'!AE14+'E.3 MOE in TANF'!AE14</f>
        <v>0</v>
      </c>
      <c r="AF14" s="71">
        <f>'E.4 MOE SSP'!AF14+'E.3 MOE in TANF'!AF14</f>
        <v>0</v>
      </c>
      <c r="AG14" s="71">
        <f>'E.4 MOE SSP'!AG14+'E.3 MOE in TANF'!AG14</f>
        <v>0</v>
      </c>
      <c r="AH14" s="71">
        <f>'E.4 MOE SSP'!AH14+'E.3 MOE in TANF'!AH14</f>
        <v>153693865</v>
      </c>
      <c r="AI14" s="71">
        <f>'E.4 MOE SSP'!AI14+'E.3 MOE in TANF'!AI14</f>
        <v>43814719</v>
      </c>
      <c r="AJ14" s="71">
        <f>'E.4 MOE SSP'!AJ14+'E.3 MOE in TANF'!AJ14</f>
        <v>529359</v>
      </c>
      <c r="AK14" s="71">
        <f>'E.4 MOE SSP'!AK14+'E.3 MOE in TANF'!AK14</f>
        <v>109349787</v>
      </c>
      <c r="AL14" s="71">
        <f>'E.4 MOE SSP'!AL14+'E.3 MOE in TANF'!AL14</f>
        <v>0</v>
      </c>
      <c r="AM14" s="71">
        <f>'E.4 MOE SSP'!AM14+'E.3 MOE in TANF'!AM14</f>
        <v>18631583</v>
      </c>
      <c r="AN14" s="71">
        <f>'E.4 MOE SSP'!AN14+'E.3 MOE in TANF'!AN14</f>
        <v>9399670</v>
      </c>
      <c r="AO14" s="71">
        <f>'E.4 MOE SSP'!AO14+'E.3 MOE in TANF'!AO14</f>
        <v>0</v>
      </c>
      <c r="AP14" s="71">
        <f>'E.4 MOE SSP'!AP14+'E.3 MOE in TANF'!AP14</f>
        <v>9231913</v>
      </c>
      <c r="AQ14" s="71">
        <f>'E.4 MOE SSP'!AQ14+'E.3 MOE in TANF'!AQ14</f>
        <v>2168656</v>
      </c>
      <c r="AR14" s="71">
        <f>'E.4 MOE SSP'!AR14+'E.3 MOE in TANF'!AR14</f>
        <v>437014292</v>
      </c>
      <c r="AS14" s="50"/>
      <c r="AT14" s="50"/>
      <c r="AU14" s="50"/>
      <c r="AV14" s="50"/>
      <c r="AW14" s="50"/>
      <c r="AX14" s="50"/>
      <c r="AY14" s="50"/>
      <c r="AZ14" s="50"/>
    </row>
    <row r="15" spans="1:52" s="5" customFormat="1" x14ac:dyDescent="0.25">
      <c r="A15" s="69" t="s">
        <v>11</v>
      </c>
      <c r="B15" s="126"/>
      <c r="C15" s="126"/>
      <c r="D15" s="126"/>
      <c r="E15" s="126"/>
      <c r="F15" s="126"/>
      <c r="G15" s="71">
        <f>'E.4 MOE SSP'!G15+'E.3 MOE in TANF'!G15</f>
        <v>27671321</v>
      </c>
      <c r="H15" s="71">
        <f>'E.4 MOE SSP'!H15+'E.3 MOE in TANF'!H15</f>
        <v>27671321</v>
      </c>
      <c r="I15" s="71">
        <f>'E.4 MOE SSP'!I15+'E.3 MOE in TANF'!I15</f>
        <v>0</v>
      </c>
      <c r="J15" s="126"/>
      <c r="K15" s="126"/>
      <c r="L15" s="126"/>
      <c r="M15" s="126"/>
      <c r="N15" s="126"/>
      <c r="O15" s="126"/>
      <c r="P15" s="126"/>
      <c r="Q15" s="126"/>
      <c r="R15" s="71">
        <f>'E.4 MOE SSP'!R15+'E.3 MOE in TANF'!R15</f>
        <v>2176996</v>
      </c>
      <c r="S15" s="71">
        <f>'E.4 MOE SSP'!S15+'E.3 MOE in TANF'!S15</f>
        <v>0</v>
      </c>
      <c r="T15" s="71">
        <f>'E.4 MOE SSP'!T15+'E.3 MOE in TANF'!T15</f>
        <v>0</v>
      </c>
      <c r="U15" s="71">
        <f>'E.4 MOE SSP'!U15+'E.3 MOE in TANF'!U15</f>
        <v>2176996</v>
      </c>
      <c r="V15" s="71">
        <f>'E.4 MOE SSP'!V15+'E.3 MOE in TANF'!V15</f>
        <v>355166</v>
      </c>
      <c r="W15" s="71">
        <f>'E.4 MOE SSP'!W15+'E.3 MOE in TANF'!W15</f>
        <v>22182651</v>
      </c>
      <c r="X15" s="71">
        <f>'E.4 MOE SSP'!X15+'E.3 MOE in TANF'!X15</f>
        <v>22182651</v>
      </c>
      <c r="Y15" s="71">
        <f>'E.4 MOE SSP'!Y15+'E.3 MOE in TANF'!Y15</f>
        <v>0</v>
      </c>
      <c r="Z15" s="71">
        <f>'E.4 MOE SSP'!Z15+'E.3 MOE in TANF'!Z15</f>
        <v>0</v>
      </c>
      <c r="AA15" s="71">
        <f>'E.4 MOE SSP'!AA15+'E.3 MOE in TANF'!AA15</f>
        <v>0</v>
      </c>
      <c r="AB15" s="71">
        <f>'E.4 MOE SSP'!AB15+'E.3 MOE in TANF'!AB15</f>
        <v>0</v>
      </c>
      <c r="AC15" s="71">
        <f>'E.4 MOE SSP'!AC15+'E.3 MOE in TANF'!AC15</f>
        <v>0</v>
      </c>
      <c r="AD15" s="71">
        <f>'E.4 MOE SSP'!AD15+'E.3 MOE in TANF'!AD15</f>
        <v>0</v>
      </c>
      <c r="AE15" s="71">
        <f>'E.4 MOE SSP'!AE15+'E.3 MOE in TANF'!AE15</f>
        <v>49855783</v>
      </c>
      <c r="AF15" s="71">
        <f>'E.4 MOE SSP'!AF15+'E.3 MOE in TANF'!AF15</f>
        <v>0</v>
      </c>
      <c r="AG15" s="71">
        <f>'E.4 MOE SSP'!AG15+'E.3 MOE in TANF'!AG15</f>
        <v>0</v>
      </c>
      <c r="AH15" s="71">
        <f>'E.4 MOE SSP'!AH15+'E.3 MOE in TANF'!AH15</f>
        <v>70891836</v>
      </c>
      <c r="AI15" s="71">
        <f>'E.4 MOE SSP'!AI15+'E.3 MOE in TANF'!AI15</f>
        <v>54243762</v>
      </c>
      <c r="AJ15" s="71">
        <f>'E.4 MOE SSP'!AJ15+'E.3 MOE in TANF'!AJ15</f>
        <v>3186500</v>
      </c>
      <c r="AK15" s="71">
        <f>'E.4 MOE SSP'!AK15+'E.3 MOE in TANF'!AK15</f>
        <v>13461574</v>
      </c>
      <c r="AL15" s="71">
        <f>'E.4 MOE SSP'!AL15+'E.3 MOE in TANF'!AL15</f>
        <v>0</v>
      </c>
      <c r="AM15" s="71">
        <f>'E.4 MOE SSP'!AM15+'E.3 MOE in TANF'!AM15</f>
        <v>234774</v>
      </c>
      <c r="AN15" s="71">
        <f>'E.4 MOE SSP'!AN15+'E.3 MOE in TANF'!AN15</f>
        <v>36702</v>
      </c>
      <c r="AO15" s="71">
        <f>'E.4 MOE SSP'!AO15+'E.3 MOE in TANF'!AO15</f>
        <v>74578</v>
      </c>
      <c r="AP15" s="71">
        <f>'E.4 MOE SSP'!AP15+'E.3 MOE in TANF'!AP15</f>
        <v>123494</v>
      </c>
      <c r="AQ15" s="71">
        <f>'E.4 MOE SSP'!AQ15+'E.3 MOE in TANF'!AQ15</f>
        <v>0</v>
      </c>
      <c r="AR15" s="71">
        <f>'E.4 MOE SSP'!AR15+'E.3 MOE in TANF'!AR15</f>
        <v>173368527</v>
      </c>
      <c r="AS15" s="50"/>
      <c r="AT15" s="50"/>
      <c r="AU15" s="50"/>
      <c r="AV15" s="50"/>
      <c r="AW15" s="50"/>
      <c r="AX15" s="50"/>
      <c r="AY15" s="50"/>
      <c r="AZ15" s="50"/>
    </row>
    <row r="16" spans="1:52" s="5" customFormat="1" x14ac:dyDescent="0.25">
      <c r="A16" s="69" t="s">
        <v>12</v>
      </c>
      <c r="B16" s="126"/>
      <c r="C16" s="126"/>
      <c r="D16" s="126"/>
      <c r="E16" s="126"/>
      <c r="F16" s="126"/>
      <c r="G16" s="71">
        <f>'E.4 MOE SSP'!G16+'E.3 MOE in TANF'!G16</f>
        <v>18110421</v>
      </c>
      <c r="H16" s="71">
        <f>'E.4 MOE SSP'!H16+'E.3 MOE in TANF'!H16</f>
        <v>18110421</v>
      </c>
      <c r="I16" s="71">
        <f>'E.4 MOE SSP'!I16+'E.3 MOE in TANF'!I16</f>
        <v>0</v>
      </c>
      <c r="J16" s="126"/>
      <c r="K16" s="126"/>
      <c r="L16" s="126"/>
      <c r="M16" s="126"/>
      <c r="N16" s="126"/>
      <c r="O16" s="126"/>
      <c r="P16" s="126"/>
      <c r="Q16" s="126"/>
      <c r="R16" s="71">
        <f>'E.4 MOE SSP'!R16+'E.3 MOE in TANF'!R16</f>
        <v>97519767</v>
      </c>
      <c r="S16" s="71">
        <f>'E.4 MOE SSP'!S16+'E.3 MOE in TANF'!S16</f>
        <v>1930832</v>
      </c>
      <c r="T16" s="71">
        <f>'E.4 MOE SSP'!T16+'E.3 MOE in TANF'!T16</f>
        <v>44410278</v>
      </c>
      <c r="U16" s="71">
        <f>'E.4 MOE SSP'!U16+'E.3 MOE in TANF'!U16</f>
        <v>51178657</v>
      </c>
      <c r="V16" s="71">
        <f>'E.4 MOE SSP'!V16+'E.3 MOE in TANF'!V16</f>
        <v>1504883</v>
      </c>
      <c r="W16" s="71">
        <f>'E.4 MOE SSP'!W16+'E.3 MOE in TANF'!W16</f>
        <v>4971633</v>
      </c>
      <c r="X16" s="71">
        <f>'E.4 MOE SSP'!X16+'E.3 MOE in TANF'!X16</f>
        <v>4971633</v>
      </c>
      <c r="Y16" s="71">
        <f>'E.4 MOE SSP'!Y16+'E.3 MOE in TANF'!Y16</f>
        <v>0</v>
      </c>
      <c r="Z16" s="71">
        <f>'E.4 MOE SSP'!Z16+'E.3 MOE in TANF'!Z16</f>
        <v>0</v>
      </c>
      <c r="AA16" s="71">
        <f>'E.4 MOE SSP'!AA16+'E.3 MOE in TANF'!AA16</f>
        <v>0</v>
      </c>
      <c r="AB16" s="71">
        <f>'E.4 MOE SSP'!AB16+'E.3 MOE in TANF'!AB16</f>
        <v>0</v>
      </c>
      <c r="AC16" s="71">
        <f>'E.4 MOE SSP'!AC16+'E.3 MOE in TANF'!AC16</f>
        <v>366858</v>
      </c>
      <c r="AD16" s="71">
        <f>'E.4 MOE SSP'!AD16+'E.3 MOE in TANF'!AD16</f>
        <v>28785478</v>
      </c>
      <c r="AE16" s="71">
        <f>'E.4 MOE SSP'!AE16+'E.3 MOE in TANF'!AE16</f>
        <v>20508000</v>
      </c>
      <c r="AF16" s="71">
        <f>'E.4 MOE SSP'!AF16+'E.3 MOE in TANF'!AF16</f>
        <v>683784</v>
      </c>
      <c r="AG16" s="71">
        <f>'E.4 MOE SSP'!AG16+'E.3 MOE in TANF'!AG16</f>
        <v>2411811</v>
      </c>
      <c r="AH16" s="71">
        <f>'E.4 MOE SSP'!AH16+'E.3 MOE in TANF'!AH16</f>
        <v>132000</v>
      </c>
      <c r="AI16" s="71">
        <f>'E.4 MOE SSP'!AI16+'E.3 MOE in TANF'!AI16</f>
        <v>0</v>
      </c>
      <c r="AJ16" s="71">
        <f>'E.4 MOE SSP'!AJ16+'E.3 MOE in TANF'!AJ16</f>
        <v>132000</v>
      </c>
      <c r="AK16" s="71">
        <f>'E.4 MOE SSP'!AK16+'E.3 MOE in TANF'!AK16</f>
        <v>0</v>
      </c>
      <c r="AL16" s="71">
        <f>'E.4 MOE SSP'!AL16+'E.3 MOE in TANF'!AL16</f>
        <v>0</v>
      </c>
      <c r="AM16" s="71">
        <f>'E.4 MOE SSP'!AM16+'E.3 MOE in TANF'!AM16</f>
        <v>14994759</v>
      </c>
      <c r="AN16" s="71">
        <f>'E.4 MOE SSP'!AN16+'E.3 MOE in TANF'!AN16</f>
        <v>6692896</v>
      </c>
      <c r="AO16" s="71">
        <f>'E.4 MOE SSP'!AO16+'E.3 MOE in TANF'!AO16</f>
        <v>7170636</v>
      </c>
      <c r="AP16" s="71">
        <f>'E.4 MOE SSP'!AP16+'E.3 MOE in TANF'!AP16</f>
        <v>1131227</v>
      </c>
      <c r="AQ16" s="71">
        <f>'E.4 MOE SSP'!AQ16+'E.3 MOE in TANF'!AQ16</f>
        <v>17602520</v>
      </c>
      <c r="AR16" s="71">
        <f>'E.4 MOE SSP'!AR16+'E.3 MOE in TANF'!AR16</f>
        <v>207591914</v>
      </c>
      <c r="AS16" s="50"/>
      <c r="AT16" s="50"/>
      <c r="AU16" s="50"/>
      <c r="AV16" s="50"/>
      <c r="AW16" s="50"/>
      <c r="AX16" s="50"/>
      <c r="AY16" s="50"/>
      <c r="AZ16" s="50"/>
    </row>
    <row r="17" spans="1:52" s="5" customFormat="1" x14ac:dyDescent="0.25">
      <c r="A17" s="69" t="s">
        <v>13</v>
      </c>
      <c r="B17" s="126"/>
      <c r="C17" s="126"/>
      <c r="D17" s="126"/>
      <c r="E17" s="126"/>
      <c r="F17" s="126"/>
      <c r="G17" s="71">
        <f>'E.4 MOE SSP'!G17+'E.3 MOE in TANF'!G17</f>
        <v>3941652</v>
      </c>
      <c r="H17" s="71">
        <f>'E.4 MOE SSP'!H17+'E.3 MOE in TANF'!H17</f>
        <v>3941652</v>
      </c>
      <c r="I17" s="71">
        <f>'E.4 MOE SSP'!I17+'E.3 MOE in TANF'!I17</f>
        <v>0</v>
      </c>
      <c r="J17" s="126"/>
      <c r="K17" s="126"/>
      <c r="L17" s="126"/>
      <c r="M17" s="126"/>
      <c r="N17" s="126"/>
      <c r="O17" s="126"/>
      <c r="P17" s="126"/>
      <c r="Q17" s="126"/>
      <c r="R17" s="71">
        <f>'E.4 MOE SSP'!R17+'E.3 MOE in TANF'!R17</f>
        <v>4123266</v>
      </c>
      <c r="S17" s="71">
        <f>'E.4 MOE SSP'!S17+'E.3 MOE in TANF'!S17</f>
        <v>0</v>
      </c>
      <c r="T17" s="71">
        <f>'E.4 MOE SSP'!T17+'E.3 MOE in TANF'!T17</f>
        <v>0</v>
      </c>
      <c r="U17" s="71">
        <f>'E.4 MOE SSP'!U17+'E.3 MOE in TANF'!U17</f>
        <v>4123266</v>
      </c>
      <c r="V17" s="71">
        <f>'E.4 MOE SSP'!V17+'E.3 MOE in TANF'!V17</f>
        <v>189501</v>
      </c>
      <c r="W17" s="71">
        <f>'E.4 MOE SSP'!W17+'E.3 MOE in TANF'!W17</f>
        <v>1625820</v>
      </c>
      <c r="X17" s="71">
        <f>'E.4 MOE SSP'!X17+'E.3 MOE in TANF'!X17</f>
        <v>1175820</v>
      </c>
      <c r="Y17" s="71">
        <f>'E.4 MOE SSP'!Y17+'E.3 MOE in TANF'!Y17</f>
        <v>450000</v>
      </c>
      <c r="Z17" s="71">
        <f>'E.4 MOE SSP'!Z17+'E.3 MOE in TANF'!Z17</f>
        <v>0</v>
      </c>
      <c r="AA17" s="71">
        <f>'E.4 MOE SSP'!AA17+'E.3 MOE in TANF'!AA17</f>
        <v>0</v>
      </c>
      <c r="AB17" s="71">
        <f>'E.4 MOE SSP'!AB17+'E.3 MOE in TANF'!AB17</f>
        <v>0</v>
      </c>
      <c r="AC17" s="71">
        <f>'E.4 MOE SSP'!AC17+'E.3 MOE in TANF'!AC17</f>
        <v>94490</v>
      </c>
      <c r="AD17" s="71">
        <f>'E.4 MOE SSP'!AD17+'E.3 MOE in TANF'!AD17</f>
        <v>0</v>
      </c>
      <c r="AE17" s="71">
        <f>'E.4 MOE SSP'!AE17+'E.3 MOE in TANF'!AE17</f>
        <v>0</v>
      </c>
      <c r="AF17" s="71">
        <f>'E.4 MOE SSP'!AF17+'E.3 MOE in TANF'!AF17</f>
        <v>0</v>
      </c>
      <c r="AG17" s="71">
        <f>'E.4 MOE SSP'!AG17+'E.3 MOE in TANF'!AG17</f>
        <v>0</v>
      </c>
      <c r="AH17" s="71">
        <f>'E.4 MOE SSP'!AH17+'E.3 MOE in TANF'!AH17</f>
        <v>1464050</v>
      </c>
      <c r="AI17" s="71">
        <f>'E.4 MOE SSP'!AI17+'E.3 MOE in TANF'!AI17</f>
        <v>1464050</v>
      </c>
      <c r="AJ17" s="71">
        <f>'E.4 MOE SSP'!AJ17+'E.3 MOE in TANF'!AJ17</f>
        <v>0</v>
      </c>
      <c r="AK17" s="71">
        <f>'E.4 MOE SSP'!AK17+'E.3 MOE in TANF'!AK17</f>
        <v>0</v>
      </c>
      <c r="AL17" s="71">
        <f>'E.4 MOE SSP'!AL17+'E.3 MOE in TANF'!AL17</f>
        <v>0</v>
      </c>
      <c r="AM17" s="71">
        <f>'E.4 MOE SSP'!AM17+'E.3 MOE in TANF'!AM17</f>
        <v>1586600</v>
      </c>
      <c r="AN17" s="71">
        <f>'E.4 MOE SSP'!AN17+'E.3 MOE in TANF'!AN17</f>
        <v>1232559</v>
      </c>
      <c r="AO17" s="71">
        <f>'E.4 MOE SSP'!AO17+'E.3 MOE in TANF'!AO17</f>
        <v>0</v>
      </c>
      <c r="AP17" s="71">
        <f>'E.4 MOE SSP'!AP17+'E.3 MOE in TANF'!AP17</f>
        <v>354041</v>
      </c>
      <c r="AQ17" s="71">
        <f>'E.4 MOE SSP'!AQ17+'E.3 MOE in TANF'!AQ17</f>
        <v>0</v>
      </c>
      <c r="AR17" s="71">
        <f>'E.4 MOE SSP'!AR17+'E.3 MOE in TANF'!AR17</f>
        <v>13025379</v>
      </c>
      <c r="AS17" s="50"/>
      <c r="AT17" s="50"/>
      <c r="AU17" s="50"/>
      <c r="AV17" s="50"/>
      <c r="AW17" s="50"/>
      <c r="AX17" s="50"/>
      <c r="AY17" s="50"/>
      <c r="AZ17" s="50"/>
    </row>
    <row r="18" spans="1:52" s="5" customFormat="1" x14ac:dyDescent="0.25">
      <c r="A18" s="69" t="s">
        <v>14</v>
      </c>
      <c r="B18" s="126"/>
      <c r="C18" s="126"/>
      <c r="D18" s="126"/>
      <c r="E18" s="126"/>
      <c r="F18" s="126"/>
      <c r="G18" s="71">
        <f>'E.4 MOE SSP'!G18+'E.3 MOE in TANF'!G18</f>
        <v>4987840</v>
      </c>
      <c r="H18" s="71">
        <f>'E.4 MOE SSP'!H18+'E.3 MOE in TANF'!H18</f>
        <v>4987840</v>
      </c>
      <c r="I18" s="71">
        <f>'E.4 MOE SSP'!I18+'E.3 MOE in TANF'!I18</f>
        <v>0</v>
      </c>
      <c r="J18" s="126"/>
      <c r="K18" s="126"/>
      <c r="L18" s="126"/>
      <c r="M18" s="126"/>
      <c r="N18" s="126"/>
      <c r="O18" s="126"/>
      <c r="P18" s="126"/>
      <c r="Q18" s="126"/>
      <c r="R18" s="71">
        <f>'E.4 MOE SSP'!R18+'E.3 MOE in TANF'!R18</f>
        <v>123962</v>
      </c>
      <c r="S18" s="71">
        <f>'E.4 MOE SSP'!S18+'E.3 MOE in TANF'!S18</f>
        <v>0</v>
      </c>
      <c r="T18" s="71">
        <f>'E.4 MOE SSP'!T18+'E.3 MOE in TANF'!T18</f>
        <v>0</v>
      </c>
      <c r="U18" s="71">
        <f>'E.4 MOE SSP'!U18+'E.3 MOE in TANF'!U18</f>
        <v>123962</v>
      </c>
      <c r="V18" s="71">
        <f>'E.4 MOE SSP'!V18+'E.3 MOE in TANF'!V18</f>
        <v>88781</v>
      </c>
      <c r="W18" s="71">
        <f>'E.4 MOE SSP'!W18+'E.3 MOE in TANF'!W18</f>
        <v>762762740</v>
      </c>
      <c r="X18" s="71">
        <f>'E.4 MOE SSP'!X18+'E.3 MOE in TANF'!X18</f>
        <v>716608656</v>
      </c>
      <c r="Y18" s="71">
        <f>'E.4 MOE SSP'!Y18+'E.3 MOE in TANF'!Y18</f>
        <v>46154084</v>
      </c>
      <c r="Z18" s="71">
        <f>'E.4 MOE SSP'!Z18+'E.3 MOE in TANF'!Z18</f>
        <v>0</v>
      </c>
      <c r="AA18" s="71">
        <f>'E.4 MOE SSP'!AA18+'E.3 MOE in TANF'!AA18</f>
        <v>0</v>
      </c>
      <c r="AB18" s="71">
        <f>'E.4 MOE SSP'!AB18+'E.3 MOE in TANF'!AB18</f>
        <v>0</v>
      </c>
      <c r="AC18" s="71">
        <f>'E.4 MOE SSP'!AC18+'E.3 MOE in TANF'!AC18</f>
        <v>351139</v>
      </c>
      <c r="AD18" s="71">
        <f>'E.4 MOE SSP'!AD18+'E.3 MOE in TANF'!AD18</f>
        <v>6243038</v>
      </c>
      <c r="AE18" s="71">
        <f>'E.4 MOE SSP'!AE18+'E.3 MOE in TANF'!AE18</f>
        <v>0</v>
      </c>
      <c r="AF18" s="71">
        <f>'E.4 MOE SSP'!AF18+'E.3 MOE in TANF'!AF18</f>
        <v>0</v>
      </c>
      <c r="AG18" s="71">
        <f>'E.4 MOE SSP'!AG18+'E.3 MOE in TANF'!AG18</f>
        <v>0</v>
      </c>
      <c r="AH18" s="71">
        <f>'E.4 MOE SSP'!AH18+'E.3 MOE in TANF'!AH18</f>
        <v>0</v>
      </c>
      <c r="AI18" s="71">
        <f>'E.4 MOE SSP'!AI18+'E.3 MOE in TANF'!AI18</f>
        <v>0</v>
      </c>
      <c r="AJ18" s="71">
        <f>'E.4 MOE SSP'!AJ18+'E.3 MOE in TANF'!AJ18</f>
        <v>0</v>
      </c>
      <c r="AK18" s="71">
        <f>'E.4 MOE SSP'!AK18+'E.3 MOE in TANF'!AK18</f>
        <v>0</v>
      </c>
      <c r="AL18" s="71">
        <f>'E.4 MOE SSP'!AL18+'E.3 MOE in TANF'!AL18</f>
        <v>0</v>
      </c>
      <c r="AM18" s="71">
        <f>'E.4 MOE SSP'!AM18+'E.3 MOE in TANF'!AM18</f>
        <v>845581</v>
      </c>
      <c r="AN18" s="71">
        <f>'E.4 MOE SSP'!AN18+'E.3 MOE in TANF'!AN18</f>
        <v>0</v>
      </c>
      <c r="AO18" s="71">
        <f>'E.4 MOE SSP'!AO18+'E.3 MOE in TANF'!AO18</f>
        <v>839550</v>
      </c>
      <c r="AP18" s="71">
        <f>'E.4 MOE SSP'!AP18+'E.3 MOE in TANF'!AP18</f>
        <v>6031</v>
      </c>
      <c r="AQ18" s="71">
        <f>'E.4 MOE SSP'!AQ18+'E.3 MOE in TANF'!AQ18</f>
        <v>0</v>
      </c>
      <c r="AR18" s="71">
        <f>'E.4 MOE SSP'!AR18+'E.3 MOE in TANF'!AR18</f>
        <v>775403081</v>
      </c>
      <c r="AS18" s="50"/>
      <c r="AT18" s="50"/>
      <c r="AU18" s="50"/>
      <c r="AV18" s="50"/>
      <c r="AW18" s="50"/>
      <c r="AX18" s="50"/>
      <c r="AY18" s="50"/>
      <c r="AZ18" s="50"/>
    </row>
    <row r="19" spans="1:52" s="5" customFormat="1" x14ac:dyDescent="0.25">
      <c r="A19" s="69" t="s">
        <v>15</v>
      </c>
      <c r="B19" s="126"/>
      <c r="C19" s="126"/>
      <c r="D19" s="126"/>
      <c r="E19" s="126"/>
      <c r="F19" s="126"/>
      <c r="G19" s="71">
        <f>'E.4 MOE SSP'!G19+'E.3 MOE in TANF'!G19</f>
        <v>1403462</v>
      </c>
      <c r="H19" s="71">
        <f>'E.4 MOE SSP'!H19+'E.3 MOE in TANF'!H19</f>
        <v>1403462</v>
      </c>
      <c r="I19" s="71">
        <f>'E.4 MOE SSP'!I19+'E.3 MOE in TANF'!I19</f>
        <v>0</v>
      </c>
      <c r="J19" s="126"/>
      <c r="K19" s="126"/>
      <c r="L19" s="126"/>
      <c r="M19" s="126"/>
      <c r="N19" s="126"/>
      <c r="O19" s="126"/>
      <c r="P19" s="126"/>
      <c r="Q19" s="126"/>
      <c r="R19" s="71">
        <f>'E.4 MOE SSP'!R19+'E.3 MOE in TANF'!R19</f>
        <v>2553137</v>
      </c>
      <c r="S19" s="71">
        <f>'E.4 MOE SSP'!S19+'E.3 MOE in TANF'!S19</f>
        <v>0</v>
      </c>
      <c r="T19" s="71">
        <f>'E.4 MOE SSP'!T19+'E.3 MOE in TANF'!T19</f>
        <v>2553137</v>
      </c>
      <c r="U19" s="71">
        <f>'E.4 MOE SSP'!U19+'E.3 MOE in TANF'!U19</f>
        <v>0</v>
      </c>
      <c r="V19" s="71">
        <f>'E.4 MOE SSP'!V19+'E.3 MOE in TANF'!V19</f>
        <v>0</v>
      </c>
      <c r="W19" s="71">
        <f>'E.4 MOE SSP'!W19+'E.3 MOE in TANF'!W19</f>
        <v>15356947</v>
      </c>
      <c r="X19" s="71">
        <f>'E.4 MOE SSP'!X19+'E.3 MOE in TANF'!X19</f>
        <v>15356947</v>
      </c>
      <c r="Y19" s="71">
        <f>'E.4 MOE SSP'!Y19+'E.3 MOE in TANF'!Y19</f>
        <v>0</v>
      </c>
      <c r="Z19" s="71">
        <f>'E.4 MOE SSP'!Z19+'E.3 MOE in TANF'!Z19</f>
        <v>0</v>
      </c>
      <c r="AA19" s="71">
        <f>'E.4 MOE SSP'!AA19+'E.3 MOE in TANF'!AA19</f>
        <v>31909902</v>
      </c>
      <c r="AB19" s="71">
        <f>'E.4 MOE SSP'!AB19+'E.3 MOE in TANF'!AB19</f>
        <v>0</v>
      </c>
      <c r="AC19" s="71">
        <f>'E.4 MOE SSP'!AC19+'E.3 MOE in TANF'!AC19</f>
        <v>0</v>
      </c>
      <c r="AD19" s="71">
        <f>'E.4 MOE SSP'!AD19+'E.3 MOE in TANF'!AD19</f>
        <v>0</v>
      </c>
      <c r="AE19" s="71">
        <f>'E.4 MOE SSP'!AE19+'E.3 MOE in TANF'!AE19</f>
        <v>0</v>
      </c>
      <c r="AF19" s="71">
        <f>'E.4 MOE SSP'!AF19+'E.3 MOE in TANF'!AF19</f>
        <v>0</v>
      </c>
      <c r="AG19" s="71">
        <f>'E.4 MOE SSP'!AG19+'E.3 MOE in TANF'!AG19</f>
        <v>0</v>
      </c>
      <c r="AH19" s="71">
        <f>'E.4 MOE SSP'!AH19+'E.3 MOE in TANF'!AH19</f>
        <v>0</v>
      </c>
      <c r="AI19" s="71">
        <f>'E.4 MOE SSP'!AI19+'E.3 MOE in TANF'!AI19</f>
        <v>0</v>
      </c>
      <c r="AJ19" s="71">
        <f>'E.4 MOE SSP'!AJ19+'E.3 MOE in TANF'!AJ19</f>
        <v>0</v>
      </c>
      <c r="AK19" s="71">
        <f>'E.4 MOE SSP'!AK19+'E.3 MOE in TANF'!AK19</f>
        <v>0</v>
      </c>
      <c r="AL19" s="71">
        <f>'E.4 MOE SSP'!AL19+'E.3 MOE in TANF'!AL19</f>
        <v>0</v>
      </c>
      <c r="AM19" s="71">
        <f>'E.4 MOE SSP'!AM19+'E.3 MOE in TANF'!AM19</f>
        <v>0</v>
      </c>
      <c r="AN19" s="71">
        <f>'E.4 MOE SSP'!AN19+'E.3 MOE in TANF'!AN19</f>
        <v>0</v>
      </c>
      <c r="AO19" s="71">
        <f>'E.4 MOE SSP'!AO19+'E.3 MOE in TANF'!AO19</f>
        <v>0</v>
      </c>
      <c r="AP19" s="71">
        <f>'E.4 MOE SSP'!AP19+'E.3 MOE in TANF'!AP19</f>
        <v>0</v>
      </c>
      <c r="AQ19" s="71">
        <f>'E.4 MOE SSP'!AQ19+'E.3 MOE in TANF'!AQ19</f>
        <v>62628893</v>
      </c>
      <c r="AR19" s="71">
        <f>'E.4 MOE SSP'!AR19+'E.3 MOE in TANF'!AR19</f>
        <v>113852341</v>
      </c>
      <c r="AS19" s="50"/>
      <c r="AT19" s="50"/>
      <c r="AU19" s="50"/>
      <c r="AV19" s="50"/>
      <c r="AW19" s="50"/>
      <c r="AX19" s="50"/>
      <c r="AY19" s="50"/>
      <c r="AZ19" s="50"/>
    </row>
    <row r="20" spans="1:52" s="5" customFormat="1" x14ac:dyDescent="0.25">
      <c r="A20" s="69" t="s">
        <v>16</v>
      </c>
      <c r="B20" s="126"/>
      <c r="C20" s="126"/>
      <c r="D20" s="126"/>
      <c r="E20" s="126"/>
      <c r="F20" s="126"/>
      <c r="G20" s="71">
        <f>'E.4 MOE SSP'!G20+'E.3 MOE in TANF'!G20</f>
        <v>37126348</v>
      </c>
      <c r="H20" s="71">
        <f>'E.4 MOE SSP'!H20+'E.3 MOE in TANF'!H20</f>
        <v>37126348</v>
      </c>
      <c r="I20" s="71">
        <f>'E.4 MOE SSP'!I20+'E.3 MOE in TANF'!I20</f>
        <v>0</v>
      </c>
      <c r="J20" s="126"/>
      <c r="K20" s="126"/>
      <c r="L20" s="126"/>
      <c r="M20" s="126"/>
      <c r="N20" s="126"/>
      <c r="O20" s="126"/>
      <c r="P20" s="126"/>
      <c r="Q20" s="126"/>
      <c r="R20" s="71">
        <f>'E.4 MOE SSP'!R20+'E.3 MOE in TANF'!R20</f>
        <v>5182916</v>
      </c>
      <c r="S20" s="71">
        <f>'E.4 MOE SSP'!S20+'E.3 MOE in TANF'!S20</f>
        <v>0</v>
      </c>
      <c r="T20" s="71">
        <f>'E.4 MOE SSP'!T20+'E.3 MOE in TANF'!T20</f>
        <v>9836</v>
      </c>
      <c r="U20" s="71">
        <f>'E.4 MOE SSP'!U20+'E.3 MOE in TANF'!U20</f>
        <v>5173080</v>
      </c>
      <c r="V20" s="71">
        <f>'E.4 MOE SSP'!V20+'E.3 MOE in TANF'!V20</f>
        <v>1838348</v>
      </c>
      <c r="W20" s="71">
        <f>'E.4 MOE SSP'!W20+'E.3 MOE in TANF'!W20</f>
        <v>8266975</v>
      </c>
      <c r="X20" s="71">
        <f>'E.4 MOE SSP'!X20+'E.3 MOE in TANF'!X20</f>
        <v>8266975</v>
      </c>
      <c r="Y20" s="71">
        <f>'E.4 MOE SSP'!Y20+'E.3 MOE in TANF'!Y20</f>
        <v>0</v>
      </c>
      <c r="Z20" s="71">
        <f>'E.4 MOE SSP'!Z20+'E.3 MOE in TANF'!Z20</f>
        <v>0</v>
      </c>
      <c r="AA20" s="71">
        <f>'E.4 MOE SSP'!AA20+'E.3 MOE in TANF'!AA20</f>
        <v>26899212</v>
      </c>
      <c r="AB20" s="71">
        <f>'E.4 MOE SSP'!AB20+'E.3 MOE in TANF'!AB20</f>
        <v>0</v>
      </c>
      <c r="AC20" s="71">
        <f>'E.4 MOE SSP'!AC20+'E.3 MOE in TANF'!AC20</f>
        <v>0</v>
      </c>
      <c r="AD20" s="71">
        <f>'E.4 MOE SSP'!AD20+'E.3 MOE in TANF'!AD20</f>
        <v>0</v>
      </c>
      <c r="AE20" s="71">
        <f>'E.4 MOE SSP'!AE20+'E.3 MOE in TANF'!AE20</f>
        <v>0</v>
      </c>
      <c r="AF20" s="71">
        <f>'E.4 MOE SSP'!AF20+'E.3 MOE in TANF'!AF20</f>
        <v>0</v>
      </c>
      <c r="AG20" s="71">
        <f>'E.4 MOE SSP'!AG20+'E.3 MOE in TANF'!AG20</f>
        <v>0</v>
      </c>
      <c r="AH20" s="71">
        <f>'E.4 MOE SSP'!AH20+'E.3 MOE in TANF'!AH20</f>
        <v>0</v>
      </c>
      <c r="AI20" s="71">
        <f>'E.4 MOE SSP'!AI20+'E.3 MOE in TANF'!AI20</f>
        <v>0</v>
      </c>
      <c r="AJ20" s="71">
        <f>'E.4 MOE SSP'!AJ20+'E.3 MOE in TANF'!AJ20</f>
        <v>0</v>
      </c>
      <c r="AK20" s="71">
        <f>'E.4 MOE SSP'!AK20+'E.3 MOE in TANF'!AK20</f>
        <v>0</v>
      </c>
      <c r="AL20" s="71">
        <f>'E.4 MOE SSP'!AL20+'E.3 MOE in TANF'!AL20</f>
        <v>0</v>
      </c>
      <c r="AM20" s="71">
        <f>'E.4 MOE SSP'!AM20+'E.3 MOE in TANF'!AM20</f>
        <v>6611348</v>
      </c>
      <c r="AN20" s="71">
        <f>'E.4 MOE SSP'!AN20+'E.3 MOE in TANF'!AN20</f>
        <v>2766684</v>
      </c>
      <c r="AO20" s="71">
        <f>'E.4 MOE SSP'!AO20+'E.3 MOE in TANF'!AO20</f>
        <v>3490715</v>
      </c>
      <c r="AP20" s="71">
        <f>'E.4 MOE SSP'!AP20+'E.3 MOE in TANF'!AP20</f>
        <v>353949</v>
      </c>
      <c r="AQ20" s="71">
        <f>'E.4 MOE SSP'!AQ20+'E.3 MOE in TANF'!AQ20</f>
        <v>0</v>
      </c>
      <c r="AR20" s="71">
        <f>'E.4 MOE SSP'!AR20+'E.3 MOE in TANF'!AR20</f>
        <v>85925147</v>
      </c>
      <c r="AS20" s="50"/>
      <c r="AT20" s="50"/>
      <c r="AU20" s="50"/>
      <c r="AV20" s="50"/>
      <c r="AW20" s="50"/>
      <c r="AX20" s="50"/>
      <c r="AY20" s="50"/>
      <c r="AZ20" s="50"/>
    </row>
    <row r="21" spans="1:52" s="5" customFormat="1" x14ac:dyDescent="0.25">
      <c r="A21" s="69" t="s">
        <v>80</v>
      </c>
      <c r="B21" s="126"/>
      <c r="C21" s="126"/>
      <c r="D21" s="126"/>
      <c r="E21" s="126"/>
      <c r="F21" s="126"/>
      <c r="G21" s="71">
        <f>'E.4 MOE SSP'!G21+'E.3 MOE in TANF'!G21</f>
        <v>0</v>
      </c>
      <c r="H21" s="71">
        <f>'E.4 MOE SSP'!H21+'E.3 MOE in TANF'!H21</f>
        <v>0</v>
      </c>
      <c r="I21" s="71">
        <f>'E.4 MOE SSP'!I21+'E.3 MOE in TANF'!I21</f>
        <v>0</v>
      </c>
      <c r="J21" s="126"/>
      <c r="K21" s="126"/>
      <c r="L21" s="126"/>
      <c r="M21" s="126"/>
      <c r="N21" s="126"/>
      <c r="O21" s="126"/>
      <c r="P21" s="126"/>
      <c r="Q21" s="126"/>
      <c r="R21" s="71">
        <f>'E.4 MOE SSP'!R21+'E.3 MOE in TANF'!R21</f>
        <v>0</v>
      </c>
      <c r="S21" s="71">
        <f>'E.4 MOE SSP'!S21+'E.3 MOE in TANF'!S21</f>
        <v>0</v>
      </c>
      <c r="T21" s="71">
        <f>'E.4 MOE SSP'!T21+'E.3 MOE in TANF'!T21</f>
        <v>0</v>
      </c>
      <c r="U21" s="71">
        <f>'E.4 MOE SSP'!U21+'E.3 MOE in TANF'!U21</f>
        <v>0</v>
      </c>
      <c r="V21" s="71">
        <f>'E.4 MOE SSP'!V21+'E.3 MOE in TANF'!V21</f>
        <v>0</v>
      </c>
      <c r="W21" s="71">
        <f>'E.4 MOE SSP'!W21+'E.3 MOE in TANF'!W21</f>
        <v>20778024</v>
      </c>
      <c r="X21" s="71">
        <f>'E.4 MOE SSP'!X21+'E.3 MOE in TANF'!X21</f>
        <v>6673024</v>
      </c>
      <c r="Y21" s="71">
        <f>'E.4 MOE SSP'!Y21+'E.3 MOE in TANF'!Y21</f>
        <v>14105000</v>
      </c>
      <c r="Z21" s="71">
        <f>'E.4 MOE SSP'!Z21+'E.3 MOE in TANF'!Z21</f>
        <v>0</v>
      </c>
      <c r="AA21" s="71">
        <f>'E.4 MOE SSP'!AA21+'E.3 MOE in TANF'!AA21</f>
        <v>46863376</v>
      </c>
      <c r="AB21" s="71">
        <f>'E.4 MOE SSP'!AB21+'E.3 MOE in TANF'!AB21</f>
        <v>0</v>
      </c>
      <c r="AC21" s="71">
        <f>'E.4 MOE SSP'!AC21+'E.3 MOE in TANF'!AC21</f>
        <v>0</v>
      </c>
      <c r="AD21" s="71">
        <f>'E.4 MOE SSP'!AD21+'E.3 MOE in TANF'!AD21</f>
        <v>0</v>
      </c>
      <c r="AE21" s="71">
        <f>'E.4 MOE SSP'!AE21+'E.3 MOE in TANF'!AE21</f>
        <v>0</v>
      </c>
      <c r="AF21" s="71">
        <f>'E.4 MOE SSP'!AF21+'E.3 MOE in TANF'!AF21</f>
        <v>0</v>
      </c>
      <c r="AG21" s="71">
        <f>'E.4 MOE SSP'!AG21+'E.3 MOE in TANF'!AG21</f>
        <v>0</v>
      </c>
      <c r="AH21" s="71">
        <f>'E.4 MOE SSP'!AH21+'E.3 MOE in TANF'!AH21</f>
        <v>0</v>
      </c>
      <c r="AI21" s="71">
        <f>'E.4 MOE SSP'!AI21+'E.3 MOE in TANF'!AI21</f>
        <v>0</v>
      </c>
      <c r="AJ21" s="71">
        <f>'E.4 MOE SSP'!AJ21+'E.3 MOE in TANF'!AJ21</f>
        <v>0</v>
      </c>
      <c r="AK21" s="71">
        <f>'E.4 MOE SSP'!AK21+'E.3 MOE in TANF'!AK21</f>
        <v>0</v>
      </c>
      <c r="AL21" s="71">
        <f>'E.4 MOE SSP'!AL21+'E.3 MOE in TANF'!AL21</f>
        <v>0</v>
      </c>
      <c r="AM21" s="71">
        <f>'E.4 MOE SSP'!AM21+'E.3 MOE in TANF'!AM21</f>
        <v>0</v>
      </c>
      <c r="AN21" s="71">
        <f>'E.4 MOE SSP'!AN21+'E.3 MOE in TANF'!AN21</f>
        <v>0</v>
      </c>
      <c r="AO21" s="71">
        <f>'E.4 MOE SSP'!AO21+'E.3 MOE in TANF'!AO21</f>
        <v>0</v>
      </c>
      <c r="AP21" s="71">
        <f>'E.4 MOE SSP'!AP21+'E.3 MOE in TANF'!AP21</f>
        <v>0</v>
      </c>
      <c r="AQ21" s="71">
        <f>'E.4 MOE SSP'!AQ21+'E.3 MOE in TANF'!AQ21</f>
        <v>0</v>
      </c>
      <c r="AR21" s="71">
        <f>'E.4 MOE SSP'!AR21+'E.3 MOE in TANF'!AR21</f>
        <v>67641400</v>
      </c>
      <c r="AS21" s="50"/>
      <c r="AT21" s="50"/>
      <c r="AU21" s="50"/>
      <c r="AV21" s="50"/>
      <c r="AW21" s="50"/>
      <c r="AX21" s="50"/>
      <c r="AY21" s="50"/>
      <c r="AZ21" s="50"/>
    </row>
    <row r="22" spans="1:52" s="5" customFormat="1" x14ac:dyDescent="0.25">
      <c r="A22" s="69" t="s">
        <v>18</v>
      </c>
      <c r="B22" s="126"/>
      <c r="C22" s="126"/>
      <c r="D22" s="126"/>
      <c r="E22" s="126"/>
      <c r="F22" s="126"/>
      <c r="G22" s="71">
        <f>'E.4 MOE SSP'!G22+'E.3 MOE in TANF'!G22</f>
        <v>63712334</v>
      </c>
      <c r="H22" s="71">
        <f>'E.4 MOE SSP'!H22+'E.3 MOE in TANF'!H22</f>
        <v>38571904</v>
      </c>
      <c r="I22" s="71">
        <f>'E.4 MOE SSP'!I22+'E.3 MOE in TANF'!I22</f>
        <v>25140430</v>
      </c>
      <c r="J22" s="126"/>
      <c r="K22" s="126"/>
      <c r="L22" s="126"/>
      <c r="M22" s="126"/>
      <c r="N22" s="126"/>
      <c r="O22" s="126"/>
      <c r="P22" s="126"/>
      <c r="Q22" s="126"/>
      <c r="R22" s="71">
        <f>'E.4 MOE SSP'!R22+'E.3 MOE in TANF'!R22</f>
        <v>3625829</v>
      </c>
      <c r="S22" s="71">
        <f>'E.4 MOE SSP'!S22+'E.3 MOE in TANF'!S22</f>
        <v>3625829</v>
      </c>
      <c r="T22" s="71">
        <f>'E.4 MOE SSP'!T22+'E.3 MOE in TANF'!T22</f>
        <v>0</v>
      </c>
      <c r="U22" s="71">
        <f>'E.4 MOE SSP'!U22+'E.3 MOE in TANF'!U22</f>
        <v>0</v>
      </c>
      <c r="V22" s="71">
        <f>'E.4 MOE SSP'!V22+'E.3 MOE in TANF'!V22</f>
        <v>0</v>
      </c>
      <c r="W22" s="71">
        <f>'E.4 MOE SSP'!W22+'E.3 MOE in TANF'!W22</f>
        <v>27722403</v>
      </c>
      <c r="X22" s="71">
        <f>'E.4 MOE SSP'!X22+'E.3 MOE in TANF'!X22</f>
        <v>27722403</v>
      </c>
      <c r="Y22" s="71">
        <f>'E.4 MOE SSP'!Y22+'E.3 MOE in TANF'!Y22</f>
        <v>0</v>
      </c>
      <c r="Z22" s="71">
        <f>'E.4 MOE SSP'!Z22+'E.3 MOE in TANF'!Z22</f>
        <v>0</v>
      </c>
      <c r="AA22" s="71">
        <f>'E.4 MOE SSP'!AA22+'E.3 MOE in TANF'!AA22</f>
        <v>0</v>
      </c>
      <c r="AB22" s="71">
        <f>'E.4 MOE SSP'!AB22+'E.3 MOE in TANF'!AB22</f>
        <v>0</v>
      </c>
      <c r="AC22" s="71">
        <f>'E.4 MOE SSP'!AC22+'E.3 MOE in TANF'!AC22</f>
        <v>0</v>
      </c>
      <c r="AD22" s="71">
        <f>'E.4 MOE SSP'!AD22+'E.3 MOE in TANF'!AD22</f>
        <v>145537</v>
      </c>
      <c r="AE22" s="71">
        <f>'E.4 MOE SSP'!AE22+'E.3 MOE in TANF'!AE22</f>
        <v>0</v>
      </c>
      <c r="AF22" s="71">
        <f>'E.4 MOE SSP'!AF22+'E.3 MOE in TANF'!AF22</f>
        <v>0</v>
      </c>
      <c r="AG22" s="71">
        <f>'E.4 MOE SSP'!AG22+'E.3 MOE in TANF'!AG22</f>
        <v>4958048</v>
      </c>
      <c r="AH22" s="71">
        <f>'E.4 MOE SSP'!AH22+'E.3 MOE in TANF'!AH22</f>
        <v>0</v>
      </c>
      <c r="AI22" s="71">
        <f>'E.4 MOE SSP'!AI22+'E.3 MOE in TANF'!AI22</f>
        <v>0</v>
      </c>
      <c r="AJ22" s="71">
        <f>'E.4 MOE SSP'!AJ22+'E.3 MOE in TANF'!AJ22</f>
        <v>0</v>
      </c>
      <c r="AK22" s="71">
        <f>'E.4 MOE SSP'!AK22+'E.3 MOE in TANF'!AK22</f>
        <v>0</v>
      </c>
      <c r="AL22" s="71">
        <f>'E.4 MOE SSP'!AL22+'E.3 MOE in TANF'!AL22</f>
        <v>0</v>
      </c>
      <c r="AM22" s="71">
        <f>'E.4 MOE SSP'!AM22+'E.3 MOE in TANF'!AM22</f>
        <v>1170259</v>
      </c>
      <c r="AN22" s="71">
        <f>'E.4 MOE SSP'!AN22+'E.3 MOE in TANF'!AN22</f>
        <v>99064</v>
      </c>
      <c r="AO22" s="71">
        <f>'E.4 MOE SSP'!AO22+'E.3 MOE in TANF'!AO22</f>
        <v>0</v>
      </c>
      <c r="AP22" s="71">
        <f>'E.4 MOE SSP'!AP22+'E.3 MOE in TANF'!AP22</f>
        <v>1071195</v>
      </c>
      <c r="AQ22" s="71">
        <f>'E.4 MOE SSP'!AQ22+'E.3 MOE in TANF'!AQ22</f>
        <v>0</v>
      </c>
      <c r="AR22" s="71">
        <f>'E.4 MOE SSP'!AR22+'E.3 MOE in TANF'!AR22</f>
        <v>101334410</v>
      </c>
      <c r="AS22" s="50"/>
      <c r="AT22" s="50"/>
      <c r="AU22" s="50"/>
      <c r="AV22" s="50"/>
      <c r="AW22" s="50"/>
      <c r="AX22" s="50"/>
      <c r="AY22" s="50"/>
      <c r="AZ22" s="50"/>
    </row>
    <row r="23" spans="1:52" s="5" customFormat="1" x14ac:dyDescent="0.25">
      <c r="A23" s="69" t="s">
        <v>81</v>
      </c>
      <c r="B23" s="126"/>
      <c r="C23" s="126"/>
      <c r="D23" s="126"/>
      <c r="E23" s="126"/>
      <c r="F23" s="126"/>
      <c r="G23" s="71">
        <f>'E.4 MOE SSP'!G23+'E.3 MOE in TANF'!G23</f>
        <v>0</v>
      </c>
      <c r="H23" s="71">
        <f>'E.4 MOE SSP'!H23+'E.3 MOE in TANF'!H23</f>
        <v>0</v>
      </c>
      <c r="I23" s="71">
        <f>'E.4 MOE SSP'!I23+'E.3 MOE in TANF'!I23</f>
        <v>0</v>
      </c>
      <c r="J23" s="126"/>
      <c r="K23" s="126"/>
      <c r="L23" s="126"/>
      <c r="M23" s="126"/>
      <c r="N23" s="126"/>
      <c r="O23" s="126"/>
      <c r="P23" s="126"/>
      <c r="Q23" s="126"/>
      <c r="R23" s="71">
        <f>'E.4 MOE SSP'!R23+'E.3 MOE in TANF'!R23</f>
        <v>25743550</v>
      </c>
      <c r="S23" s="71">
        <f>'E.4 MOE SSP'!S23+'E.3 MOE in TANF'!S23</f>
        <v>0</v>
      </c>
      <c r="T23" s="71">
        <f>'E.4 MOE SSP'!T23+'E.3 MOE in TANF'!T23</f>
        <v>25743550</v>
      </c>
      <c r="U23" s="71">
        <f>'E.4 MOE SSP'!U23+'E.3 MOE in TANF'!U23</f>
        <v>0</v>
      </c>
      <c r="V23" s="71">
        <f>'E.4 MOE SSP'!V23+'E.3 MOE in TANF'!V23</f>
        <v>0</v>
      </c>
      <c r="W23" s="71">
        <f>'E.4 MOE SSP'!W23+'E.3 MOE in TANF'!W23</f>
        <v>33986010</v>
      </c>
      <c r="X23" s="71">
        <f>'E.4 MOE SSP'!X23+'E.3 MOE in TANF'!X23</f>
        <v>5219488</v>
      </c>
      <c r="Y23" s="71">
        <f>'E.4 MOE SSP'!Y23+'E.3 MOE in TANF'!Y23</f>
        <v>28766522</v>
      </c>
      <c r="Z23" s="71">
        <f>'E.4 MOE SSP'!Z23+'E.3 MOE in TANF'!Z23</f>
        <v>0</v>
      </c>
      <c r="AA23" s="71">
        <f>'E.4 MOE SSP'!AA23+'E.3 MOE in TANF'!AA23</f>
        <v>16972846</v>
      </c>
      <c r="AB23" s="71">
        <f>'E.4 MOE SSP'!AB23+'E.3 MOE in TANF'!AB23</f>
        <v>0</v>
      </c>
      <c r="AC23" s="71">
        <f>'E.4 MOE SSP'!AC23+'E.3 MOE in TANF'!AC23</f>
        <v>0</v>
      </c>
      <c r="AD23" s="71">
        <f>'E.4 MOE SSP'!AD23+'E.3 MOE in TANF'!AD23</f>
        <v>0</v>
      </c>
      <c r="AE23" s="71">
        <f>'E.4 MOE SSP'!AE23+'E.3 MOE in TANF'!AE23</f>
        <v>2135096</v>
      </c>
      <c r="AF23" s="71">
        <f>'E.4 MOE SSP'!AF23+'E.3 MOE in TANF'!AF23</f>
        <v>0</v>
      </c>
      <c r="AG23" s="71">
        <f>'E.4 MOE SSP'!AG23+'E.3 MOE in TANF'!AG23</f>
        <v>0</v>
      </c>
      <c r="AH23" s="71">
        <f>'E.4 MOE SSP'!AH23+'E.3 MOE in TANF'!AH23</f>
        <v>0</v>
      </c>
      <c r="AI23" s="71">
        <f>'E.4 MOE SSP'!AI23+'E.3 MOE in TANF'!AI23</f>
        <v>0</v>
      </c>
      <c r="AJ23" s="71">
        <f>'E.4 MOE SSP'!AJ23+'E.3 MOE in TANF'!AJ23</f>
        <v>0</v>
      </c>
      <c r="AK23" s="71">
        <f>'E.4 MOE SSP'!AK23+'E.3 MOE in TANF'!AK23</f>
        <v>0</v>
      </c>
      <c r="AL23" s="71">
        <f>'E.4 MOE SSP'!AL23+'E.3 MOE in TANF'!AL23</f>
        <v>0</v>
      </c>
      <c r="AM23" s="71">
        <f>'E.4 MOE SSP'!AM23+'E.3 MOE in TANF'!AM23</f>
        <v>0</v>
      </c>
      <c r="AN23" s="71">
        <f>'E.4 MOE SSP'!AN23+'E.3 MOE in TANF'!AN23</f>
        <v>0</v>
      </c>
      <c r="AO23" s="71">
        <f>'E.4 MOE SSP'!AO23+'E.3 MOE in TANF'!AO23</f>
        <v>0</v>
      </c>
      <c r="AP23" s="71">
        <f>'E.4 MOE SSP'!AP23+'E.3 MOE in TANF'!AP23</f>
        <v>0</v>
      </c>
      <c r="AQ23" s="71">
        <f>'E.4 MOE SSP'!AQ23+'E.3 MOE in TANF'!AQ23</f>
        <v>0</v>
      </c>
      <c r="AR23" s="71">
        <f>'E.4 MOE SSP'!AR23+'E.3 MOE in TANF'!AR23</f>
        <v>78837502</v>
      </c>
      <c r="AS23" s="50"/>
      <c r="AT23" s="50"/>
      <c r="AU23" s="50"/>
      <c r="AV23" s="50"/>
      <c r="AW23" s="50"/>
      <c r="AX23" s="50"/>
      <c r="AY23" s="50"/>
      <c r="AZ23" s="50"/>
    </row>
    <row r="24" spans="1:52" s="5" customFormat="1" x14ac:dyDescent="0.25">
      <c r="A24" s="69" t="s">
        <v>20</v>
      </c>
      <c r="B24" s="126"/>
      <c r="C24" s="126"/>
      <c r="D24" s="126"/>
      <c r="E24" s="126"/>
      <c r="F24" s="126"/>
      <c r="G24" s="71">
        <f>'E.4 MOE SSP'!G24+'E.3 MOE in TANF'!G24</f>
        <v>26347301</v>
      </c>
      <c r="H24" s="71">
        <f>'E.4 MOE SSP'!H24+'E.3 MOE in TANF'!H24</f>
        <v>21271423</v>
      </c>
      <c r="I24" s="71">
        <f>'E.4 MOE SSP'!I24+'E.3 MOE in TANF'!I24</f>
        <v>5075878</v>
      </c>
      <c r="J24" s="126"/>
      <c r="K24" s="126"/>
      <c r="L24" s="126"/>
      <c r="M24" s="126"/>
      <c r="N24" s="126"/>
      <c r="O24" s="126"/>
      <c r="P24" s="126"/>
      <c r="Q24" s="126"/>
      <c r="R24" s="71">
        <f>'E.4 MOE SSP'!R24+'E.3 MOE in TANF'!R24</f>
        <v>573388</v>
      </c>
      <c r="S24" s="71">
        <f>'E.4 MOE SSP'!S24+'E.3 MOE in TANF'!S24</f>
        <v>0</v>
      </c>
      <c r="T24" s="71">
        <f>'E.4 MOE SSP'!T24+'E.3 MOE in TANF'!T24</f>
        <v>95951</v>
      </c>
      <c r="U24" s="71">
        <f>'E.4 MOE SSP'!U24+'E.3 MOE in TANF'!U24</f>
        <v>477437</v>
      </c>
      <c r="V24" s="71">
        <f>'E.4 MOE SSP'!V24+'E.3 MOE in TANF'!V24</f>
        <v>700110</v>
      </c>
      <c r="W24" s="71">
        <f>'E.4 MOE SSP'!W24+'E.3 MOE in TANF'!W24</f>
        <v>4478730</v>
      </c>
      <c r="X24" s="71">
        <f>'E.4 MOE SSP'!X24+'E.3 MOE in TANF'!X24</f>
        <v>3041519</v>
      </c>
      <c r="Y24" s="71">
        <f>'E.4 MOE SSP'!Y24+'E.3 MOE in TANF'!Y24</f>
        <v>1437211</v>
      </c>
      <c r="Z24" s="71">
        <f>'E.4 MOE SSP'!Z24+'E.3 MOE in TANF'!Z24</f>
        <v>0</v>
      </c>
      <c r="AA24" s="71">
        <f>'E.4 MOE SSP'!AA24+'E.3 MOE in TANF'!AA24</f>
        <v>0</v>
      </c>
      <c r="AB24" s="71">
        <f>'E.4 MOE SSP'!AB24+'E.3 MOE in TANF'!AB24</f>
        <v>2814704</v>
      </c>
      <c r="AC24" s="71">
        <f>'E.4 MOE SSP'!AC24+'E.3 MOE in TANF'!AC24</f>
        <v>3842662</v>
      </c>
      <c r="AD24" s="71">
        <f>'E.4 MOE SSP'!AD24+'E.3 MOE in TANF'!AD24</f>
        <v>25636</v>
      </c>
      <c r="AE24" s="71">
        <f>'E.4 MOE SSP'!AE24+'E.3 MOE in TANF'!AE24</f>
        <v>0</v>
      </c>
      <c r="AF24" s="71">
        <f>'E.4 MOE SSP'!AF24+'E.3 MOE in TANF'!AF24</f>
        <v>0</v>
      </c>
      <c r="AG24" s="71">
        <f>'E.4 MOE SSP'!AG24+'E.3 MOE in TANF'!AG24</f>
        <v>0</v>
      </c>
      <c r="AH24" s="71">
        <f>'E.4 MOE SSP'!AH24+'E.3 MOE in TANF'!AH24</f>
        <v>0</v>
      </c>
      <c r="AI24" s="71">
        <f>'E.4 MOE SSP'!AI24+'E.3 MOE in TANF'!AI24</f>
        <v>0</v>
      </c>
      <c r="AJ24" s="71">
        <f>'E.4 MOE SSP'!AJ24+'E.3 MOE in TANF'!AJ24</f>
        <v>0</v>
      </c>
      <c r="AK24" s="71">
        <f>'E.4 MOE SSP'!AK24+'E.3 MOE in TANF'!AK24</f>
        <v>0</v>
      </c>
      <c r="AL24" s="71">
        <f>'E.4 MOE SSP'!AL24+'E.3 MOE in TANF'!AL24</f>
        <v>0</v>
      </c>
      <c r="AM24" s="71">
        <f>'E.4 MOE SSP'!AM24+'E.3 MOE in TANF'!AM24</f>
        <v>1513508</v>
      </c>
      <c r="AN24" s="71">
        <f>'E.4 MOE SSP'!AN24+'E.3 MOE in TANF'!AN24</f>
        <v>0</v>
      </c>
      <c r="AO24" s="71">
        <f>'E.4 MOE SSP'!AO24+'E.3 MOE in TANF'!AO24</f>
        <v>1513218</v>
      </c>
      <c r="AP24" s="71">
        <f>'E.4 MOE SSP'!AP24+'E.3 MOE in TANF'!AP24</f>
        <v>290</v>
      </c>
      <c r="AQ24" s="71">
        <f>'E.4 MOE SSP'!AQ24+'E.3 MOE in TANF'!AQ24</f>
        <v>0</v>
      </c>
      <c r="AR24" s="71">
        <f>'E.4 MOE SSP'!AR24+'E.3 MOE in TANF'!AR24</f>
        <v>40296039</v>
      </c>
      <c r="AS24" s="50"/>
      <c r="AT24" s="50"/>
      <c r="AU24" s="50"/>
      <c r="AV24" s="50"/>
      <c r="AW24" s="50"/>
      <c r="AX24" s="50"/>
      <c r="AY24" s="50"/>
      <c r="AZ24" s="50"/>
    </row>
    <row r="25" spans="1:52" s="5" customFormat="1" x14ac:dyDescent="0.25">
      <c r="A25" s="69" t="s">
        <v>21</v>
      </c>
      <c r="B25" s="126"/>
      <c r="C25" s="126"/>
      <c r="D25" s="126"/>
      <c r="E25" s="126"/>
      <c r="F25" s="126"/>
      <c r="G25" s="71">
        <f>'E.4 MOE SSP'!G25+'E.3 MOE in TANF'!G25</f>
        <v>9178469</v>
      </c>
      <c r="H25" s="71">
        <f>'E.4 MOE SSP'!H25+'E.3 MOE in TANF'!H25</f>
        <v>9178469</v>
      </c>
      <c r="I25" s="71">
        <f>'E.4 MOE SSP'!I25+'E.3 MOE in TANF'!I25</f>
        <v>0</v>
      </c>
      <c r="J25" s="126"/>
      <c r="K25" s="126"/>
      <c r="L25" s="126"/>
      <c r="M25" s="126"/>
      <c r="N25" s="126"/>
      <c r="O25" s="126"/>
      <c r="P25" s="126"/>
      <c r="Q25" s="126"/>
      <c r="R25" s="71">
        <f>'E.4 MOE SSP'!R25+'E.3 MOE in TANF'!R25</f>
        <v>640547</v>
      </c>
      <c r="S25" s="71">
        <f>'E.4 MOE SSP'!S25+'E.3 MOE in TANF'!S25</f>
        <v>0</v>
      </c>
      <c r="T25" s="71">
        <f>'E.4 MOE SSP'!T25+'E.3 MOE in TANF'!T25</f>
        <v>117033</v>
      </c>
      <c r="U25" s="71">
        <f>'E.4 MOE SSP'!U25+'E.3 MOE in TANF'!U25</f>
        <v>523514</v>
      </c>
      <c r="V25" s="71">
        <f>'E.4 MOE SSP'!V25+'E.3 MOE in TANF'!V25</f>
        <v>406566</v>
      </c>
      <c r="W25" s="71">
        <f>'E.4 MOE SSP'!W25+'E.3 MOE in TANF'!W25</f>
        <v>109931206</v>
      </c>
      <c r="X25" s="71">
        <f>'E.4 MOE SSP'!X25+'E.3 MOE in TANF'!X25</f>
        <v>23738009</v>
      </c>
      <c r="Y25" s="71">
        <f>'E.4 MOE SSP'!Y25+'E.3 MOE in TANF'!Y25</f>
        <v>86193197</v>
      </c>
      <c r="Z25" s="71">
        <f>'E.4 MOE SSP'!Z25+'E.3 MOE in TANF'!Z25</f>
        <v>0</v>
      </c>
      <c r="AA25" s="71">
        <f>'E.4 MOE SSP'!AA25+'E.3 MOE in TANF'!AA25</f>
        <v>161702187</v>
      </c>
      <c r="AB25" s="71">
        <f>'E.4 MOE SSP'!AB25+'E.3 MOE in TANF'!AB25</f>
        <v>0</v>
      </c>
      <c r="AC25" s="71">
        <f>'E.4 MOE SSP'!AC25+'E.3 MOE in TANF'!AC25</f>
        <v>61282532</v>
      </c>
      <c r="AD25" s="71">
        <f>'E.4 MOE SSP'!AD25+'E.3 MOE in TANF'!AD25</f>
        <v>0</v>
      </c>
      <c r="AE25" s="71">
        <f>'E.4 MOE SSP'!AE25+'E.3 MOE in TANF'!AE25</f>
        <v>0</v>
      </c>
      <c r="AF25" s="71">
        <f>'E.4 MOE SSP'!AF25+'E.3 MOE in TANF'!AF25</f>
        <v>58117</v>
      </c>
      <c r="AG25" s="71">
        <f>'E.4 MOE SSP'!AG25+'E.3 MOE in TANF'!AG25</f>
        <v>41369</v>
      </c>
      <c r="AH25" s="71">
        <f>'E.4 MOE SSP'!AH25+'E.3 MOE in TANF'!AH25</f>
        <v>3087402</v>
      </c>
      <c r="AI25" s="71">
        <f>'E.4 MOE SSP'!AI25+'E.3 MOE in TANF'!AI25</f>
        <v>2675389</v>
      </c>
      <c r="AJ25" s="71">
        <f>'E.4 MOE SSP'!AJ25+'E.3 MOE in TANF'!AJ25</f>
        <v>0</v>
      </c>
      <c r="AK25" s="71">
        <f>'E.4 MOE SSP'!AK25+'E.3 MOE in TANF'!AK25</f>
        <v>412013</v>
      </c>
      <c r="AL25" s="71">
        <f>'E.4 MOE SSP'!AL25+'E.3 MOE in TANF'!AL25</f>
        <v>257963</v>
      </c>
      <c r="AM25" s="71">
        <f>'E.4 MOE SSP'!AM25+'E.3 MOE in TANF'!AM25</f>
        <v>572318</v>
      </c>
      <c r="AN25" s="71">
        <f>'E.4 MOE SSP'!AN25+'E.3 MOE in TANF'!AN25</f>
        <v>0</v>
      </c>
      <c r="AO25" s="71">
        <f>'E.4 MOE SSP'!AO25+'E.3 MOE in TANF'!AO25</f>
        <v>572318</v>
      </c>
      <c r="AP25" s="71">
        <f>'E.4 MOE SSP'!AP25+'E.3 MOE in TANF'!AP25</f>
        <v>0</v>
      </c>
      <c r="AQ25" s="71">
        <f>'E.4 MOE SSP'!AQ25+'E.3 MOE in TANF'!AQ25</f>
        <v>0</v>
      </c>
      <c r="AR25" s="71">
        <f>'E.4 MOE SSP'!AR25+'E.3 MOE in TANF'!AR25</f>
        <v>347158676</v>
      </c>
      <c r="AS25" s="50"/>
      <c r="AT25" s="50"/>
      <c r="AU25" s="50"/>
      <c r="AV25" s="50"/>
      <c r="AW25" s="50"/>
      <c r="AX25" s="50"/>
      <c r="AY25" s="50"/>
      <c r="AZ25" s="50"/>
    </row>
    <row r="26" spans="1:52" s="5" customFormat="1" x14ac:dyDescent="0.25">
      <c r="A26" s="69" t="s">
        <v>22</v>
      </c>
      <c r="B26" s="126"/>
      <c r="C26" s="126"/>
      <c r="D26" s="126"/>
      <c r="E26" s="126"/>
      <c r="F26" s="126"/>
      <c r="G26" s="71">
        <f>'E.4 MOE SSP'!G26+'E.3 MOE in TANF'!G26</f>
        <v>255655892</v>
      </c>
      <c r="H26" s="71">
        <f>'E.4 MOE SSP'!H26+'E.3 MOE in TANF'!H26</f>
        <v>255655892</v>
      </c>
      <c r="I26" s="71">
        <f>'E.4 MOE SSP'!I26+'E.3 MOE in TANF'!I26</f>
        <v>0</v>
      </c>
      <c r="J26" s="126"/>
      <c r="K26" s="126"/>
      <c r="L26" s="126"/>
      <c r="M26" s="126"/>
      <c r="N26" s="126"/>
      <c r="O26" s="126"/>
      <c r="P26" s="126"/>
      <c r="Q26" s="126"/>
      <c r="R26" s="71">
        <f>'E.4 MOE SSP'!R26+'E.3 MOE in TANF'!R26</f>
        <v>9783041</v>
      </c>
      <c r="S26" s="71">
        <f>'E.4 MOE SSP'!S26+'E.3 MOE in TANF'!S26</f>
        <v>0</v>
      </c>
      <c r="T26" s="71">
        <f>'E.4 MOE SSP'!T26+'E.3 MOE in TANF'!T26</f>
        <v>6112004</v>
      </c>
      <c r="U26" s="71">
        <f>'E.4 MOE SSP'!U26+'E.3 MOE in TANF'!U26</f>
        <v>3671037</v>
      </c>
      <c r="V26" s="71">
        <f>'E.4 MOE SSP'!V26+'E.3 MOE in TANF'!V26</f>
        <v>0</v>
      </c>
      <c r="W26" s="71">
        <f>'E.4 MOE SSP'!W26+'E.3 MOE in TANF'!W26</f>
        <v>44973367</v>
      </c>
      <c r="X26" s="71">
        <f>'E.4 MOE SSP'!X26+'E.3 MOE in TANF'!X26</f>
        <v>44973367</v>
      </c>
      <c r="Y26" s="71">
        <f>'E.4 MOE SSP'!Y26+'E.3 MOE in TANF'!Y26</f>
        <v>0</v>
      </c>
      <c r="Z26" s="71">
        <f>'E.4 MOE SSP'!Z26+'E.3 MOE in TANF'!Z26</f>
        <v>0</v>
      </c>
      <c r="AA26" s="71">
        <f>'E.4 MOE SSP'!AA26+'E.3 MOE in TANF'!AA26</f>
        <v>115984573</v>
      </c>
      <c r="AB26" s="71">
        <f>'E.4 MOE SSP'!AB26+'E.3 MOE in TANF'!AB26</f>
        <v>0</v>
      </c>
      <c r="AC26" s="71">
        <f>'E.4 MOE SSP'!AC26+'E.3 MOE in TANF'!AC26</f>
        <v>96740969</v>
      </c>
      <c r="AD26" s="71">
        <f>'E.4 MOE SSP'!AD26+'E.3 MOE in TANF'!AD26</f>
        <v>13839756</v>
      </c>
      <c r="AE26" s="71">
        <f>'E.4 MOE SSP'!AE26+'E.3 MOE in TANF'!AE26</f>
        <v>0</v>
      </c>
      <c r="AF26" s="71">
        <f>'E.4 MOE SSP'!AF26+'E.3 MOE in TANF'!AF26</f>
        <v>15010037</v>
      </c>
      <c r="AG26" s="71">
        <f>'E.4 MOE SSP'!AG26+'E.3 MOE in TANF'!AG26</f>
        <v>0</v>
      </c>
      <c r="AH26" s="71">
        <f>'E.4 MOE SSP'!AH26+'E.3 MOE in TANF'!AH26</f>
        <v>14941258</v>
      </c>
      <c r="AI26" s="71">
        <f>'E.4 MOE SSP'!AI26+'E.3 MOE in TANF'!AI26</f>
        <v>14941258</v>
      </c>
      <c r="AJ26" s="71">
        <f>'E.4 MOE SSP'!AJ26+'E.3 MOE in TANF'!AJ26</f>
        <v>0</v>
      </c>
      <c r="AK26" s="71">
        <f>'E.4 MOE SSP'!AK26+'E.3 MOE in TANF'!AK26</f>
        <v>0</v>
      </c>
      <c r="AL26" s="71">
        <f>'E.4 MOE SSP'!AL26+'E.3 MOE in TANF'!AL26</f>
        <v>0</v>
      </c>
      <c r="AM26" s="71">
        <f>'E.4 MOE SSP'!AM26+'E.3 MOE in TANF'!AM26</f>
        <v>34693280</v>
      </c>
      <c r="AN26" s="71">
        <f>'E.4 MOE SSP'!AN26+'E.3 MOE in TANF'!AN26</f>
        <v>34693280</v>
      </c>
      <c r="AO26" s="71">
        <f>'E.4 MOE SSP'!AO26+'E.3 MOE in TANF'!AO26</f>
        <v>0</v>
      </c>
      <c r="AP26" s="71">
        <f>'E.4 MOE SSP'!AP26+'E.3 MOE in TANF'!AP26</f>
        <v>0</v>
      </c>
      <c r="AQ26" s="71">
        <f>'E.4 MOE SSP'!AQ26+'E.3 MOE in TANF'!AQ26</f>
        <v>0</v>
      </c>
      <c r="AR26" s="71">
        <f>'E.4 MOE SSP'!AR26+'E.3 MOE in TANF'!AR26</f>
        <v>601622173</v>
      </c>
      <c r="AS26" s="50"/>
      <c r="AT26" s="50"/>
      <c r="AU26" s="50"/>
      <c r="AV26" s="50"/>
      <c r="AW26" s="50"/>
      <c r="AX26" s="50"/>
      <c r="AY26" s="50"/>
      <c r="AZ26" s="50"/>
    </row>
    <row r="27" spans="1:52" s="5" customFormat="1" x14ac:dyDescent="0.25">
      <c r="A27" s="69" t="s">
        <v>23</v>
      </c>
      <c r="B27" s="126"/>
      <c r="C27" s="126"/>
      <c r="D27" s="126"/>
      <c r="E27" s="126"/>
      <c r="F27" s="126"/>
      <c r="G27" s="71">
        <f>'E.4 MOE SSP'!G27+'E.3 MOE in TANF'!G27</f>
        <v>26676188</v>
      </c>
      <c r="H27" s="71">
        <f>'E.4 MOE SSP'!H27+'E.3 MOE in TANF'!H27</f>
        <v>26676188</v>
      </c>
      <c r="I27" s="71">
        <f>'E.4 MOE SSP'!I27+'E.3 MOE in TANF'!I27</f>
        <v>0</v>
      </c>
      <c r="J27" s="126"/>
      <c r="K27" s="126"/>
      <c r="L27" s="126"/>
      <c r="M27" s="126"/>
      <c r="N27" s="126"/>
      <c r="O27" s="126"/>
      <c r="P27" s="126"/>
      <c r="Q27" s="126"/>
      <c r="R27" s="71">
        <f>'E.4 MOE SSP'!R27+'E.3 MOE in TANF'!R27</f>
        <v>507179</v>
      </c>
      <c r="S27" s="71">
        <f>'E.4 MOE SSP'!S27+'E.3 MOE in TANF'!S27</f>
        <v>62990</v>
      </c>
      <c r="T27" s="71">
        <f>'E.4 MOE SSP'!T27+'E.3 MOE in TANF'!T27</f>
        <v>444189</v>
      </c>
      <c r="U27" s="71">
        <f>'E.4 MOE SSP'!U27+'E.3 MOE in TANF'!U27</f>
        <v>0</v>
      </c>
      <c r="V27" s="71">
        <f>'E.4 MOE SSP'!V27+'E.3 MOE in TANF'!V27</f>
        <v>10062608</v>
      </c>
      <c r="W27" s="71">
        <f>'E.4 MOE SSP'!W27+'E.3 MOE in TANF'!W27</f>
        <v>224653346</v>
      </c>
      <c r="X27" s="71">
        <f>'E.4 MOE SSP'!X27+'E.3 MOE in TANF'!X27</f>
        <v>19529096</v>
      </c>
      <c r="Y27" s="71">
        <f>'E.4 MOE SSP'!Y27+'E.3 MOE in TANF'!Y27</f>
        <v>205124250</v>
      </c>
      <c r="Z27" s="71">
        <f>'E.4 MOE SSP'!Z27+'E.3 MOE in TANF'!Z27</f>
        <v>0</v>
      </c>
      <c r="AA27" s="71">
        <f>'E.4 MOE SSP'!AA27+'E.3 MOE in TANF'!AA27</f>
        <v>45842510</v>
      </c>
      <c r="AB27" s="71">
        <f>'E.4 MOE SSP'!AB27+'E.3 MOE in TANF'!AB27</f>
        <v>0</v>
      </c>
      <c r="AC27" s="71">
        <f>'E.4 MOE SSP'!AC27+'E.3 MOE in TANF'!AC27</f>
        <v>51572270</v>
      </c>
      <c r="AD27" s="71">
        <f>'E.4 MOE SSP'!AD27+'E.3 MOE in TANF'!AD27</f>
        <v>0</v>
      </c>
      <c r="AE27" s="71">
        <f>'E.4 MOE SSP'!AE27+'E.3 MOE in TANF'!AE27</f>
        <v>168002699</v>
      </c>
      <c r="AF27" s="71">
        <f>'E.4 MOE SSP'!AF27+'E.3 MOE in TANF'!AF27</f>
        <v>0</v>
      </c>
      <c r="AG27" s="71">
        <f>'E.4 MOE SSP'!AG27+'E.3 MOE in TANF'!AG27</f>
        <v>0</v>
      </c>
      <c r="AH27" s="71">
        <f>'E.4 MOE SSP'!AH27+'E.3 MOE in TANF'!AH27</f>
        <v>6963937</v>
      </c>
      <c r="AI27" s="71">
        <f>'E.4 MOE SSP'!AI27+'E.3 MOE in TANF'!AI27</f>
        <v>6963937</v>
      </c>
      <c r="AJ27" s="71">
        <f>'E.4 MOE SSP'!AJ27+'E.3 MOE in TANF'!AJ27</f>
        <v>0</v>
      </c>
      <c r="AK27" s="71">
        <f>'E.4 MOE SSP'!AK27+'E.3 MOE in TANF'!AK27</f>
        <v>0</v>
      </c>
      <c r="AL27" s="71">
        <f>'E.4 MOE SSP'!AL27+'E.3 MOE in TANF'!AL27</f>
        <v>0</v>
      </c>
      <c r="AM27" s="71">
        <f>'E.4 MOE SSP'!AM27+'E.3 MOE in TANF'!AM27</f>
        <v>83820926</v>
      </c>
      <c r="AN27" s="71">
        <f>'E.4 MOE SSP'!AN27+'E.3 MOE in TANF'!AN27</f>
        <v>12087475</v>
      </c>
      <c r="AO27" s="71">
        <f>'E.4 MOE SSP'!AO27+'E.3 MOE in TANF'!AO27</f>
        <v>71398373</v>
      </c>
      <c r="AP27" s="71">
        <f>'E.4 MOE SSP'!AP27+'E.3 MOE in TANF'!AP27</f>
        <v>335078</v>
      </c>
      <c r="AQ27" s="71">
        <f>'E.4 MOE SSP'!AQ27+'E.3 MOE in TANF'!AQ27</f>
        <v>0</v>
      </c>
      <c r="AR27" s="71">
        <f>'E.4 MOE SSP'!AR27+'E.3 MOE in TANF'!AR27</f>
        <v>618101663</v>
      </c>
      <c r="AS27" s="50"/>
      <c r="AT27" s="50"/>
      <c r="AU27" s="50"/>
      <c r="AV27" s="50"/>
      <c r="AW27" s="50"/>
      <c r="AX27" s="50"/>
      <c r="AY27" s="50"/>
      <c r="AZ27" s="50"/>
    </row>
    <row r="28" spans="1:52" s="5" customFormat="1" x14ac:dyDescent="0.25">
      <c r="A28" s="69" t="s">
        <v>24</v>
      </c>
      <c r="B28" s="126"/>
      <c r="C28" s="126"/>
      <c r="D28" s="126"/>
      <c r="E28" s="126"/>
      <c r="F28" s="126"/>
      <c r="G28" s="71">
        <f>'E.4 MOE SSP'!G28+'E.3 MOE in TANF'!G28</f>
        <v>45427430</v>
      </c>
      <c r="H28" s="71">
        <f>'E.4 MOE SSP'!H28+'E.3 MOE in TANF'!H28</f>
        <v>45427430</v>
      </c>
      <c r="I28" s="71">
        <f>'E.4 MOE SSP'!I28+'E.3 MOE in TANF'!I28</f>
        <v>0</v>
      </c>
      <c r="J28" s="126"/>
      <c r="K28" s="126"/>
      <c r="L28" s="126"/>
      <c r="M28" s="126"/>
      <c r="N28" s="126"/>
      <c r="O28" s="126"/>
      <c r="P28" s="126"/>
      <c r="Q28" s="126"/>
      <c r="R28" s="71">
        <f>'E.4 MOE SSP'!R28+'E.3 MOE in TANF'!R28</f>
        <v>1884153</v>
      </c>
      <c r="S28" s="71">
        <f>'E.4 MOE SSP'!S28+'E.3 MOE in TANF'!S28</f>
        <v>0</v>
      </c>
      <c r="T28" s="71">
        <f>'E.4 MOE SSP'!T28+'E.3 MOE in TANF'!T28</f>
        <v>0</v>
      </c>
      <c r="U28" s="71">
        <f>'E.4 MOE SSP'!U28+'E.3 MOE in TANF'!U28</f>
        <v>1884153</v>
      </c>
      <c r="V28" s="71">
        <f>'E.4 MOE SSP'!V28+'E.3 MOE in TANF'!V28</f>
        <v>0</v>
      </c>
      <c r="W28" s="71">
        <f>'E.4 MOE SSP'!W28+'E.3 MOE in TANF'!W28</f>
        <v>90825130</v>
      </c>
      <c r="X28" s="71">
        <f>'E.4 MOE SSP'!X28+'E.3 MOE in TANF'!X28</f>
        <v>85125130</v>
      </c>
      <c r="Y28" s="71">
        <f>'E.4 MOE SSP'!Y28+'E.3 MOE in TANF'!Y28</f>
        <v>5700000</v>
      </c>
      <c r="Z28" s="71">
        <f>'E.4 MOE SSP'!Z28+'E.3 MOE in TANF'!Z28</f>
        <v>0</v>
      </c>
      <c r="AA28" s="71">
        <f>'E.4 MOE SSP'!AA28+'E.3 MOE in TANF'!AA28</f>
        <v>141718001</v>
      </c>
      <c r="AB28" s="71">
        <f>'E.4 MOE SSP'!AB28+'E.3 MOE in TANF'!AB28</f>
        <v>10000000</v>
      </c>
      <c r="AC28" s="71">
        <f>'E.4 MOE SSP'!AC28+'E.3 MOE in TANF'!AC28</f>
        <v>183038</v>
      </c>
      <c r="AD28" s="71">
        <f>'E.4 MOE SSP'!AD28+'E.3 MOE in TANF'!AD28</f>
        <v>0</v>
      </c>
      <c r="AE28" s="71">
        <f>'E.4 MOE SSP'!AE28+'E.3 MOE in TANF'!AE28</f>
        <v>0</v>
      </c>
      <c r="AF28" s="71">
        <f>'E.4 MOE SSP'!AF28+'E.3 MOE in TANF'!AF28</f>
        <v>0</v>
      </c>
      <c r="AG28" s="71">
        <f>'E.4 MOE SSP'!AG28+'E.3 MOE in TANF'!AG28</f>
        <v>0</v>
      </c>
      <c r="AH28" s="71">
        <f>'E.4 MOE SSP'!AH28+'E.3 MOE in TANF'!AH28</f>
        <v>0</v>
      </c>
      <c r="AI28" s="71">
        <f>'E.4 MOE SSP'!AI28+'E.3 MOE in TANF'!AI28</f>
        <v>0</v>
      </c>
      <c r="AJ28" s="71">
        <f>'E.4 MOE SSP'!AJ28+'E.3 MOE in TANF'!AJ28</f>
        <v>0</v>
      </c>
      <c r="AK28" s="71">
        <f>'E.4 MOE SSP'!AK28+'E.3 MOE in TANF'!AK28</f>
        <v>0</v>
      </c>
      <c r="AL28" s="71">
        <f>'E.4 MOE SSP'!AL28+'E.3 MOE in TANF'!AL28</f>
        <v>0</v>
      </c>
      <c r="AM28" s="71">
        <f>'E.4 MOE SSP'!AM28+'E.3 MOE in TANF'!AM28</f>
        <v>16415367</v>
      </c>
      <c r="AN28" s="71">
        <f>'E.4 MOE SSP'!AN28+'E.3 MOE in TANF'!AN28</f>
        <v>16415367</v>
      </c>
      <c r="AO28" s="71">
        <f>'E.4 MOE SSP'!AO28+'E.3 MOE in TANF'!AO28</f>
        <v>0</v>
      </c>
      <c r="AP28" s="71">
        <f>'E.4 MOE SSP'!AP28+'E.3 MOE in TANF'!AP28</f>
        <v>0</v>
      </c>
      <c r="AQ28" s="71">
        <f>'E.4 MOE SSP'!AQ28+'E.3 MOE in TANF'!AQ28</f>
        <v>0</v>
      </c>
      <c r="AR28" s="71">
        <f>'E.4 MOE SSP'!AR28+'E.3 MOE in TANF'!AR28</f>
        <v>306453119</v>
      </c>
      <c r="AS28" s="50"/>
      <c r="AT28" s="50"/>
      <c r="AU28" s="50"/>
      <c r="AV28" s="50"/>
      <c r="AW28" s="50"/>
      <c r="AX28" s="50"/>
      <c r="AY28" s="50"/>
      <c r="AZ28" s="50"/>
    </row>
    <row r="29" spans="1:52" s="5" customFormat="1" x14ac:dyDescent="0.25">
      <c r="A29" s="69" t="s">
        <v>25</v>
      </c>
      <c r="B29" s="126"/>
      <c r="C29" s="126"/>
      <c r="D29" s="126"/>
      <c r="E29" s="126"/>
      <c r="F29" s="126"/>
      <c r="G29" s="71">
        <f>'E.4 MOE SSP'!G29+'E.3 MOE in TANF'!G29</f>
        <v>4418688</v>
      </c>
      <c r="H29" s="71">
        <f>'E.4 MOE SSP'!H29+'E.3 MOE in TANF'!H29</f>
        <v>4418688</v>
      </c>
      <c r="I29" s="71">
        <f>'E.4 MOE SSP'!I29+'E.3 MOE in TANF'!I29</f>
        <v>0</v>
      </c>
      <c r="J29" s="126"/>
      <c r="K29" s="126"/>
      <c r="L29" s="126"/>
      <c r="M29" s="126"/>
      <c r="N29" s="126"/>
      <c r="O29" s="126"/>
      <c r="P29" s="126"/>
      <c r="Q29" s="126"/>
      <c r="R29" s="71">
        <f>'E.4 MOE SSP'!R29+'E.3 MOE in TANF'!R29</f>
        <v>14283647</v>
      </c>
      <c r="S29" s="71">
        <f>'E.4 MOE SSP'!S29+'E.3 MOE in TANF'!S29</f>
        <v>0</v>
      </c>
      <c r="T29" s="71">
        <f>'E.4 MOE SSP'!T29+'E.3 MOE in TANF'!T29</f>
        <v>7621036</v>
      </c>
      <c r="U29" s="71">
        <f>'E.4 MOE SSP'!U29+'E.3 MOE in TANF'!U29</f>
        <v>6662611</v>
      </c>
      <c r="V29" s="71">
        <f>'E.4 MOE SSP'!V29+'E.3 MOE in TANF'!V29</f>
        <v>1021276</v>
      </c>
      <c r="W29" s="71">
        <f>'E.4 MOE SSP'!W29+'E.3 MOE in TANF'!W29</f>
        <v>1715430</v>
      </c>
      <c r="X29" s="71">
        <f>'E.4 MOE SSP'!X29+'E.3 MOE in TANF'!X29</f>
        <v>1715430</v>
      </c>
      <c r="Y29" s="71">
        <f>'E.4 MOE SSP'!Y29+'E.3 MOE in TANF'!Y29</f>
        <v>0</v>
      </c>
      <c r="Z29" s="71">
        <f>'E.4 MOE SSP'!Z29+'E.3 MOE in TANF'!Z29</f>
        <v>0</v>
      </c>
      <c r="AA29" s="71">
        <f>'E.4 MOE SSP'!AA29+'E.3 MOE in TANF'!AA29</f>
        <v>0</v>
      </c>
      <c r="AB29" s="71">
        <f>'E.4 MOE SSP'!AB29+'E.3 MOE in TANF'!AB29</f>
        <v>0</v>
      </c>
      <c r="AC29" s="71">
        <f>'E.4 MOE SSP'!AC29+'E.3 MOE in TANF'!AC29</f>
        <v>0</v>
      </c>
      <c r="AD29" s="71">
        <f>'E.4 MOE SSP'!AD29+'E.3 MOE in TANF'!AD29</f>
        <v>0</v>
      </c>
      <c r="AE29" s="71">
        <f>'E.4 MOE SSP'!AE29+'E.3 MOE in TANF'!AE29</f>
        <v>0</v>
      </c>
      <c r="AF29" s="71">
        <f>'E.4 MOE SSP'!AF29+'E.3 MOE in TANF'!AF29</f>
        <v>0</v>
      </c>
      <c r="AG29" s="71">
        <f>'E.4 MOE SSP'!AG29+'E.3 MOE in TANF'!AG29</f>
        <v>0</v>
      </c>
      <c r="AH29" s="71">
        <f>'E.4 MOE SSP'!AH29+'E.3 MOE in TANF'!AH29</f>
        <v>0</v>
      </c>
      <c r="AI29" s="71">
        <f>'E.4 MOE SSP'!AI29+'E.3 MOE in TANF'!AI29</f>
        <v>0</v>
      </c>
      <c r="AJ29" s="71">
        <f>'E.4 MOE SSP'!AJ29+'E.3 MOE in TANF'!AJ29</f>
        <v>0</v>
      </c>
      <c r="AK29" s="71">
        <f>'E.4 MOE SSP'!AK29+'E.3 MOE in TANF'!AK29</f>
        <v>0</v>
      </c>
      <c r="AL29" s="71">
        <f>'E.4 MOE SSP'!AL29+'E.3 MOE in TANF'!AL29</f>
        <v>0</v>
      </c>
      <c r="AM29" s="71">
        <f>'E.4 MOE SSP'!AM29+'E.3 MOE in TANF'!AM29</f>
        <v>285268</v>
      </c>
      <c r="AN29" s="71">
        <f>'E.4 MOE SSP'!AN29+'E.3 MOE in TANF'!AN29</f>
        <v>51900</v>
      </c>
      <c r="AO29" s="71">
        <f>'E.4 MOE SSP'!AO29+'E.3 MOE in TANF'!AO29</f>
        <v>0</v>
      </c>
      <c r="AP29" s="71">
        <f>'E.4 MOE SSP'!AP29+'E.3 MOE in TANF'!AP29</f>
        <v>233368</v>
      </c>
      <c r="AQ29" s="71">
        <f>'E.4 MOE SSP'!AQ29+'E.3 MOE in TANF'!AQ29</f>
        <v>0</v>
      </c>
      <c r="AR29" s="71">
        <f>'E.4 MOE SSP'!AR29+'E.3 MOE in TANF'!AR29</f>
        <v>21724309</v>
      </c>
      <c r="AS29" s="50"/>
      <c r="AT29" s="50"/>
      <c r="AU29" s="50"/>
      <c r="AV29" s="50"/>
      <c r="AW29" s="50"/>
      <c r="AX29" s="50"/>
      <c r="AY29" s="50"/>
      <c r="AZ29" s="50"/>
    </row>
    <row r="30" spans="1:52" s="5" customFormat="1" x14ac:dyDescent="0.25">
      <c r="A30" s="69" t="s">
        <v>26</v>
      </c>
      <c r="B30" s="126"/>
      <c r="C30" s="126"/>
      <c r="D30" s="126"/>
      <c r="E30" s="126"/>
      <c r="F30" s="126"/>
      <c r="G30" s="71">
        <f>'E.4 MOE SSP'!G30+'E.3 MOE in TANF'!G30</f>
        <v>64323989</v>
      </c>
      <c r="H30" s="71">
        <f>'E.4 MOE SSP'!H30+'E.3 MOE in TANF'!H30</f>
        <v>64323989</v>
      </c>
      <c r="I30" s="71">
        <f>'E.4 MOE SSP'!I30+'E.3 MOE in TANF'!I30</f>
        <v>0</v>
      </c>
      <c r="J30" s="126"/>
      <c r="K30" s="126"/>
      <c r="L30" s="126"/>
      <c r="M30" s="126"/>
      <c r="N30" s="126"/>
      <c r="O30" s="126"/>
      <c r="P30" s="126"/>
      <c r="Q30" s="126"/>
      <c r="R30" s="71">
        <f>'E.4 MOE SSP'!R30+'E.3 MOE in TANF'!R30</f>
        <v>18632876</v>
      </c>
      <c r="S30" s="71">
        <f>'E.4 MOE SSP'!S30+'E.3 MOE in TANF'!S30</f>
        <v>0</v>
      </c>
      <c r="T30" s="71">
        <f>'E.4 MOE SSP'!T30+'E.3 MOE in TANF'!T30</f>
        <v>0</v>
      </c>
      <c r="U30" s="71">
        <f>'E.4 MOE SSP'!U30+'E.3 MOE in TANF'!U30</f>
        <v>18632876</v>
      </c>
      <c r="V30" s="71">
        <f>'E.4 MOE SSP'!V30+'E.3 MOE in TANF'!V30</f>
        <v>0</v>
      </c>
      <c r="W30" s="71">
        <f>'E.4 MOE SSP'!W30+'E.3 MOE in TANF'!W30</f>
        <v>16548756</v>
      </c>
      <c r="X30" s="71">
        <f>'E.4 MOE SSP'!X30+'E.3 MOE in TANF'!X30</f>
        <v>16548756</v>
      </c>
      <c r="Y30" s="71">
        <f>'E.4 MOE SSP'!Y30+'E.3 MOE in TANF'!Y30</f>
        <v>0</v>
      </c>
      <c r="Z30" s="71">
        <f>'E.4 MOE SSP'!Z30+'E.3 MOE in TANF'!Z30</f>
        <v>0</v>
      </c>
      <c r="AA30" s="71">
        <f>'E.4 MOE SSP'!AA30+'E.3 MOE in TANF'!AA30</f>
        <v>0</v>
      </c>
      <c r="AB30" s="71">
        <f>'E.4 MOE SSP'!AB30+'E.3 MOE in TANF'!AB30</f>
        <v>0</v>
      </c>
      <c r="AC30" s="71">
        <f>'E.4 MOE SSP'!AC30+'E.3 MOE in TANF'!AC30</f>
        <v>62571432</v>
      </c>
      <c r="AD30" s="71">
        <f>'E.4 MOE SSP'!AD30+'E.3 MOE in TANF'!AD30</f>
        <v>0</v>
      </c>
      <c r="AE30" s="71">
        <f>'E.4 MOE SSP'!AE30+'E.3 MOE in TANF'!AE30</f>
        <v>0</v>
      </c>
      <c r="AF30" s="71">
        <f>'E.4 MOE SSP'!AF30+'E.3 MOE in TANF'!AF30</f>
        <v>0</v>
      </c>
      <c r="AG30" s="71">
        <f>'E.4 MOE SSP'!AG30+'E.3 MOE in TANF'!AG30</f>
        <v>0</v>
      </c>
      <c r="AH30" s="71">
        <f>'E.4 MOE SSP'!AH30+'E.3 MOE in TANF'!AH30</f>
        <v>0</v>
      </c>
      <c r="AI30" s="71">
        <f>'E.4 MOE SSP'!AI30+'E.3 MOE in TANF'!AI30</f>
        <v>0</v>
      </c>
      <c r="AJ30" s="71">
        <f>'E.4 MOE SSP'!AJ30+'E.3 MOE in TANF'!AJ30</f>
        <v>0</v>
      </c>
      <c r="AK30" s="71">
        <f>'E.4 MOE SSP'!AK30+'E.3 MOE in TANF'!AK30</f>
        <v>0</v>
      </c>
      <c r="AL30" s="71">
        <f>'E.4 MOE SSP'!AL30+'E.3 MOE in TANF'!AL30</f>
        <v>0</v>
      </c>
      <c r="AM30" s="71">
        <f>'E.4 MOE SSP'!AM30+'E.3 MOE in TANF'!AM30</f>
        <v>4267082</v>
      </c>
      <c r="AN30" s="71">
        <f>'E.4 MOE SSP'!AN30+'E.3 MOE in TANF'!AN30</f>
        <v>3457963</v>
      </c>
      <c r="AO30" s="71">
        <f>'E.4 MOE SSP'!AO30+'E.3 MOE in TANF'!AO30</f>
        <v>0</v>
      </c>
      <c r="AP30" s="71">
        <f>'E.4 MOE SSP'!AP30+'E.3 MOE in TANF'!AP30</f>
        <v>809119</v>
      </c>
      <c r="AQ30" s="71">
        <f>'E.4 MOE SSP'!AQ30+'E.3 MOE in TANF'!AQ30</f>
        <v>19033917</v>
      </c>
      <c r="AR30" s="71">
        <f>'E.4 MOE SSP'!AR30+'E.3 MOE in TANF'!AR30</f>
        <v>185378052</v>
      </c>
      <c r="AS30" s="50"/>
      <c r="AT30" s="50"/>
      <c r="AU30" s="50"/>
      <c r="AV30" s="50"/>
      <c r="AW30" s="50"/>
      <c r="AX30" s="50"/>
      <c r="AY30" s="50"/>
      <c r="AZ30" s="50"/>
    </row>
    <row r="31" spans="1:52" s="5" customFormat="1" x14ac:dyDescent="0.25">
      <c r="A31" s="69" t="s">
        <v>27</v>
      </c>
      <c r="B31" s="126"/>
      <c r="C31" s="126"/>
      <c r="D31" s="126"/>
      <c r="E31" s="126"/>
      <c r="F31" s="126"/>
      <c r="G31" s="71">
        <f>'E.4 MOE SSP'!G31+'E.3 MOE in TANF'!G31</f>
        <v>2581387</v>
      </c>
      <c r="H31" s="71">
        <f>'E.4 MOE SSP'!H31+'E.3 MOE in TANF'!H31</f>
        <v>2581387</v>
      </c>
      <c r="I31" s="71">
        <f>'E.4 MOE SSP'!I31+'E.3 MOE in TANF'!I31</f>
        <v>0</v>
      </c>
      <c r="J31" s="126"/>
      <c r="K31" s="126"/>
      <c r="L31" s="126"/>
      <c r="M31" s="126"/>
      <c r="N31" s="126"/>
      <c r="O31" s="126"/>
      <c r="P31" s="126"/>
      <c r="Q31" s="126"/>
      <c r="R31" s="71">
        <f>'E.4 MOE SSP'!R31+'E.3 MOE in TANF'!R31</f>
        <v>9599724</v>
      </c>
      <c r="S31" s="71">
        <f>'E.4 MOE SSP'!S31+'E.3 MOE in TANF'!S31</f>
        <v>650014</v>
      </c>
      <c r="T31" s="71">
        <f>'E.4 MOE SSP'!T31+'E.3 MOE in TANF'!T31</f>
        <v>0</v>
      </c>
      <c r="U31" s="71">
        <f>'E.4 MOE SSP'!U31+'E.3 MOE in TANF'!U31</f>
        <v>8949710</v>
      </c>
      <c r="V31" s="71">
        <f>'E.4 MOE SSP'!V31+'E.3 MOE in TANF'!V31</f>
        <v>0</v>
      </c>
      <c r="W31" s="71">
        <f>'E.4 MOE SSP'!W31+'E.3 MOE in TANF'!W31</f>
        <v>1313990</v>
      </c>
      <c r="X31" s="71">
        <f>'E.4 MOE SSP'!X31+'E.3 MOE in TANF'!X31</f>
        <v>1313990</v>
      </c>
      <c r="Y31" s="71">
        <f>'E.4 MOE SSP'!Y31+'E.3 MOE in TANF'!Y31</f>
        <v>0</v>
      </c>
      <c r="Z31" s="71">
        <f>'E.4 MOE SSP'!Z31+'E.3 MOE in TANF'!Z31</f>
        <v>0</v>
      </c>
      <c r="AA31" s="71">
        <f>'E.4 MOE SSP'!AA31+'E.3 MOE in TANF'!AA31</f>
        <v>0</v>
      </c>
      <c r="AB31" s="71">
        <f>'E.4 MOE SSP'!AB31+'E.3 MOE in TANF'!AB31</f>
        <v>0</v>
      </c>
      <c r="AC31" s="71">
        <f>'E.4 MOE SSP'!AC31+'E.3 MOE in TANF'!AC31</f>
        <v>394787</v>
      </c>
      <c r="AD31" s="71">
        <f>'E.4 MOE SSP'!AD31+'E.3 MOE in TANF'!AD31</f>
        <v>0</v>
      </c>
      <c r="AE31" s="71">
        <f>'E.4 MOE SSP'!AE31+'E.3 MOE in TANF'!AE31</f>
        <v>0</v>
      </c>
      <c r="AF31" s="71">
        <f>'E.4 MOE SSP'!AF31+'E.3 MOE in TANF'!AF31</f>
        <v>0</v>
      </c>
      <c r="AG31" s="71">
        <f>'E.4 MOE SSP'!AG31+'E.3 MOE in TANF'!AG31</f>
        <v>0</v>
      </c>
      <c r="AH31" s="71">
        <f>'E.4 MOE SSP'!AH31+'E.3 MOE in TANF'!AH31</f>
        <v>0</v>
      </c>
      <c r="AI31" s="71">
        <f>'E.4 MOE SSP'!AI31+'E.3 MOE in TANF'!AI31</f>
        <v>0</v>
      </c>
      <c r="AJ31" s="71">
        <f>'E.4 MOE SSP'!AJ31+'E.3 MOE in TANF'!AJ31</f>
        <v>0</v>
      </c>
      <c r="AK31" s="71">
        <f>'E.4 MOE SSP'!AK31+'E.3 MOE in TANF'!AK31</f>
        <v>0</v>
      </c>
      <c r="AL31" s="71">
        <f>'E.4 MOE SSP'!AL31+'E.3 MOE in TANF'!AL31</f>
        <v>0</v>
      </c>
      <c r="AM31" s="71">
        <f>'E.4 MOE SSP'!AM31+'E.3 MOE in TANF'!AM31</f>
        <v>1351906</v>
      </c>
      <c r="AN31" s="71">
        <f>'E.4 MOE SSP'!AN31+'E.3 MOE in TANF'!AN31</f>
        <v>461162</v>
      </c>
      <c r="AO31" s="71">
        <f>'E.4 MOE SSP'!AO31+'E.3 MOE in TANF'!AO31</f>
        <v>113096</v>
      </c>
      <c r="AP31" s="71">
        <f>'E.4 MOE SSP'!AP31+'E.3 MOE in TANF'!AP31</f>
        <v>777648</v>
      </c>
      <c r="AQ31" s="71">
        <f>'E.4 MOE SSP'!AQ31+'E.3 MOE in TANF'!AQ31</f>
        <v>0</v>
      </c>
      <c r="AR31" s="71">
        <f>'E.4 MOE SSP'!AR31+'E.3 MOE in TANF'!AR31</f>
        <v>15241794</v>
      </c>
      <c r="AS31" s="50"/>
      <c r="AT31" s="50"/>
      <c r="AU31" s="50"/>
      <c r="AV31" s="50"/>
      <c r="AW31" s="50"/>
      <c r="AX31" s="50"/>
      <c r="AY31" s="50"/>
      <c r="AZ31" s="50"/>
    </row>
    <row r="32" spans="1:52" s="5" customFormat="1" x14ac:dyDescent="0.25">
      <c r="A32" s="69" t="s">
        <v>28</v>
      </c>
      <c r="B32" s="126"/>
      <c r="C32" s="126"/>
      <c r="D32" s="126"/>
      <c r="E32" s="126"/>
      <c r="F32" s="126"/>
      <c r="G32" s="71">
        <f>'E.4 MOE SSP'!G32+'E.3 MOE in TANF'!G32</f>
        <v>10874607</v>
      </c>
      <c r="H32" s="71">
        <f>'E.4 MOE SSP'!H32+'E.3 MOE in TANF'!H32</f>
        <v>10874607</v>
      </c>
      <c r="I32" s="71">
        <f>'E.4 MOE SSP'!I32+'E.3 MOE in TANF'!I32</f>
        <v>0</v>
      </c>
      <c r="J32" s="126"/>
      <c r="K32" s="126"/>
      <c r="L32" s="126"/>
      <c r="M32" s="126"/>
      <c r="N32" s="126"/>
      <c r="O32" s="126"/>
      <c r="P32" s="126"/>
      <c r="Q32" s="126"/>
      <c r="R32" s="71">
        <f>'E.4 MOE SSP'!R32+'E.3 MOE in TANF'!R32</f>
        <v>1479871</v>
      </c>
      <c r="S32" s="71">
        <f>'E.4 MOE SSP'!S32+'E.3 MOE in TANF'!S32</f>
        <v>0</v>
      </c>
      <c r="T32" s="71">
        <f>'E.4 MOE SSP'!T32+'E.3 MOE in TANF'!T32</f>
        <v>0</v>
      </c>
      <c r="U32" s="71">
        <f>'E.4 MOE SSP'!U32+'E.3 MOE in TANF'!U32</f>
        <v>1479871</v>
      </c>
      <c r="V32" s="71">
        <f>'E.4 MOE SSP'!V32+'E.3 MOE in TANF'!V32</f>
        <v>0</v>
      </c>
      <c r="W32" s="71">
        <f>'E.4 MOE SSP'!W32+'E.3 MOE in TANF'!W32</f>
        <v>6498997</v>
      </c>
      <c r="X32" s="71">
        <f>'E.4 MOE SSP'!X32+'E.3 MOE in TANF'!X32</f>
        <v>6498997</v>
      </c>
      <c r="Y32" s="71">
        <f>'E.4 MOE SSP'!Y32+'E.3 MOE in TANF'!Y32</f>
        <v>0</v>
      </c>
      <c r="Z32" s="71">
        <f>'E.4 MOE SSP'!Z32+'E.3 MOE in TANF'!Z32</f>
        <v>0</v>
      </c>
      <c r="AA32" s="71">
        <f>'E.4 MOE SSP'!AA32+'E.3 MOE in TANF'!AA32</f>
        <v>30600912</v>
      </c>
      <c r="AB32" s="71">
        <f>'E.4 MOE SSP'!AB32+'E.3 MOE in TANF'!AB32</f>
        <v>6191540</v>
      </c>
      <c r="AC32" s="71">
        <f>'E.4 MOE SSP'!AC32+'E.3 MOE in TANF'!AC32</f>
        <v>0</v>
      </c>
      <c r="AD32" s="71">
        <f>'E.4 MOE SSP'!AD32+'E.3 MOE in TANF'!AD32</f>
        <v>0</v>
      </c>
      <c r="AE32" s="71">
        <f>'E.4 MOE SSP'!AE32+'E.3 MOE in TANF'!AE32</f>
        <v>238421</v>
      </c>
      <c r="AF32" s="71">
        <f>'E.4 MOE SSP'!AF32+'E.3 MOE in TANF'!AF32</f>
        <v>0</v>
      </c>
      <c r="AG32" s="71">
        <f>'E.4 MOE SSP'!AG32+'E.3 MOE in TANF'!AG32</f>
        <v>0</v>
      </c>
      <c r="AH32" s="71">
        <f>'E.4 MOE SSP'!AH32+'E.3 MOE in TANF'!AH32</f>
        <v>0</v>
      </c>
      <c r="AI32" s="71">
        <f>'E.4 MOE SSP'!AI32+'E.3 MOE in TANF'!AI32</f>
        <v>0</v>
      </c>
      <c r="AJ32" s="71">
        <f>'E.4 MOE SSP'!AJ32+'E.3 MOE in TANF'!AJ32</f>
        <v>0</v>
      </c>
      <c r="AK32" s="71">
        <f>'E.4 MOE SSP'!AK32+'E.3 MOE in TANF'!AK32</f>
        <v>0</v>
      </c>
      <c r="AL32" s="71">
        <f>'E.4 MOE SSP'!AL32+'E.3 MOE in TANF'!AL32</f>
        <v>0</v>
      </c>
      <c r="AM32" s="71">
        <f>'E.4 MOE SSP'!AM32+'E.3 MOE in TANF'!AM32</f>
        <v>0</v>
      </c>
      <c r="AN32" s="71">
        <f>'E.4 MOE SSP'!AN32+'E.3 MOE in TANF'!AN32</f>
        <v>0</v>
      </c>
      <c r="AO32" s="71">
        <f>'E.4 MOE SSP'!AO32+'E.3 MOE in TANF'!AO32</f>
        <v>0</v>
      </c>
      <c r="AP32" s="71">
        <f>'E.4 MOE SSP'!AP32+'E.3 MOE in TANF'!AP32</f>
        <v>0</v>
      </c>
      <c r="AQ32" s="71">
        <f>'E.4 MOE SSP'!AQ32+'E.3 MOE in TANF'!AQ32</f>
        <v>0</v>
      </c>
      <c r="AR32" s="71">
        <f>'E.4 MOE SSP'!AR32+'E.3 MOE in TANF'!AR32</f>
        <v>55884348</v>
      </c>
      <c r="AS32" s="50"/>
      <c r="AT32" s="50"/>
      <c r="AU32" s="50"/>
      <c r="AV32" s="50"/>
      <c r="AW32" s="50"/>
      <c r="AX32" s="50"/>
      <c r="AY32" s="50"/>
      <c r="AZ32" s="50"/>
    </row>
    <row r="33" spans="1:52" s="5" customFormat="1" x14ac:dyDescent="0.25">
      <c r="A33" s="69" t="s">
        <v>29</v>
      </c>
      <c r="B33" s="126"/>
      <c r="C33" s="126"/>
      <c r="D33" s="126"/>
      <c r="E33" s="126"/>
      <c r="F33" s="126"/>
      <c r="G33" s="71">
        <f>'E.4 MOE SSP'!G33+'E.3 MOE in TANF'!G33</f>
        <v>9797610</v>
      </c>
      <c r="H33" s="71">
        <f>'E.4 MOE SSP'!H33+'E.3 MOE in TANF'!H33</f>
        <v>9797610</v>
      </c>
      <c r="I33" s="71">
        <f>'E.4 MOE SSP'!I33+'E.3 MOE in TANF'!I33</f>
        <v>0</v>
      </c>
      <c r="J33" s="126"/>
      <c r="K33" s="126"/>
      <c r="L33" s="126"/>
      <c r="M33" s="126"/>
      <c r="N33" s="126"/>
      <c r="O33" s="126"/>
      <c r="P33" s="126"/>
      <c r="Q33" s="126"/>
      <c r="R33" s="71">
        <f>'E.4 MOE SSP'!R33+'E.3 MOE in TANF'!R33</f>
        <v>1063433</v>
      </c>
      <c r="S33" s="71">
        <f>'E.4 MOE SSP'!S33+'E.3 MOE in TANF'!S33</f>
        <v>0</v>
      </c>
      <c r="T33" s="71">
        <f>'E.4 MOE SSP'!T33+'E.3 MOE in TANF'!T33</f>
        <v>0</v>
      </c>
      <c r="U33" s="71">
        <f>'E.4 MOE SSP'!U33+'E.3 MOE in TANF'!U33</f>
        <v>1063433</v>
      </c>
      <c r="V33" s="71">
        <f>'E.4 MOE SSP'!V33+'E.3 MOE in TANF'!V33</f>
        <v>0</v>
      </c>
      <c r="W33" s="71">
        <f>'E.4 MOE SSP'!W33+'E.3 MOE in TANF'!W33</f>
        <v>0</v>
      </c>
      <c r="X33" s="71">
        <f>'E.4 MOE SSP'!X33+'E.3 MOE in TANF'!X33</f>
        <v>0</v>
      </c>
      <c r="Y33" s="71">
        <f>'E.4 MOE SSP'!Y33+'E.3 MOE in TANF'!Y33</f>
        <v>0</v>
      </c>
      <c r="Z33" s="71">
        <f>'E.4 MOE SSP'!Z33+'E.3 MOE in TANF'!Z33</f>
        <v>0</v>
      </c>
      <c r="AA33" s="71">
        <f>'E.4 MOE SSP'!AA33+'E.3 MOE in TANF'!AA33</f>
        <v>0</v>
      </c>
      <c r="AB33" s="71">
        <f>'E.4 MOE SSP'!AB33+'E.3 MOE in TANF'!AB33</f>
        <v>0</v>
      </c>
      <c r="AC33" s="71">
        <f>'E.4 MOE SSP'!AC33+'E.3 MOE in TANF'!AC33</f>
        <v>0</v>
      </c>
      <c r="AD33" s="71">
        <f>'E.4 MOE SSP'!AD33+'E.3 MOE in TANF'!AD33</f>
        <v>0</v>
      </c>
      <c r="AE33" s="71">
        <f>'E.4 MOE SSP'!AE33+'E.3 MOE in TANF'!AE33</f>
        <v>0</v>
      </c>
      <c r="AF33" s="71">
        <f>'E.4 MOE SSP'!AF33+'E.3 MOE in TANF'!AF33</f>
        <v>0</v>
      </c>
      <c r="AG33" s="71">
        <f>'E.4 MOE SSP'!AG33+'E.3 MOE in TANF'!AG33</f>
        <v>0</v>
      </c>
      <c r="AH33" s="71">
        <f>'E.4 MOE SSP'!AH33+'E.3 MOE in TANF'!AH33</f>
        <v>0</v>
      </c>
      <c r="AI33" s="71">
        <f>'E.4 MOE SSP'!AI33+'E.3 MOE in TANF'!AI33</f>
        <v>0</v>
      </c>
      <c r="AJ33" s="71">
        <f>'E.4 MOE SSP'!AJ33+'E.3 MOE in TANF'!AJ33</f>
        <v>0</v>
      </c>
      <c r="AK33" s="71">
        <f>'E.4 MOE SSP'!AK33+'E.3 MOE in TANF'!AK33</f>
        <v>0</v>
      </c>
      <c r="AL33" s="71">
        <f>'E.4 MOE SSP'!AL33+'E.3 MOE in TANF'!AL33</f>
        <v>0</v>
      </c>
      <c r="AM33" s="71">
        <f>'E.4 MOE SSP'!AM33+'E.3 MOE in TANF'!AM33</f>
        <v>6414146</v>
      </c>
      <c r="AN33" s="71">
        <f>'E.4 MOE SSP'!AN33+'E.3 MOE in TANF'!AN33</f>
        <v>2363777</v>
      </c>
      <c r="AO33" s="71">
        <f>'E.4 MOE SSP'!AO33+'E.3 MOE in TANF'!AO33</f>
        <v>0</v>
      </c>
      <c r="AP33" s="71">
        <f>'E.4 MOE SSP'!AP33+'E.3 MOE in TANF'!AP33</f>
        <v>4050369</v>
      </c>
      <c r="AQ33" s="71">
        <f>'E.4 MOE SSP'!AQ33+'E.3 MOE in TANF'!AQ33</f>
        <v>24584116</v>
      </c>
      <c r="AR33" s="71">
        <f>'E.4 MOE SSP'!AR33+'E.3 MOE in TANF'!AR33</f>
        <v>41859305</v>
      </c>
      <c r="AS33" s="50"/>
      <c r="AT33" s="50"/>
      <c r="AU33" s="50"/>
      <c r="AV33" s="50"/>
      <c r="AW33" s="50"/>
      <c r="AX33" s="50"/>
      <c r="AY33" s="50"/>
      <c r="AZ33" s="50"/>
    </row>
    <row r="34" spans="1:52" s="5" customFormat="1" x14ac:dyDescent="0.25">
      <c r="A34" s="69" t="s">
        <v>30</v>
      </c>
      <c r="B34" s="126"/>
      <c r="C34" s="126"/>
      <c r="D34" s="126"/>
      <c r="E34" s="126"/>
      <c r="F34" s="126"/>
      <c r="G34" s="71">
        <f>'E.4 MOE SSP'!G34+'E.3 MOE in TANF'!G34</f>
        <v>15175894</v>
      </c>
      <c r="H34" s="71">
        <f>'E.4 MOE SSP'!H34+'E.3 MOE in TANF'!H34</f>
        <v>14900514</v>
      </c>
      <c r="I34" s="71">
        <f>'E.4 MOE SSP'!I34+'E.3 MOE in TANF'!I34</f>
        <v>275380</v>
      </c>
      <c r="J34" s="126"/>
      <c r="K34" s="126"/>
      <c r="L34" s="126"/>
      <c r="M34" s="126"/>
      <c r="N34" s="126"/>
      <c r="O34" s="126"/>
      <c r="P34" s="126"/>
      <c r="Q34" s="126"/>
      <c r="R34" s="71">
        <f>'E.4 MOE SSP'!R34+'E.3 MOE in TANF'!R34</f>
        <v>2992995</v>
      </c>
      <c r="S34" s="71">
        <f>'E.4 MOE SSP'!S34+'E.3 MOE in TANF'!S34</f>
        <v>0</v>
      </c>
      <c r="T34" s="71">
        <f>'E.4 MOE SSP'!T34+'E.3 MOE in TANF'!T34</f>
        <v>76606</v>
      </c>
      <c r="U34" s="71">
        <f>'E.4 MOE SSP'!U34+'E.3 MOE in TANF'!U34</f>
        <v>2916389</v>
      </c>
      <c r="V34" s="71">
        <f>'E.4 MOE SSP'!V34+'E.3 MOE in TANF'!V34</f>
        <v>709715</v>
      </c>
      <c r="W34" s="71">
        <f>'E.4 MOE SSP'!W34+'E.3 MOE in TANF'!W34</f>
        <v>4581872</v>
      </c>
      <c r="X34" s="71">
        <f>'E.4 MOE SSP'!X34+'E.3 MOE in TANF'!X34</f>
        <v>4581872</v>
      </c>
      <c r="Y34" s="71">
        <f>'E.4 MOE SSP'!Y34+'E.3 MOE in TANF'!Y34</f>
        <v>0</v>
      </c>
      <c r="Z34" s="71">
        <f>'E.4 MOE SSP'!Z34+'E.3 MOE in TANF'!Z34</f>
        <v>0</v>
      </c>
      <c r="AA34" s="71">
        <f>'E.4 MOE SSP'!AA34+'E.3 MOE in TANF'!AA34</f>
        <v>0</v>
      </c>
      <c r="AB34" s="71">
        <f>'E.4 MOE SSP'!AB34+'E.3 MOE in TANF'!AB34</f>
        <v>0</v>
      </c>
      <c r="AC34" s="71">
        <f>'E.4 MOE SSP'!AC34+'E.3 MOE in TANF'!AC34</f>
        <v>2082523</v>
      </c>
      <c r="AD34" s="71">
        <f>'E.4 MOE SSP'!AD34+'E.3 MOE in TANF'!AD34</f>
        <v>0</v>
      </c>
      <c r="AE34" s="71">
        <f>'E.4 MOE SSP'!AE34+'E.3 MOE in TANF'!AE34</f>
        <v>0</v>
      </c>
      <c r="AF34" s="71">
        <f>'E.4 MOE SSP'!AF34+'E.3 MOE in TANF'!AF34</f>
        <v>1112173</v>
      </c>
      <c r="AG34" s="71">
        <f>'E.4 MOE SSP'!AG34+'E.3 MOE in TANF'!AG34</f>
        <v>2122881</v>
      </c>
      <c r="AH34" s="71">
        <f>'E.4 MOE SSP'!AH34+'E.3 MOE in TANF'!AH34</f>
        <v>0</v>
      </c>
      <c r="AI34" s="71">
        <f>'E.4 MOE SSP'!AI34+'E.3 MOE in TANF'!AI34</f>
        <v>0</v>
      </c>
      <c r="AJ34" s="71">
        <f>'E.4 MOE SSP'!AJ34+'E.3 MOE in TANF'!AJ34</f>
        <v>0</v>
      </c>
      <c r="AK34" s="71">
        <f>'E.4 MOE SSP'!AK34+'E.3 MOE in TANF'!AK34</f>
        <v>0</v>
      </c>
      <c r="AL34" s="71">
        <f>'E.4 MOE SSP'!AL34+'E.3 MOE in TANF'!AL34</f>
        <v>0</v>
      </c>
      <c r="AM34" s="71">
        <f>'E.4 MOE SSP'!AM34+'E.3 MOE in TANF'!AM34</f>
        <v>7120547</v>
      </c>
      <c r="AN34" s="71">
        <f>'E.4 MOE SSP'!AN34+'E.3 MOE in TANF'!AN34</f>
        <v>5602963</v>
      </c>
      <c r="AO34" s="71">
        <f>'E.4 MOE SSP'!AO34+'E.3 MOE in TANF'!AO34</f>
        <v>0</v>
      </c>
      <c r="AP34" s="71">
        <f>'E.4 MOE SSP'!AP34+'E.3 MOE in TANF'!AP34</f>
        <v>1517584</v>
      </c>
      <c r="AQ34" s="71">
        <f>'E.4 MOE SSP'!AQ34+'E.3 MOE in TANF'!AQ34</f>
        <v>1856134</v>
      </c>
      <c r="AR34" s="71">
        <f>'E.4 MOE SSP'!AR34+'E.3 MOE in TANF'!AR34</f>
        <v>37754734</v>
      </c>
      <c r="AS34" s="50"/>
      <c r="AT34" s="50"/>
      <c r="AU34" s="50"/>
      <c r="AV34" s="50"/>
      <c r="AW34" s="50"/>
      <c r="AX34" s="50"/>
      <c r="AY34" s="50"/>
      <c r="AZ34" s="50"/>
    </row>
    <row r="35" spans="1:52" s="5" customFormat="1" x14ac:dyDescent="0.25">
      <c r="A35" s="69" t="s">
        <v>31</v>
      </c>
      <c r="B35" s="126"/>
      <c r="C35" s="126"/>
      <c r="D35" s="126"/>
      <c r="E35" s="126"/>
      <c r="F35" s="126"/>
      <c r="G35" s="71">
        <f>'E.4 MOE SSP'!G35+'E.3 MOE in TANF'!G35</f>
        <v>31016428</v>
      </c>
      <c r="H35" s="71">
        <f>'E.4 MOE SSP'!H35+'E.3 MOE in TANF'!H35</f>
        <v>31016428</v>
      </c>
      <c r="I35" s="71">
        <f>'E.4 MOE SSP'!I35+'E.3 MOE in TANF'!I35</f>
        <v>0</v>
      </c>
      <c r="J35" s="126"/>
      <c r="K35" s="126"/>
      <c r="L35" s="126"/>
      <c r="M35" s="126"/>
      <c r="N35" s="126"/>
      <c r="O35" s="126"/>
      <c r="P35" s="126"/>
      <c r="Q35" s="126"/>
      <c r="R35" s="71">
        <f>'E.4 MOE SSP'!R35+'E.3 MOE in TANF'!R35</f>
        <v>33896576</v>
      </c>
      <c r="S35" s="71">
        <f>'E.4 MOE SSP'!S35+'E.3 MOE in TANF'!S35</f>
        <v>546563</v>
      </c>
      <c r="T35" s="71">
        <f>'E.4 MOE SSP'!T35+'E.3 MOE in TANF'!T35</f>
        <v>6320486</v>
      </c>
      <c r="U35" s="71">
        <f>'E.4 MOE SSP'!U35+'E.3 MOE in TANF'!U35</f>
        <v>27029527</v>
      </c>
      <c r="V35" s="71">
        <f>'E.4 MOE SSP'!V35+'E.3 MOE in TANF'!V35</f>
        <v>15858</v>
      </c>
      <c r="W35" s="71">
        <f>'E.4 MOE SSP'!W35+'E.3 MOE in TANF'!W35</f>
        <v>482173642</v>
      </c>
      <c r="X35" s="71">
        <f>'E.4 MOE SSP'!X35+'E.3 MOE in TANF'!X35</f>
        <v>26374178</v>
      </c>
      <c r="Y35" s="71">
        <f>'E.4 MOE SSP'!Y35+'E.3 MOE in TANF'!Y35</f>
        <v>455799464</v>
      </c>
      <c r="Z35" s="71">
        <f>'E.4 MOE SSP'!Z35+'E.3 MOE in TANF'!Z35</f>
        <v>0</v>
      </c>
      <c r="AA35" s="71">
        <f>'E.4 MOE SSP'!AA35+'E.3 MOE in TANF'!AA35</f>
        <v>176677632</v>
      </c>
      <c r="AB35" s="71">
        <f>'E.4 MOE SSP'!AB35+'E.3 MOE in TANF'!AB35</f>
        <v>0</v>
      </c>
      <c r="AC35" s="71">
        <f>'E.4 MOE SSP'!AC35+'E.3 MOE in TANF'!AC35</f>
        <v>6147931</v>
      </c>
      <c r="AD35" s="71">
        <f>'E.4 MOE SSP'!AD35+'E.3 MOE in TANF'!AD35</f>
        <v>7672431</v>
      </c>
      <c r="AE35" s="71">
        <f>'E.4 MOE SSP'!AE35+'E.3 MOE in TANF'!AE35</f>
        <v>6072036</v>
      </c>
      <c r="AF35" s="71">
        <f>'E.4 MOE SSP'!AF35+'E.3 MOE in TANF'!AF35</f>
        <v>0</v>
      </c>
      <c r="AG35" s="71">
        <f>'E.4 MOE SSP'!AG35+'E.3 MOE in TANF'!AG35</f>
        <v>149980</v>
      </c>
      <c r="AH35" s="71">
        <f>'E.4 MOE SSP'!AH35+'E.3 MOE in TANF'!AH35</f>
        <v>0</v>
      </c>
      <c r="AI35" s="71">
        <f>'E.4 MOE SSP'!AI35+'E.3 MOE in TANF'!AI35</f>
        <v>0</v>
      </c>
      <c r="AJ35" s="71">
        <f>'E.4 MOE SSP'!AJ35+'E.3 MOE in TANF'!AJ35</f>
        <v>0</v>
      </c>
      <c r="AK35" s="71">
        <f>'E.4 MOE SSP'!AK35+'E.3 MOE in TANF'!AK35</f>
        <v>0</v>
      </c>
      <c r="AL35" s="71">
        <f>'E.4 MOE SSP'!AL35+'E.3 MOE in TANF'!AL35</f>
        <v>0</v>
      </c>
      <c r="AM35" s="71">
        <f>'E.4 MOE SSP'!AM35+'E.3 MOE in TANF'!AM35</f>
        <v>19598082</v>
      </c>
      <c r="AN35" s="71">
        <f>'E.4 MOE SSP'!AN35+'E.3 MOE in TANF'!AN35</f>
        <v>18838612</v>
      </c>
      <c r="AO35" s="71">
        <f>'E.4 MOE SSP'!AO35+'E.3 MOE in TANF'!AO35</f>
        <v>0</v>
      </c>
      <c r="AP35" s="71">
        <f>'E.4 MOE SSP'!AP35+'E.3 MOE in TANF'!AP35</f>
        <v>759470</v>
      </c>
      <c r="AQ35" s="71">
        <f>'E.4 MOE SSP'!AQ35+'E.3 MOE in TANF'!AQ35</f>
        <v>0</v>
      </c>
      <c r="AR35" s="71">
        <f>'E.4 MOE SSP'!AR35+'E.3 MOE in TANF'!AR35</f>
        <v>763420596</v>
      </c>
      <c r="AS35" s="50"/>
      <c r="AT35" s="50"/>
      <c r="AU35" s="50"/>
      <c r="AV35" s="50"/>
      <c r="AW35" s="50"/>
      <c r="AX35" s="50"/>
      <c r="AY35" s="50"/>
      <c r="AZ35" s="50"/>
    </row>
    <row r="36" spans="1:52" s="5" customFormat="1" x14ac:dyDescent="0.25">
      <c r="A36" s="69" t="s">
        <v>32</v>
      </c>
      <c r="B36" s="126"/>
      <c r="C36" s="126"/>
      <c r="D36" s="126"/>
      <c r="E36" s="126"/>
      <c r="F36" s="126"/>
      <c r="G36" s="71">
        <f>'E.4 MOE SSP'!G36+'E.3 MOE in TANF'!G36</f>
        <v>7979973</v>
      </c>
      <c r="H36" s="71">
        <f>'E.4 MOE SSP'!H36+'E.3 MOE in TANF'!H36</f>
        <v>7979973</v>
      </c>
      <c r="I36" s="71">
        <f>'E.4 MOE SSP'!I36+'E.3 MOE in TANF'!I36</f>
        <v>0</v>
      </c>
      <c r="J36" s="126"/>
      <c r="K36" s="126"/>
      <c r="L36" s="126"/>
      <c r="M36" s="126"/>
      <c r="N36" s="126"/>
      <c r="O36" s="126"/>
      <c r="P36" s="126"/>
      <c r="Q36" s="126"/>
      <c r="R36" s="71">
        <f>'E.4 MOE SSP'!R36+'E.3 MOE in TANF'!R36</f>
        <v>0</v>
      </c>
      <c r="S36" s="71">
        <f>'E.4 MOE SSP'!S36+'E.3 MOE in TANF'!S36</f>
        <v>0</v>
      </c>
      <c r="T36" s="71">
        <f>'E.4 MOE SSP'!T36+'E.3 MOE in TANF'!T36</f>
        <v>0</v>
      </c>
      <c r="U36" s="71">
        <f>'E.4 MOE SSP'!U36+'E.3 MOE in TANF'!U36</f>
        <v>0</v>
      </c>
      <c r="V36" s="71">
        <f>'E.4 MOE SSP'!V36+'E.3 MOE in TANF'!V36</f>
        <v>0</v>
      </c>
      <c r="W36" s="71">
        <f>'E.4 MOE SSP'!W36+'E.3 MOE in TANF'!W36</f>
        <v>0</v>
      </c>
      <c r="X36" s="71">
        <f>'E.4 MOE SSP'!X36+'E.3 MOE in TANF'!X36</f>
        <v>0</v>
      </c>
      <c r="Y36" s="71">
        <f>'E.4 MOE SSP'!Y36+'E.3 MOE in TANF'!Y36</f>
        <v>0</v>
      </c>
      <c r="Z36" s="71">
        <f>'E.4 MOE SSP'!Z36+'E.3 MOE in TANF'!Z36</f>
        <v>0</v>
      </c>
      <c r="AA36" s="71">
        <f>'E.4 MOE SSP'!AA36+'E.3 MOE in TANF'!AA36</f>
        <v>0</v>
      </c>
      <c r="AB36" s="71">
        <f>'E.4 MOE SSP'!AB36+'E.3 MOE in TANF'!AB36</f>
        <v>48312000</v>
      </c>
      <c r="AC36" s="71">
        <f>'E.4 MOE SSP'!AC36+'E.3 MOE in TANF'!AC36</f>
        <v>0</v>
      </c>
      <c r="AD36" s="71">
        <f>'E.4 MOE SSP'!AD36+'E.3 MOE in TANF'!AD36</f>
        <v>0</v>
      </c>
      <c r="AE36" s="71">
        <f>'E.4 MOE SSP'!AE36+'E.3 MOE in TANF'!AE36</f>
        <v>0</v>
      </c>
      <c r="AF36" s="71">
        <f>'E.4 MOE SSP'!AF36+'E.3 MOE in TANF'!AF36</f>
        <v>1594611</v>
      </c>
      <c r="AG36" s="71">
        <f>'E.4 MOE SSP'!AG36+'E.3 MOE in TANF'!AG36</f>
        <v>6500000</v>
      </c>
      <c r="AH36" s="71">
        <f>'E.4 MOE SSP'!AH36+'E.3 MOE in TANF'!AH36</f>
        <v>0</v>
      </c>
      <c r="AI36" s="71">
        <f>'E.4 MOE SSP'!AI36+'E.3 MOE in TANF'!AI36</f>
        <v>0</v>
      </c>
      <c r="AJ36" s="71">
        <f>'E.4 MOE SSP'!AJ36+'E.3 MOE in TANF'!AJ36</f>
        <v>0</v>
      </c>
      <c r="AK36" s="71">
        <f>'E.4 MOE SSP'!AK36+'E.3 MOE in TANF'!AK36</f>
        <v>0</v>
      </c>
      <c r="AL36" s="71">
        <f>'E.4 MOE SSP'!AL36+'E.3 MOE in TANF'!AL36</f>
        <v>0</v>
      </c>
      <c r="AM36" s="71">
        <f>'E.4 MOE SSP'!AM36+'E.3 MOE in TANF'!AM36</f>
        <v>0</v>
      </c>
      <c r="AN36" s="71">
        <f>'E.4 MOE SSP'!AN36+'E.3 MOE in TANF'!AN36</f>
        <v>0</v>
      </c>
      <c r="AO36" s="71">
        <f>'E.4 MOE SSP'!AO36+'E.3 MOE in TANF'!AO36</f>
        <v>0</v>
      </c>
      <c r="AP36" s="71">
        <f>'E.4 MOE SSP'!AP36+'E.3 MOE in TANF'!AP36</f>
        <v>0</v>
      </c>
      <c r="AQ36" s="71">
        <f>'E.4 MOE SSP'!AQ36+'E.3 MOE in TANF'!AQ36</f>
        <v>66911592</v>
      </c>
      <c r="AR36" s="71">
        <f>'E.4 MOE SSP'!AR36+'E.3 MOE in TANF'!AR36</f>
        <v>131298176</v>
      </c>
      <c r="AS36" s="50"/>
      <c r="AT36" s="50"/>
      <c r="AU36" s="50"/>
      <c r="AV36" s="50"/>
      <c r="AW36" s="50"/>
      <c r="AX36" s="50"/>
      <c r="AY36" s="50"/>
      <c r="AZ36" s="50"/>
    </row>
    <row r="37" spans="1:52" s="5" customFormat="1" x14ac:dyDescent="0.25">
      <c r="A37" s="69" t="s">
        <v>82</v>
      </c>
      <c r="B37" s="126"/>
      <c r="C37" s="126"/>
      <c r="D37" s="126"/>
      <c r="E37" s="126"/>
      <c r="F37" s="126"/>
      <c r="G37" s="71">
        <f>'E.4 MOE SSP'!G37+'E.3 MOE in TANF'!G37</f>
        <v>462277285</v>
      </c>
      <c r="H37" s="71">
        <f>'E.4 MOE SSP'!H37+'E.3 MOE in TANF'!H37</f>
        <v>462277285</v>
      </c>
      <c r="I37" s="71">
        <f>'E.4 MOE SSP'!I37+'E.3 MOE in TANF'!I37</f>
        <v>0</v>
      </c>
      <c r="J37" s="126"/>
      <c r="K37" s="126"/>
      <c r="L37" s="126"/>
      <c r="M37" s="126"/>
      <c r="N37" s="126"/>
      <c r="O37" s="126"/>
      <c r="P37" s="126"/>
      <c r="Q37" s="126"/>
      <c r="R37" s="71">
        <f>'E.4 MOE SSP'!R37+'E.3 MOE in TANF'!R37</f>
        <v>19794074</v>
      </c>
      <c r="S37" s="71">
        <f>'E.4 MOE SSP'!S37+'E.3 MOE in TANF'!S37</f>
        <v>1297860</v>
      </c>
      <c r="T37" s="71">
        <f>'E.4 MOE SSP'!T37+'E.3 MOE in TANF'!T37</f>
        <v>235253</v>
      </c>
      <c r="U37" s="71">
        <f>'E.4 MOE SSP'!U37+'E.3 MOE in TANF'!U37</f>
        <v>18260961</v>
      </c>
      <c r="V37" s="71">
        <f>'E.4 MOE SSP'!V37+'E.3 MOE in TANF'!V37</f>
        <v>439968</v>
      </c>
      <c r="W37" s="71">
        <f>'E.4 MOE SSP'!W37+'E.3 MOE in TANF'!W37</f>
        <v>335676313</v>
      </c>
      <c r="X37" s="71">
        <f>'E.4 MOE SSP'!X37+'E.3 MOE in TANF'!X37</f>
        <v>101938998</v>
      </c>
      <c r="Y37" s="71">
        <f>'E.4 MOE SSP'!Y37+'E.3 MOE in TANF'!Y37</f>
        <v>233737315</v>
      </c>
      <c r="Z37" s="71">
        <f>'E.4 MOE SSP'!Z37+'E.3 MOE in TANF'!Z37</f>
        <v>5240</v>
      </c>
      <c r="AA37" s="71">
        <f>'E.4 MOE SSP'!AA37+'E.3 MOE in TANF'!AA37</f>
        <v>1000497831</v>
      </c>
      <c r="AB37" s="71">
        <f>'E.4 MOE SSP'!AB37+'E.3 MOE in TANF'!AB37</f>
        <v>509755882</v>
      </c>
      <c r="AC37" s="71">
        <f>'E.4 MOE SSP'!AC37+'E.3 MOE in TANF'!AC37</f>
        <v>31686554</v>
      </c>
      <c r="AD37" s="71">
        <f>'E.4 MOE SSP'!AD37+'E.3 MOE in TANF'!AD37</f>
        <v>6193433</v>
      </c>
      <c r="AE37" s="71">
        <f>'E.4 MOE SSP'!AE37+'E.3 MOE in TANF'!AE37</f>
        <v>161213</v>
      </c>
      <c r="AF37" s="71">
        <f>'E.4 MOE SSP'!AF37+'E.3 MOE in TANF'!AF37</f>
        <v>0</v>
      </c>
      <c r="AG37" s="71">
        <f>'E.4 MOE SSP'!AG37+'E.3 MOE in TANF'!AG37</f>
        <v>2339</v>
      </c>
      <c r="AH37" s="71">
        <f>'E.4 MOE SSP'!AH37+'E.3 MOE in TANF'!AH37</f>
        <v>25344095</v>
      </c>
      <c r="AI37" s="71">
        <f>'E.4 MOE SSP'!AI37+'E.3 MOE in TANF'!AI37</f>
        <v>440063</v>
      </c>
      <c r="AJ37" s="71">
        <f>'E.4 MOE SSP'!AJ37+'E.3 MOE in TANF'!AJ37</f>
        <v>0</v>
      </c>
      <c r="AK37" s="71">
        <f>'E.4 MOE SSP'!AK37+'E.3 MOE in TANF'!AK37</f>
        <v>24904032</v>
      </c>
      <c r="AL37" s="71">
        <f>'E.4 MOE SSP'!AL37+'E.3 MOE in TANF'!AL37</f>
        <v>13212</v>
      </c>
      <c r="AM37" s="71">
        <f>'E.4 MOE SSP'!AM37+'E.3 MOE in TANF'!AM37</f>
        <v>208084382</v>
      </c>
      <c r="AN37" s="71">
        <f>'E.4 MOE SSP'!AN37+'E.3 MOE in TANF'!AN37</f>
        <v>186008271</v>
      </c>
      <c r="AO37" s="71">
        <f>'E.4 MOE SSP'!AO37+'E.3 MOE in TANF'!AO37</f>
        <v>2638307</v>
      </c>
      <c r="AP37" s="71">
        <f>'E.4 MOE SSP'!AP37+'E.3 MOE in TANF'!AP37</f>
        <v>19437804</v>
      </c>
      <c r="AQ37" s="71">
        <f>'E.4 MOE SSP'!AQ37+'E.3 MOE in TANF'!AQ37</f>
        <v>268137211</v>
      </c>
      <c r="AR37" s="71">
        <f>'E.4 MOE SSP'!AR37+'E.3 MOE in TANF'!AR37</f>
        <v>2868069032</v>
      </c>
      <c r="AS37" s="50"/>
      <c r="AT37" s="50"/>
      <c r="AU37" s="50"/>
      <c r="AV37" s="50"/>
      <c r="AW37" s="50"/>
      <c r="AX37" s="50"/>
      <c r="AY37" s="50"/>
      <c r="AZ37" s="50"/>
    </row>
    <row r="38" spans="1:52" s="5" customFormat="1" x14ac:dyDescent="0.25">
      <c r="A38" s="69" t="s">
        <v>34</v>
      </c>
      <c r="B38" s="126"/>
      <c r="C38" s="126"/>
      <c r="D38" s="126"/>
      <c r="E38" s="126"/>
      <c r="F38" s="126"/>
      <c r="G38" s="71">
        <f>'E.4 MOE SSP'!G38+'E.3 MOE in TANF'!G38</f>
        <v>0</v>
      </c>
      <c r="H38" s="71">
        <f>'E.4 MOE SSP'!H38+'E.3 MOE in TANF'!H38</f>
        <v>0</v>
      </c>
      <c r="I38" s="71">
        <f>'E.4 MOE SSP'!I38+'E.3 MOE in TANF'!I38</f>
        <v>0</v>
      </c>
      <c r="J38" s="126"/>
      <c r="K38" s="126"/>
      <c r="L38" s="126"/>
      <c r="M38" s="126"/>
      <c r="N38" s="126"/>
      <c r="O38" s="126"/>
      <c r="P38" s="126"/>
      <c r="Q38" s="126"/>
      <c r="R38" s="71">
        <f>'E.4 MOE SSP'!R38+'E.3 MOE in TANF'!R38</f>
        <v>6054374</v>
      </c>
      <c r="S38" s="71">
        <f>'E.4 MOE SSP'!S38+'E.3 MOE in TANF'!S38</f>
        <v>1788</v>
      </c>
      <c r="T38" s="71">
        <f>'E.4 MOE SSP'!T38+'E.3 MOE in TANF'!T38</f>
        <v>603116</v>
      </c>
      <c r="U38" s="71">
        <f>'E.4 MOE SSP'!U38+'E.3 MOE in TANF'!U38</f>
        <v>5449470</v>
      </c>
      <c r="V38" s="71">
        <f>'E.4 MOE SSP'!V38+'E.3 MOE in TANF'!V38</f>
        <v>3327865</v>
      </c>
      <c r="W38" s="71">
        <f>'E.4 MOE SSP'!W38+'E.3 MOE in TANF'!W38</f>
        <v>124985010</v>
      </c>
      <c r="X38" s="71">
        <f>'E.4 MOE SSP'!X38+'E.3 MOE in TANF'!X38</f>
        <v>24432785</v>
      </c>
      <c r="Y38" s="71">
        <f>'E.4 MOE SSP'!Y38+'E.3 MOE in TANF'!Y38</f>
        <v>100552225</v>
      </c>
      <c r="Z38" s="71">
        <f>'E.4 MOE SSP'!Z38+'E.3 MOE in TANF'!Z38</f>
        <v>0</v>
      </c>
      <c r="AA38" s="71">
        <f>'E.4 MOE SSP'!AA38+'E.3 MOE in TANF'!AA38</f>
        <v>0</v>
      </c>
      <c r="AB38" s="71">
        <f>'E.4 MOE SSP'!AB38+'E.3 MOE in TANF'!AB38</f>
        <v>0</v>
      </c>
      <c r="AC38" s="71">
        <f>'E.4 MOE SSP'!AC38+'E.3 MOE in TANF'!AC38</f>
        <v>4266045</v>
      </c>
      <c r="AD38" s="71">
        <f>'E.4 MOE SSP'!AD38+'E.3 MOE in TANF'!AD38</f>
        <v>374240</v>
      </c>
      <c r="AE38" s="71">
        <f>'E.4 MOE SSP'!AE38+'E.3 MOE in TANF'!AE38</f>
        <v>201641</v>
      </c>
      <c r="AF38" s="71">
        <f>'E.4 MOE SSP'!AF38+'E.3 MOE in TANF'!AF38</f>
        <v>0</v>
      </c>
      <c r="AG38" s="71">
        <f>'E.4 MOE SSP'!AG38+'E.3 MOE in TANF'!AG38</f>
        <v>0</v>
      </c>
      <c r="AH38" s="71">
        <f>'E.4 MOE SSP'!AH38+'E.3 MOE in TANF'!AH38</f>
        <v>37078887</v>
      </c>
      <c r="AI38" s="71">
        <f>'E.4 MOE SSP'!AI38+'E.3 MOE in TANF'!AI38</f>
        <v>3970586</v>
      </c>
      <c r="AJ38" s="71">
        <f>'E.4 MOE SSP'!AJ38+'E.3 MOE in TANF'!AJ38</f>
        <v>47</v>
      </c>
      <c r="AK38" s="71">
        <f>'E.4 MOE SSP'!AK38+'E.3 MOE in TANF'!AK38</f>
        <v>33108254</v>
      </c>
      <c r="AL38" s="71">
        <f>'E.4 MOE SSP'!AL38+'E.3 MOE in TANF'!AL38</f>
        <v>18</v>
      </c>
      <c r="AM38" s="71">
        <f>'E.4 MOE SSP'!AM38+'E.3 MOE in TANF'!AM38</f>
        <v>47403921</v>
      </c>
      <c r="AN38" s="71">
        <f>'E.4 MOE SSP'!AN38+'E.3 MOE in TANF'!AN38</f>
        <v>23146156</v>
      </c>
      <c r="AO38" s="71">
        <f>'E.4 MOE SSP'!AO38+'E.3 MOE in TANF'!AO38</f>
        <v>22800259</v>
      </c>
      <c r="AP38" s="71">
        <f>'E.4 MOE SSP'!AP38+'E.3 MOE in TANF'!AP38</f>
        <v>1457506</v>
      </c>
      <c r="AQ38" s="71">
        <f>'E.4 MOE SSP'!AQ38+'E.3 MOE in TANF'!AQ38</f>
        <v>0</v>
      </c>
      <c r="AR38" s="71">
        <f>'E.4 MOE SSP'!AR38+'E.3 MOE in TANF'!AR38</f>
        <v>223692001</v>
      </c>
      <c r="AS38" s="50"/>
      <c r="AT38" s="50"/>
      <c r="AU38" s="50"/>
      <c r="AV38" s="50"/>
      <c r="AW38" s="50"/>
      <c r="AX38" s="50"/>
      <c r="AY38" s="50"/>
      <c r="AZ38" s="50"/>
    </row>
    <row r="39" spans="1:52" s="5" customFormat="1" x14ac:dyDescent="0.25">
      <c r="A39" s="69" t="s">
        <v>35</v>
      </c>
      <c r="B39" s="126"/>
      <c r="C39" s="126"/>
      <c r="D39" s="126"/>
      <c r="E39" s="126"/>
      <c r="F39" s="126"/>
      <c r="G39" s="71">
        <f>'E.4 MOE SSP'!G39+'E.3 MOE in TANF'!G39</f>
        <v>3311774</v>
      </c>
      <c r="H39" s="71">
        <f>'E.4 MOE SSP'!H39+'E.3 MOE in TANF'!H39</f>
        <v>3311774</v>
      </c>
      <c r="I39" s="71">
        <f>'E.4 MOE SSP'!I39+'E.3 MOE in TANF'!I39</f>
        <v>0</v>
      </c>
      <c r="J39" s="126"/>
      <c r="K39" s="126"/>
      <c r="L39" s="126"/>
      <c r="M39" s="126"/>
      <c r="N39" s="126"/>
      <c r="O39" s="126"/>
      <c r="P39" s="126"/>
      <c r="Q39" s="126"/>
      <c r="R39" s="71">
        <f>'E.4 MOE SSP'!R39+'E.3 MOE in TANF'!R39</f>
        <v>2724297</v>
      </c>
      <c r="S39" s="71">
        <f>'E.4 MOE SSP'!S39+'E.3 MOE in TANF'!S39</f>
        <v>0</v>
      </c>
      <c r="T39" s="71">
        <f>'E.4 MOE SSP'!T39+'E.3 MOE in TANF'!T39</f>
        <v>0</v>
      </c>
      <c r="U39" s="71">
        <f>'E.4 MOE SSP'!U39+'E.3 MOE in TANF'!U39</f>
        <v>2724297</v>
      </c>
      <c r="V39" s="71">
        <f>'E.4 MOE SSP'!V39+'E.3 MOE in TANF'!V39</f>
        <v>451450</v>
      </c>
      <c r="W39" s="71">
        <f>'E.4 MOE SSP'!W39+'E.3 MOE in TANF'!W39</f>
        <v>1062513</v>
      </c>
      <c r="X39" s="71">
        <f>'E.4 MOE SSP'!X39+'E.3 MOE in TANF'!X39</f>
        <v>1062513</v>
      </c>
      <c r="Y39" s="71">
        <f>'E.4 MOE SSP'!Y39+'E.3 MOE in TANF'!Y39</f>
        <v>0</v>
      </c>
      <c r="Z39" s="71">
        <f>'E.4 MOE SSP'!Z39+'E.3 MOE in TANF'!Z39</f>
        <v>0</v>
      </c>
      <c r="AA39" s="71">
        <f>'E.4 MOE SSP'!AA39+'E.3 MOE in TANF'!AA39</f>
        <v>0</v>
      </c>
      <c r="AB39" s="71">
        <f>'E.4 MOE SSP'!AB39+'E.3 MOE in TANF'!AB39</f>
        <v>0</v>
      </c>
      <c r="AC39" s="71">
        <f>'E.4 MOE SSP'!AC39+'E.3 MOE in TANF'!AC39</f>
        <v>0</v>
      </c>
      <c r="AD39" s="71">
        <f>'E.4 MOE SSP'!AD39+'E.3 MOE in TANF'!AD39</f>
        <v>0</v>
      </c>
      <c r="AE39" s="71">
        <f>'E.4 MOE SSP'!AE39+'E.3 MOE in TANF'!AE39</f>
        <v>0</v>
      </c>
      <c r="AF39" s="71">
        <f>'E.4 MOE SSP'!AF39+'E.3 MOE in TANF'!AF39</f>
        <v>0</v>
      </c>
      <c r="AG39" s="71">
        <f>'E.4 MOE SSP'!AG39+'E.3 MOE in TANF'!AG39</f>
        <v>0</v>
      </c>
      <c r="AH39" s="71">
        <f>'E.4 MOE SSP'!AH39+'E.3 MOE in TANF'!AH39</f>
        <v>1519252</v>
      </c>
      <c r="AI39" s="71">
        <f>'E.4 MOE SSP'!AI39+'E.3 MOE in TANF'!AI39</f>
        <v>1519252</v>
      </c>
      <c r="AJ39" s="71">
        <f>'E.4 MOE SSP'!AJ39+'E.3 MOE in TANF'!AJ39</f>
        <v>0</v>
      </c>
      <c r="AK39" s="71">
        <f>'E.4 MOE SSP'!AK39+'E.3 MOE in TANF'!AK39</f>
        <v>0</v>
      </c>
      <c r="AL39" s="71">
        <f>'E.4 MOE SSP'!AL39+'E.3 MOE in TANF'!AL39</f>
        <v>0</v>
      </c>
      <c r="AM39" s="71">
        <f>'E.4 MOE SSP'!AM39+'E.3 MOE in TANF'!AM39</f>
        <v>0</v>
      </c>
      <c r="AN39" s="71">
        <f>'E.4 MOE SSP'!AN39+'E.3 MOE in TANF'!AN39</f>
        <v>0</v>
      </c>
      <c r="AO39" s="71">
        <f>'E.4 MOE SSP'!AO39+'E.3 MOE in TANF'!AO39</f>
        <v>0</v>
      </c>
      <c r="AP39" s="71">
        <f>'E.4 MOE SSP'!AP39+'E.3 MOE in TANF'!AP39</f>
        <v>0</v>
      </c>
      <c r="AQ39" s="71">
        <f>'E.4 MOE SSP'!AQ39+'E.3 MOE in TANF'!AQ39</f>
        <v>0</v>
      </c>
      <c r="AR39" s="71">
        <f>'E.4 MOE SSP'!AR39+'E.3 MOE in TANF'!AR39</f>
        <v>9069286</v>
      </c>
      <c r="AS39" s="50"/>
      <c r="AT39" s="50"/>
      <c r="AU39" s="50"/>
      <c r="AV39" s="50"/>
      <c r="AW39" s="50"/>
      <c r="AX39" s="50"/>
      <c r="AY39" s="50"/>
      <c r="AZ39" s="50"/>
    </row>
    <row r="40" spans="1:52" s="5" customFormat="1" x14ac:dyDescent="0.25">
      <c r="A40" s="69" t="s">
        <v>36</v>
      </c>
      <c r="B40" s="126"/>
      <c r="C40" s="126"/>
      <c r="D40" s="126"/>
      <c r="E40" s="126"/>
      <c r="F40" s="126"/>
      <c r="G40" s="71">
        <f>'E.4 MOE SSP'!G40+'E.3 MOE in TANF'!G40</f>
        <v>115158395</v>
      </c>
      <c r="H40" s="71">
        <f>'E.4 MOE SSP'!H40+'E.3 MOE in TANF'!H40</f>
        <v>114258049</v>
      </c>
      <c r="I40" s="71">
        <f>'E.4 MOE SSP'!I40+'E.3 MOE in TANF'!I40</f>
        <v>900346</v>
      </c>
      <c r="J40" s="126"/>
      <c r="K40" s="126"/>
      <c r="L40" s="126"/>
      <c r="M40" s="126"/>
      <c r="N40" s="126"/>
      <c r="O40" s="126"/>
      <c r="P40" s="126"/>
      <c r="Q40" s="126"/>
      <c r="R40" s="71">
        <f>'E.4 MOE SSP'!R40+'E.3 MOE in TANF'!R40</f>
        <v>0</v>
      </c>
      <c r="S40" s="71">
        <f>'E.4 MOE SSP'!S40+'E.3 MOE in TANF'!S40</f>
        <v>0</v>
      </c>
      <c r="T40" s="71">
        <f>'E.4 MOE SSP'!T40+'E.3 MOE in TANF'!T40</f>
        <v>0</v>
      </c>
      <c r="U40" s="71">
        <f>'E.4 MOE SSP'!U40+'E.3 MOE in TANF'!U40</f>
        <v>0</v>
      </c>
      <c r="V40" s="71">
        <f>'E.4 MOE SSP'!V40+'E.3 MOE in TANF'!V40</f>
        <v>0</v>
      </c>
      <c r="W40" s="71">
        <f>'E.4 MOE SSP'!W40+'E.3 MOE in TANF'!W40</f>
        <v>183375314</v>
      </c>
      <c r="X40" s="71">
        <f>'E.4 MOE SSP'!X40+'E.3 MOE in TANF'!X40</f>
        <v>183375314</v>
      </c>
      <c r="Y40" s="71">
        <f>'E.4 MOE SSP'!Y40+'E.3 MOE in TANF'!Y40</f>
        <v>0</v>
      </c>
      <c r="Z40" s="71">
        <f>'E.4 MOE SSP'!Z40+'E.3 MOE in TANF'!Z40</f>
        <v>0</v>
      </c>
      <c r="AA40" s="71">
        <f>'E.4 MOE SSP'!AA40+'E.3 MOE in TANF'!AA40</f>
        <v>0</v>
      </c>
      <c r="AB40" s="71">
        <f>'E.4 MOE SSP'!AB40+'E.3 MOE in TANF'!AB40</f>
        <v>0</v>
      </c>
      <c r="AC40" s="71">
        <f>'E.4 MOE SSP'!AC40+'E.3 MOE in TANF'!AC40</f>
        <v>37783261</v>
      </c>
      <c r="AD40" s="71">
        <f>'E.4 MOE SSP'!AD40+'E.3 MOE in TANF'!AD40</f>
        <v>0</v>
      </c>
      <c r="AE40" s="71">
        <f>'E.4 MOE SSP'!AE40+'E.3 MOE in TANF'!AE40</f>
        <v>799900</v>
      </c>
      <c r="AF40" s="71">
        <f>'E.4 MOE SSP'!AF40+'E.3 MOE in TANF'!AF40</f>
        <v>33898810</v>
      </c>
      <c r="AG40" s="71">
        <f>'E.4 MOE SSP'!AG40+'E.3 MOE in TANF'!AG40</f>
        <v>248294</v>
      </c>
      <c r="AH40" s="71">
        <f>'E.4 MOE SSP'!AH40+'E.3 MOE in TANF'!AH40</f>
        <v>2168182</v>
      </c>
      <c r="AI40" s="71">
        <f>'E.4 MOE SSP'!AI40+'E.3 MOE in TANF'!AI40</f>
        <v>2168182</v>
      </c>
      <c r="AJ40" s="71">
        <f>'E.4 MOE SSP'!AJ40+'E.3 MOE in TANF'!AJ40</f>
        <v>0</v>
      </c>
      <c r="AK40" s="71">
        <f>'E.4 MOE SSP'!AK40+'E.3 MOE in TANF'!AK40</f>
        <v>0</v>
      </c>
      <c r="AL40" s="71">
        <f>'E.4 MOE SSP'!AL40+'E.3 MOE in TANF'!AL40</f>
        <v>0</v>
      </c>
      <c r="AM40" s="71">
        <f>'E.4 MOE SSP'!AM40+'E.3 MOE in TANF'!AM40</f>
        <v>53346561</v>
      </c>
      <c r="AN40" s="71">
        <f>'E.4 MOE SSP'!AN40+'E.3 MOE in TANF'!AN40</f>
        <v>52668975</v>
      </c>
      <c r="AO40" s="71">
        <f>'E.4 MOE SSP'!AO40+'E.3 MOE in TANF'!AO40</f>
        <v>0</v>
      </c>
      <c r="AP40" s="71">
        <f>'E.4 MOE SSP'!AP40+'E.3 MOE in TANF'!AP40</f>
        <v>677586</v>
      </c>
      <c r="AQ40" s="71">
        <f>'E.4 MOE SSP'!AQ40+'E.3 MOE in TANF'!AQ40</f>
        <v>0</v>
      </c>
      <c r="AR40" s="71">
        <f>'E.4 MOE SSP'!AR40+'E.3 MOE in TANF'!AR40</f>
        <v>426778717</v>
      </c>
      <c r="AS40" s="50"/>
      <c r="AT40" s="50"/>
      <c r="AU40" s="50"/>
      <c r="AV40" s="50"/>
      <c r="AW40" s="50"/>
      <c r="AX40" s="50"/>
      <c r="AY40" s="50"/>
      <c r="AZ40" s="50"/>
    </row>
    <row r="41" spans="1:52" s="5" customFormat="1" x14ac:dyDescent="0.25">
      <c r="A41" s="69" t="s">
        <v>37</v>
      </c>
      <c r="B41" s="126"/>
      <c r="C41" s="126"/>
      <c r="D41" s="126"/>
      <c r="E41" s="126"/>
      <c r="F41" s="126"/>
      <c r="G41" s="71">
        <f>'E.4 MOE SSP'!G41+'E.3 MOE in TANF'!G41</f>
        <v>14369730</v>
      </c>
      <c r="H41" s="71">
        <f>'E.4 MOE SSP'!H41+'E.3 MOE in TANF'!H41</f>
        <v>9957493</v>
      </c>
      <c r="I41" s="71">
        <f>'E.4 MOE SSP'!I41+'E.3 MOE in TANF'!I41</f>
        <v>4412237</v>
      </c>
      <c r="J41" s="126"/>
      <c r="K41" s="126"/>
      <c r="L41" s="126"/>
      <c r="M41" s="126"/>
      <c r="N41" s="126"/>
      <c r="O41" s="126"/>
      <c r="P41" s="126"/>
      <c r="Q41" s="126"/>
      <c r="R41" s="71">
        <f>'E.4 MOE SSP'!R41+'E.3 MOE in TANF'!R41</f>
        <v>6025186</v>
      </c>
      <c r="S41" s="71">
        <f>'E.4 MOE SSP'!S41+'E.3 MOE in TANF'!S41</f>
        <v>0</v>
      </c>
      <c r="T41" s="71">
        <f>'E.4 MOE SSP'!T41+'E.3 MOE in TANF'!T41</f>
        <v>5918958</v>
      </c>
      <c r="U41" s="71">
        <f>'E.4 MOE SSP'!U41+'E.3 MOE in TANF'!U41</f>
        <v>106228</v>
      </c>
      <c r="V41" s="71">
        <f>'E.4 MOE SSP'!V41+'E.3 MOE in TANF'!V41</f>
        <v>1235142</v>
      </c>
      <c r="W41" s="71">
        <f>'E.4 MOE SSP'!W41+'E.3 MOE in TANF'!W41</f>
        <v>18716341</v>
      </c>
      <c r="X41" s="71">
        <f>'E.4 MOE SSP'!X41+'E.3 MOE in TANF'!X41</f>
        <v>6920376</v>
      </c>
      <c r="Y41" s="71">
        <f>'E.4 MOE SSP'!Y41+'E.3 MOE in TANF'!Y41</f>
        <v>11795965</v>
      </c>
      <c r="Z41" s="71">
        <f>'E.4 MOE SSP'!Z41+'E.3 MOE in TANF'!Z41</f>
        <v>0</v>
      </c>
      <c r="AA41" s="71">
        <f>'E.4 MOE SSP'!AA41+'E.3 MOE in TANF'!AA41</f>
        <v>0</v>
      </c>
      <c r="AB41" s="71">
        <f>'E.4 MOE SSP'!AB41+'E.3 MOE in TANF'!AB41</f>
        <v>0</v>
      </c>
      <c r="AC41" s="71">
        <f>'E.4 MOE SSP'!AC41+'E.3 MOE in TANF'!AC41</f>
        <v>0</v>
      </c>
      <c r="AD41" s="71">
        <f>'E.4 MOE SSP'!AD41+'E.3 MOE in TANF'!AD41</f>
        <v>245276</v>
      </c>
      <c r="AE41" s="71">
        <f>'E.4 MOE SSP'!AE41+'E.3 MOE in TANF'!AE41</f>
        <v>1297801</v>
      </c>
      <c r="AF41" s="71">
        <f>'E.4 MOE SSP'!AF41+'E.3 MOE in TANF'!AF41</f>
        <v>525517</v>
      </c>
      <c r="AG41" s="71">
        <f>'E.4 MOE SSP'!AG41+'E.3 MOE in TANF'!AG41</f>
        <v>0</v>
      </c>
      <c r="AH41" s="71">
        <f>'E.4 MOE SSP'!AH41+'E.3 MOE in TANF'!AH41</f>
        <v>3907437</v>
      </c>
      <c r="AI41" s="71">
        <f>'E.4 MOE SSP'!AI41+'E.3 MOE in TANF'!AI41</f>
        <v>3793105</v>
      </c>
      <c r="AJ41" s="71">
        <f>'E.4 MOE SSP'!AJ41+'E.3 MOE in TANF'!AJ41</f>
        <v>0</v>
      </c>
      <c r="AK41" s="71">
        <f>'E.4 MOE SSP'!AK41+'E.3 MOE in TANF'!AK41</f>
        <v>114332</v>
      </c>
      <c r="AL41" s="71">
        <f>'E.4 MOE SSP'!AL41+'E.3 MOE in TANF'!AL41</f>
        <v>0</v>
      </c>
      <c r="AM41" s="71">
        <f>'E.4 MOE SSP'!AM41+'E.3 MOE in TANF'!AM41</f>
        <v>13423795</v>
      </c>
      <c r="AN41" s="71">
        <f>'E.4 MOE SSP'!AN41+'E.3 MOE in TANF'!AN41</f>
        <v>9017957</v>
      </c>
      <c r="AO41" s="71">
        <f>'E.4 MOE SSP'!AO41+'E.3 MOE in TANF'!AO41</f>
        <v>3256653</v>
      </c>
      <c r="AP41" s="71">
        <f>'E.4 MOE SSP'!AP41+'E.3 MOE in TANF'!AP41</f>
        <v>1149185</v>
      </c>
      <c r="AQ41" s="71">
        <f>'E.4 MOE SSP'!AQ41+'E.3 MOE in TANF'!AQ41</f>
        <v>373489</v>
      </c>
      <c r="AR41" s="71">
        <f>'E.4 MOE SSP'!AR41+'E.3 MOE in TANF'!AR41</f>
        <v>60119714</v>
      </c>
      <c r="AS41" s="50"/>
      <c r="AT41" s="50"/>
      <c r="AU41" s="50"/>
      <c r="AV41" s="50"/>
      <c r="AW41" s="50"/>
      <c r="AX41" s="50"/>
      <c r="AY41" s="50"/>
      <c r="AZ41" s="50"/>
    </row>
    <row r="42" spans="1:52" s="5" customFormat="1" x14ac:dyDescent="0.25">
      <c r="A42" s="69" t="s">
        <v>38</v>
      </c>
      <c r="B42" s="126"/>
      <c r="C42" s="126"/>
      <c r="D42" s="126"/>
      <c r="E42" s="126"/>
      <c r="F42" s="126"/>
      <c r="G42" s="71">
        <f>'E.4 MOE SSP'!G42+'E.3 MOE in TANF'!G42</f>
        <v>67381372</v>
      </c>
      <c r="H42" s="71">
        <f>'E.4 MOE SSP'!H42+'E.3 MOE in TANF'!H42</f>
        <v>67381372</v>
      </c>
      <c r="I42" s="71">
        <f>'E.4 MOE SSP'!I42+'E.3 MOE in TANF'!I42</f>
        <v>0</v>
      </c>
      <c r="J42" s="126"/>
      <c r="K42" s="126"/>
      <c r="L42" s="126"/>
      <c r="M42" s="126"/>
      <c r="N42" s="126"/>
      <c r="O42" s="126"/>
      <c r="P42" s="126"/>
      <c r="Q42" s="126"/>
      <c r="R42" s="71">
        <f>'E.4 MOE SSP'!R42+'E.3 MOE in TANF'!R42</f>
        <v>10585863</v>
      </c>
      <c r="S42" s="71">
        <f>'E.4 MOE SSP'!S42+'E.3 MOE in TANF'!S42</f>
        <v>3984292</v>
      </c>
      <c r="T42" s="71">
        <f>'E.4 MOE SSP'!T42+'E.3 MOE in TANF'!T42</f>
        <v>1050555</v>
      </c>
      <c r="U42" s="71">
        <f>'E.4 MOE SSP'!U42+'E.3 MOE in TANF'!U42</f>
        <v>5551016</v>
      </c>
      <c r="V42" s="71">
        <f>'E.4 MOE SSP'!V42+'E.3 MOE in TANF'!V42</f>
        <v>1508320</v>
      </c>
      <c r="W42" s="71">
        <f>'E.4 MOE SSP'!W42+'E.3 MOE in TANF'!W42</f>
        <v>17761118</v>
      </c>
      <c r="X42" s="71">
        <f>'E.4 MOE SSP'!X42+'E.3 MOE in TANF'!X42</f>
        <v>9645091</v>
      </c>
      <c r="Y42" s="71">
        <f>'E.4 MOE SSP'!Y42+'E.3 MOE in TANF'!Y42</f>
        <v>8116027</v>
      </c>
      <c r="Z42" s="71">
        <f>'E.4 MOE SSP'!Z42+'E.3 MOE in TANF'!Z42</f>
        <v>0</v>
      </c>
      <c r="AA42" s="71">
        <f>'E.4 MOE SSP'!AA42+'E.3 MOE in TANF'!AA42</f>
        <v>0</v>
      </c>
      <c r="AB42" s="71">
        <f>'E.4 MOE SSP'!AB42+'E.3 MOE in TANF'!AB42</f>
        <v>2021712</v>
      </c>
      <c r="AC42" s="71">
        <f>'E.4 MOE SSP'!AC42+'E.3 MOE in TANF'!AC42</f>
        <v>29342535</v>
      </c>
      <c r="AD42" s="71">
        <f>'E.4 MOE SSP'!AD42+'E.3 MOE in TANF'!AD42</f>
        <v>1334436</v>
      </c>
      <c r="AE42" s="71">
        <f>'E.4 MOE SSP'!AE42+'E.3 MOE in TANF'!AE42</f>
        <v>0</v>
      </c>
      <c r="AF42" s="71">
        <f>'E.4 MOE SSP'!AF42+'E.3 MOE in TANF'!AF42</f>
        <v>0</v>
      </c>
      <c r="AG42" s="71">
        <f>'E.4 MOE SSP'!AG42+'E.3 MOE in TANF'!AG42</f>
        <v>0</v>
      </c>
      <c r="AH42" s="71">
        <f>'E.4 MOE SSP'!AH42+'E.3 MOE in TANF'!AH42</f>
        <v>0</v>
      </c>
      <c r="AI42" s="71">
        <f>'E.4 MOE SSP'!AI42+'E.3 MOE in TANF'!AI42</f>
        <v>0</v>
      </c>
      <c r="AJ42" s="71">
        <f>'E.4 MOE SSP'!AJ42+'E.3 MOE in TANF'!AJ42</f>
        <v>0</v>
      </c>
      <c r="AK42" s="71">
        <f>'E.4 MOE SSP'!AK42+'E.3 MOE in TANF'!AK42</f>
        <v>0</v>
      </c>
      <c r="AL42" s="71">
        <f>'E.4 MOE SSP'!AL42+'E.3 MOE in TANF'!AL42</f>
        <v>0</v>
      </c>
      <c r="AM42" s="71">
        <f>'E.4 MOE SSP'!AM42+'E.3 MOE in TANF'!AM42</f>
        <v>54503306</v>
      </c>
      <c r="AN42" s="71">
        <f>'E.4 MOE SSP'!AN42+'E.3 MOE in TANF'!AN42</f>
        <v>26510304</v>
      </c>
      <c r="AO42" s="71">
        <f>'E.4 MOE SSP'!AO42+'E.3 MOE in TANF'!AO42</f>
        <v>27993002</v>
      </c>
      <c r="AP42" s="71">
        <f>'E.4 MOE SSP'!AP42+'E.3 MOE in TANF'!AP42</f>
        <v>0</v>
      </c>
      <c r="AQ42" s="71">
        <f>'E.4 MOE SSP'!AQ42+'E.3 MOE in TANF'!AQ42</f>
        <v>0</v>
      </c>
      <c r="AR42" s="71">
        <f>'E.4 MOE SSP'!AR42+'E.3 MOE in TANF'!AR42</f>
        <v>184438662</v>
      </c>
      <c r="AS42" s="50"/>
      <c r="AT42" s="50"/>
      <c r="AU42" s="50"/>
      <c r="AV42" s="50"/>
      <c r="AW42" s="50"/>
      <c r="AX42" s="50"/>
      <c r="AY42" s="50"/>
      <c r="AZ42" s="50"/>
    </row>
    <row r="43" spans="1:52" s="5" customFormat="1" x14ac:dyDescent="0.25">
      <c r="A43" s="69" t="s">
        <v>39</v>
      </c>
      <c r="B43" s="126"/>
      <c r="C43" s="126"/>
      <c r="D43" s="126"/>
      <c r="E43" s="126"/>
      <c r="F43" s="126"/>
      <c r="G43" s="71">
        <f>'E.4 MOE SSP'!G43+'E.3 MOE in TANF'!G43</f>
        <v>21368440</v>
      </c>
      <c r="H43" s="71">
        <f>'E.4 MOE SSP'!H43+'E.3 MOE in TANF'!H43</f>
        <v>21368440</v>
      </c>
      <c r="I43" s="71">
        <f>'E.4 MOE SSP'!I43+'E.3 MOE in TANF'!I43</f>
        <v>0</v>
      </c>
      <c r="J43" s="126"/>
      <c r="K43" s="126"/>
      <c r="L43" s="126"/>
      <c r="M43" s="126"/>
      <c r="N43" s="126"/>
      <c r="O43" s="126"/>
      <c r="P43" s="126"/>
      <c r="Q43" s="126"/>
      <c r="R43" s="71">
        <f>'E.4 MOE SSP'!R43+'E.3 MOE in TANF'!R43</f>
        <v>4356524</v>
      </c>
      <c r="S43" s="71">
        <f>'E.4 MOE SSP'!S43+'E.3 MOE in TANF'!S43</f>
        <v>0</v>
      </c>
      <c r="T43" s="71">
        <f>'E.4 MOE SSP'!T43+'E.3 MOE in TANF'!T43</f>
        <v>0</v>
      </c>
      <c r="U43" s="71">
        <f>'E.4 MOE SSP'!U43+'E.3 MOE in TANF'!U43</f>
        <v>4356524</v>
      </c>
      <c r="V43" s="71">
        <f>'E.4 MOE SSP'!V43+'E.3 MOE in TANF'!V43</f>
        <v>311923</v>
      </c>
      <c r="W43" s="71">
        <f>'E.4 MOE SSP'!W43+'E.3 MOE in TANF'!W43</f>
        <v>299272068</v>
      </c>
      <c r="X43" s="71">
        <f>'E.4 MOE SSP'!X43+'E.3 MOE in TANF'!X43</f>
        <v>299272068</v>
      </c>
      <c r="Y43" s="71">
        <f>'E.4 MOE SSP'!Y43+'E.3 MOE in TANF'!Y43</f>
        <v>0</v>
      </c>
      <c r="Z43" s="71">
        <f>'E.4 MOE SSP'!Z43+'E.3 MOE in TANF'!Z43</f>
        <v>0</v>
      </c>
      <c r="AA43" s="71">
        <f>'E.4 MOE SSP'!AA43+'E.3 MOE in TANF'!AA43</f>
        <v>0</v>
      </c>
      <c r="AB43" s="71">
        <f>'E.4 MOE SSP'!AB43+'E.3 MOE in TANF'!AB43</f>
        <v>0</v>
      </c>
      <c r="AC43" s="71">
        <f>'E.4 MOE SSP'!AC43+'E.3 MOE in TANF'!AC43</f>
        <v>1603995</v>
      </c>
      <c r="AD43" s="71">
        <f>'E.4 MOE SSP'!AD43+'E.3 MOE in TANF'!AD43</f>
        <v>0</v>
      </c>
      <c r="AE43" s="71">
        <f>'E.4 MOE SSP'!AE43+'E.3 MOE in TANF'!AE43</f>
        <v>0</v>
      </c>
      <c r="AF43" s="71">
        <f>'E.4 MOE SSP'!AF43+'E.3 MOE in TANF'!AF43</f>
        <v>52007595</v>
      </c>
      <c r="AG43" s="71">
        <f>'E.4 MOE SSP'!AG43+'E.3 MOE in TANF'!AG43</f>
        <v>0</v>
      </c>
      <c r="AH43" s="71">
        <f>'E.4 MOE SSP'!AH43+'E.3 MOE in TANF'!AH43</f>
        <v>0</v>
      </c>
      <c r="AI43" s="71">
        <f>'E.4 MOE SSP'!AI43+'E.3 MOE in TANF'!AI43</f>
        <v>0</v>
      </c>
      <c r="AJ43" s="71">
        <f>'E.4 MOE SSP'!AJ43+'E.3 MOE in TANF'!AJ43</f>
        <v>0</v>
      </c>
      <c r="AK43" s="71">
        <f>'E.4 MOE SSP'!AK43+'E.3 MOE in TANF'!AK43</f>
        <v>0</v>
      </c>
      <c r="AL43" s="71">
        <f>'E.4 MOE SSP'!AL43+'E.3 MOE in TANF'!AL43</f>
        <v>0</v>
      </c>
      <c r="AM43" s="71">
        <f>'E.4 MOE SSP'!AM43+'E.3 MOE in TANF'!AM43</f>
        <v>29772404</v>
      </c>
      <c r="AN43" s="71">
        <f>'E.4 MOE SSP'!AN43+'E.3 MOE in TANF'!AN43</f>
        <v>27368910</v>
      </c>
      <c r="AO43" s="71">
        <f>'E.4 MOE SSP'!AO43+'E.3 MOE in TANF'!AO43</f>
        <v>0</v>
      </c>
      <c r="AP43" s="71">
        <f>'E.4 MOE SSP'!AP43+'E.3 MOE in TANF'!AP43</f>
        <v>2403494</v>
      </c>
      <c r="AQ43" s="71">
        <f>'E.4 MOE SSP'!AQ43+'E.3 MOE in TANF'!AQ43</f>
        <v>0</v>
      </c>
      <c r="AR43" s="71">
        <f>'E.4 MOE SSP'!AR43+'E.3 MOE in TANF'!AR43</f>
        <v>408692949</v>
      </c>
      <c r="AS43" s="50"/>
      <c r="AT43" s="50"/>
      <c r="AU43" s="50"/>
      <c r="AV43" s="50"/>
      <c r="AW43" s="50"/>
      <c r="AX43" s="50"/>
      <c r="AY43" s="50"/>
      <c r="AZ43" s="50"/>
    </row>
    <row r="44" spans="1:52" s="5" customFormat="1" x14ac:dyDescent="0.25">
      <c r="A44" s="69" t="s">
        <v>40</v>
      </c>
      <c r="B44" s="126"/>
      <c r="C44" s="126"/>
      <c r="D44" s="126"/>
      <c r="E44" s="126"/>
      <c r="F44" s="126"/>
      <c r="G44" s="71">
        <f>'E.4 MOE SSP'!G44+'E.3 MOE in TANF'!G44</f>
        <v>458288</v>
      </c>
      <c r="H44" s="71">
        <f>'E.4 MOE SSP'!H44+'E.3 MOE in TANF'!H44</f>
        <v>458288</v>
      </c>
      <c r="I44" s="71">
        <f>'E.4 MOE SSP'!I44+'E.3 MOE in TANF'!I44</f>
        <v>0</v>
      </c>
      <c r="J44" s="126"/>
      <c r="K44" s="126"/>
      <c r="L44" s="126"/>
      <c r="M44" s="126"/>
      <c r="N44" s="126"/>
      <c r="O44" s="126"/>
      <c r="P44" s="126"/>
      <c r="Q44" s="126"/>
      <c r="R44" s="71">
        <f>'E.4 MOE SSP'!R44+'E.3 MOE in TANF'!R44</f>
        <v>0</v>
      </c>
      <c r="S44" s="71">
        <f>'E.4 MOE SSP'!S44+'E.3 MOE in TANF'!S44</f>
        <v>0</v>
      </c>
      <c r="T44" s="71">
        <f>'E.4 MOE SSP'!T44+'E.3 MOE in TANF'!T44</f>
        <v>0</v>
      </c>
      <c r="U44" s="71">
        <f>'E.4 MOE SSP'!U44+'E.3 MOE in TANF'!U44</f>
        <v>0</v>
      </c>
      <c r="V44" s="71">
        <f>'E.4 MOE SSP'!V44+'E.3 MOE in TANF'!V44</f>
        <v>0</v>
      </c>
      <c r="W44" s="71">
        <f>'E.4 MOE SSP'!W44+'E.3 MOE in TANF'!W44</f>
        <v>5321126</v>
      </c>
      <c r="X44" s="71">
        <f>'E.4 MOE SSP'!X44+'E.3 MOE in TANF'!X44</f>
        <v>5321126</v>
      </c>
      <c r="Y44" s="71">
        <f>'E.4 MOE SSP'!Y44+'E.3 MOE in TANF'!Y44</f>
        <v>0</v>
      </c>
      <c r="Z44" s="71">
        <f>'E.4 MOE SSP'!Z44+'E.3 MOE in TANF'!Z44</f>
        <v>0</v>
      </c>
      <c r="AA44" s="71">
        <f>'E.4 MOE SSP'!AA44+'E.3 MOE in TANF'!AA44</f>
        <v>6076322</v>
      </c>
      <c r="AB44" s="71">
        <f>'E.4 MOE SSP'!AB44+'E.3 MOE in TANF'!AB44</f>
        <v>299345</v>
      </c>
      <c r="AC44" s="71">
        <f>'E.4 MOE SSP'!AC44+'E.3 MOE in TANF'!AC44</f>
        <v>0</v>
      </c>
      <c r="AD44" s="71">
        <f>'E.4 MOE SSP'!AD44+'E.3 MOE in TANF'!AD44</f>
        <v>0</v>
      </c>
      <c r="AE44" s="71">
        <f>'E.4 MOE SSP'!AE44+'E.3 MOE in TANF'!AE44</f>
        <v>0</v>
      </c>
      <c r="AF44" s="71">
        <f>'E.4 MOE SSP'!AF44+'E.3 MOE in TANF'!AF44</f>
        <v>0</v>
      </c>
      <c r="AG44" s="71">
        <f>'E.4 MOE SSP'!AG44+'E.3 MOE in TANF'!AG44</f>
        <v>0</v>
      </c>
      <c r="AH44" s="71">
        <f>'E.4 MOE SSP'!AH44+'E.3 MOE in TANF'!AH44</f>
        <v>0</v>
      </c>
      <c r="AI44" s="71">
        <f>'E.4 MOE SSP'!AI44+'E.3 MOE in TANF'!AI44</f>
        <v>0</v>
      </c>
      <c r="AJ44" s="71">
        <f>'E.4 MOE SSP'!AJ44+'E.3 MOE in TANF'!AJ44</f>
        <v>0</v>
      </c>
      <c r="AK44" s="71">
        <f>'E.4 MOE SSP'!AK44+'E.3 MOE in TANF'!AK44</f>
        <v>0</v>
      </c>
      <c r="AL44" s="71">
        <f>'E.4 MOE SSP'!AL44+'E.3 MOE in TANF'!AL44</f>
        <v>0</v>
      </c>
      <c r="AM44" s="71">
        <f>'E.4 MOE SSP'!AM44+'E.3 MOE in TANF'!AM44</f>
        <v>2479275</v>
      </c>
      <c r="AN44" s="71">
        <f>'E.4 MOE SSP'!AN44+'E.3 MOE in TANF'!AN44</f>
        <v>2027745</v>
      </c>
      <c r="AO44" s="71">
        <f>'E.4 MOE SSP'!AO44+'E.3 MOE in TANF'!AO44</f>
        <v>0</v>
      </c>
      <c r="AP44" s="71">
        <f>'E.4 MOE SSP'!AP44+'E.3 MOE in TANF'!AP44</f>
        <v>451530</v>
      </c>
      <c r="AQ44" s="71">
        <f>'E.4 MOE SSP'!AQ44+'E.3 MOE in TANF'!AQ44</f>
        <v>68879721</v>
      </c>
      <c r="AR44" s="71">
        <f>'E.4 MOE SSP'!AR44+'E.3 MOE in TANF'!AR44</f>
        <v>83514077</v>
      </c>
      <c r="AS44" s="50"/>
      <c r="AT44" s="50"/>
      <c r="AU44" s="50"/>
      <c r="AV44" s="50"/>
      <c r="AW44" s="50"/>
      <c r="AX44" s="50"/>
      <c r="AY44" s="50"/>
      <c r="AZ44" s="50"/>
    </row>
    <row r="45" spans="1:52" s="5" customFormat="1" x14ac:dyDescent="0.25">
      <c r="A45" s="69" t="s">
        <v>41</v>
      </c>
      <c r="B45" s="126"/>
      <c r="C45" s="126"/>
      <c r="D45" s="126"/>
      <c r="E45" s="126"/>
      <c r="F45" s="126"/>
      <c r="G45" s="71">
        <f>'E.4 MOE SSP'!G45+'E.3 MOE in TANF'!G45</f>
        <v>900199</v>
      </c>
      <c r="H45" s="71">
        <f>'E.4 MOE SSP'!H45+'E.3 MOE in TANF'!H45</f>
        <v>900199</v>
      </c>
      <c r="I45" s="71">
        <f>'E.4 MOE SSP'!I45+'E.3 MOE in TANF'!I45</f>
        <v>0</v>
      </c>
      <c r="J45" s="126"/>
      <c r="K45" s="126"/>
      <c r="L45" s="126"/>
      <c r="M45" s="126"/>
      <c r="N45" s="126"/>
      <c r="O45" s="126"/>
      <c r="P45" s="126"/>
      <c r="Q45" s="126"/>
      <c r="R45" s="71">
        <f>'E.4 MOE SSP'!R45+'E.3 MOE in TANF'!R45</f>
        <v>0</v>
      </c>
      <c r="S45" s="71">
        <f>'E.4 MOE SSP'!S45+'E.3 MOE in TANF'!S45</f>
        <v>0</v>
      </c>
      <c r="T45" s="71">
        <f>'E.4 MOE SSP'!T45+'E.3 MOE in TANF'!T45</f>
        <v>0</v>
      </c>
      <c r="U45" s="71">
        <f>'E.4 MOE SSP'!U45+'E.3 MOE in TANF'!U45</f>
        <v>0</v>
      </c>
      <c r="V45" s="71">
        <f>'E.4 MOE SSP'!V45+'E.3 MOE in TANF'!V45</f>
        <v>0</v>
      </c>
      <c r="W45" s="71">
        <f>'E.4 MOE SSP'!W45+'E.3 MOE in TANF'!W45</f>
        <v>4085269</v>
      </c>
      <c r="X45" s="71">
        <f>'E.4 MOE SSP'!X45+'E.3 MOE in TANF'!X45</f>
        <v>4085269</v>
      </c>
      <c r="Y45" s="71">
        <f>'E.4 MOE SSP'!Y45+'E.3 MOE in TANF'!Y45</f>
        <v>0</v>
      </c>
      <c r="Z45" s="71">
        <f>'E.4 MOE SSP'!Z45+'E.3 MOE in TANF'!Z45</f>
        <v>0</v>
      </c>
      <c r="AA45" s="71">
        <f>'E.4 MOE SSP'!AA45+'E.3 MOE in TANF'!AA45</f>
        <v>0</v>
      </c>
      <c r="AB45" s="71">
        <f>'E.4 MOE SSP'!AB45+'E.3 MOE in TANF'!AB45</f>
        <v>0</v>
      </c>
      <c r="AC45" s="71">
        <f>'E.4 MOE SSP'!AC45+'E.3 MOE in TANF'!AC45</f>
        <v>0</v>
      </c>
      <c r="AD45" s="71">
        <f>'E.4 MOE SSP'!AD45+'E.3 MOE in TANF'!AD45</f>
        <v>0</v>
      </c>
      <c r="AE45" s="71">
        <f>'E.4 MOE SSP'!AE45+'E.3 MOE in TANF'!AE45</f>
        <v>0</v>
      </c>
      <c r="AF45" s="71">
        <f>'E.4 MOE SSP'!AF45+'E.3 MOE in TANF'!AF45</f>
        <v>0</v>
      </c>
      <c r="AG45" s="71">
        <f>'E.4 MOE SSP'!AG45+'E.3 MOE in TANF'!AG45</f>
        <v>0</v>
      </c>
      <c r="AH45" s="71">
        <f>'E.4 MOE SSP'!AH45+'E.3 MOE in TANF'!AH45</f>
        <v>0</v>
      </c>
      <c r="AI45" s="71">
        <f>'E.4 MOE SSP'!AI45+'E.3 MOE in TANF'!AI45</f>
        <v>0</v>
      </c>
      <c r="AJ45" s="71">
        <f>'E.4 MOE SSP'!AJ45+'E.3 MOE in TANF'!AJ45</f>
        <v>0</v>
      </c>
      <c r="AK45" s="71">
        <f>'E.4 MOE SSP'!AK45+'E.3 MOE in TANF'!AK45</f>
        <v>0</v>
      </c>
      <c r="AL45" s="71">
        <f>'E.4 MOE SSP'!AL45+'E.3 MOE in TANF'!AL45</f>
        <v>0</v>
      </c>
      <c r="AM45" s="71">
        <f>'E.4 MOE SSP'!AM45+'E.3 MOE in TANF'!AM45</f>
        <v>3339214</v>
      </c>
      <c r="AN45" s="71">
        <f>'E.4 MOE SSP'!AN45+'E.3 MOE in TANF'!AN45</f>
        <v>2458737</v>
      </c>
      <c r="AO45" s="71">
        <f>'E.4 MOE SSP'!AO45+'E.3 MOE in TANF'!AO45</f>
        <v>0</v>
      </c>
      <c r="AP45" s="71">
        <f>'E.4 MOE SSP'!AP45+'E.3 MOE in TANF'!AP45</f>
        <v>880477</v>
      </c>
      <c r="AQ45" s="71">
        <f>'E.4 MOE SSP'!AQ45+'E.3 MOE in TANF'!AQ45</f>
        <v>49273465</v>
      </c>
      <c r="AR45" s="71">
        <f>'E.4 MOE SSP'!AR45+'E.3 MOE in TANF'!AR45</f>
        <v>57598147</v>
      </c>
      <c r="AS45" s="50"/>
      <c r="AT45" s="50"/>
      <c r="AU45" s="50"/>
      <c r="AV45" s="50"/>
      <c r="AW45" s="50"/>
      <c r="AX45" s="50"/>
      <c r="AY45" s="50"/>
      <c r="AZ45" s="50"/>
    </row>
    <row r="46" spans="1:52" s="5" customFormat="1" x14ac:dyDescent="0.25">
      <c r="A46" s="69" t="s">
        <v>42</v>
      </c>
      <c r="B46" s="126"/>
      <c r="C46" s="126"/>
      <c r="D46" s="126"/>
      <c r="E46" s="126"/>
      <c r="F46" s="126"/>
      <c r="G46" s="71">
        <f>'E.4 MOE SSP'!G46+'E.3 MOE in TANF'!G46</f>
        <v>5510104</v>
      </c>
      <c r="H46" s="71">
        <f>'E.4 MOE SSP'!H46+'E.3 MOE in TANF'!H46</f>
        <v>5510104</v>
      </c>
      <c r="I46" s="71">
        <f>'E.4 MOE SSP'!I46+'E.3 MOE in TANF'!I46</f>
        <v>0</v>
      </c>
      <c r="J46" s="126"/>
      <c r="K46" s="126"/>
      <c r="L46" s="126"/>
      <c r="M46" s="126"/>
      <c r="N46" s="126"/>
      <c r="O46" s="126"/>
      <c r="P46" s="126"/>
      <c r="Q46" s="126"/>
      <c r="R46" s="71">
        <f>'E.4 MOE SSP'!R46+'E.3 MOE in TANF'!R46</f>
        <v>1313215</v>
      </c>
      <c r="S46" s="71">
        <f>'E.4 MOE SSP'!S46+'E.3 MOE in TANF'!S46</f>
        <v>0</v>
      </c>
      <c r="T46" s="71">
        <f>'E.4 MOE SSP'!T46+'E.3 MOE in TANF'!T46</f>
        <v>0</v>
      </c>
      <c r="U46" s="71">
        <f>'E.4 MOE SSP'!U46+'E.3 MOE in TANF'!U46</f>
        <v>1313215</v>
      </c>
      <c r="V46" s="71">
        <f>'E.4 MOE SSP'!V46+'E.3 MOE in TANF'!V46</f>
        <v>43301</v>
      </c>
      <c r="W46" s="71">
        <f>'E.4 MOE SSP'!W46+'E.3 MOE in TANF'!W46</f>
        <v>802914</v>
      </c>
      <c r="X46" s="71">
        <f>'E.4 MOE SSP'!X46+'E.3 MOE in TANF'!X46</f>
        <v>802914</v>
      </c>
      <c r="Y46" s="71">
        <f>'E.4 MOE SSP'!Y46+'E.3 MOE in TANF'!Y46</f>
        <v>0</v>
      </c>
      <c r="Z46" s="71">
        <f>'E.4 MOE SSP'!Z46+'E.3 MOE in TANF'!Z46</f>
        <v>0</v>
      </c>
      <c r="AA46" s="71">
        <f>'E.4 MOE SSP'!AA46+'E.3 MOE in TANF'!AA46</f>
        <v>0</v>
      </c>
      <c r="AB46" s="71">
        <f>'E.4 MOE SSP'!AB46+'E.3 MOE in TANF'!AB46</f>
        <v>0</v>
      </c>
      <c r="AC46" s="71">
        <f>'E.4 MOE SSP'!AC46+'E.3 MOE in TANF'!AC46</f>
        <v>0</v>
      </c>
      <c r="AD46" s="71">
        <f>'E.4 MOE SSP'!AD46+'E.3 MOE in TANF'!AD46</f>
        <v>0</v>
      </c>
      <c r="AE46" s="71">
        <f>'E.4 MOE SSP'!AE46+'E.3 MOE in TANF'!AE46</f>
        <v>0</v>
      </c>
      <c r="AF46" s="71">
        <f>'E.4 MOE SSP'!AF46+'E.3 MOE in TANF'!AF46</f>
        <v>0</v>
      </c>
      <c r="AG46" s="71">
        <f>'E.4 MOE SSP'!AG46+'E.3 MOE in TANF'!AG46</f>
        <v>0</v>
      </c>
      <c r="AH46" s="71">
        <f>'E.4 MOE SSP'!AH46+'E.3 MOE in TANF'!AH46</f>
        <v>0</v>
      </c>
      <c r="AI46" s="71">
        <f>'E.4 MOE SSP'!AI46+'E.3 MOE in TANF'!AI46</f>
        <v>0</v>
      </c>
      <c r="AJ46" s="71">
        <f>'E.4 MOE SSP'!AJ46+'E.3 MOE in TANF'!AJ46</f>
        <v>0</v>
      </c>
      <c r="AK46" s="71">
        <f>'E.4 MOE SSP'!AK46+'E.3 MOE in TANF'!AK46</f>
        <v>0</v>
      </c>
      <c r="AL46" s="71">
        <f>'E.4 MOE SSP'!AL46+'E.3 MOE in TANF'!AL46</f>
        <v>0</v>
      </c>
      <c r="AM46" s="71">
        <f>'E.4 MOE SSP'!AM46+'E.3 MOE in TANF'!AM46</f>
        <v>870466</v>
      </c>
      <c r="AN46" s="71">
        <f>'E.4 MOE SSP'!AN46+'E.3 MOE in TANF'!AN46</f>
        <v>870466</v>
      </c>
      <c r="AO46" s="71">
        <f>'E.4 MOE SSP'!AO46+'E.3 MOE in TANF'!AO46</f>
        <v>0</v>
      </c>
      <c r="AP46" s="71">
        <f>'E.4 MOE SSP'!AP46+'E.3 MOE in TANF'!AP46</f>
        <v>0</v>
      </c>
      <c r="AQ46" s="71">
        <f>'E.4 MOE SSP'!AQ46+'E.3 MOE in TANF'!AQ46</f>
        <v>0</v>
      </c>
      <c r="AR46" s="71">
        <f>'E.4 MOE SSP'!AR46+'E.3 MOE in TANF'!AR46</f>
        <v>8540000</v>
      </c>
      <c r="AS46" s="50"/>
      <c r="AT46" s="50"/>
      <c r="AU46" s="50"/>
      <c r="AV46" s="50"/>
      <c r="AW46" s="50"/>
      <c r="AX46" s="50"/>
      <c r="AY46" s="50"/>
      <c r="AZ46" s="50"/>
    </row>
    <row r="47" spans="1:52" s="5" customFormat="1" x14ac:dyDescent="0.25">
      <c r="A47" s="69" t="s">
        <v>43</v>
      </c>
      <c r="B47" s="126"/>
      <c r="C47" s="126"/>
      <c r="D47" s="126"/>
      <c r="E47" s="126"/>
      <c r="F47" s="126"/>
      <c r="G47" s="71">
        <f>'E.4 MOE SSP'!G47+'E.3 MOE in TANF'!G47</f>
        <v>12557329</v>
      </c>
      <c r="H47" s="71">
        <f>'E.4 MOE SSP'!H47+'E.3 MOE in TANF'!H47</f>
        <v>12557329</v>
      </c>
      <c r="I47" s="71">
        <f>'E.4 MOE SSP'!I47+'E.3 MOE in TANF'!I47</f>
        <v>0</v>
      </c>
      <c r="J47" s="126"/>
      <c r="K47" s="126"/>
      <c r="L47" s="126"/>
      <c r="M47" s="126"/>
      <c r="N47" s="126"/>
      <c r="O47" s="126"/>
      <c r="P47" s="126"/>
      <c r="Q47" s="126"/>
      <c r="R47" s="71">
        <f>'E.4 MOE SSP'!R47+'E.3 MOE in TANF'!R47</f>
        <v>10532498</v>
      </c>
      <c r="S47" s="71">
        <f>'E.4 MOE SSP'!S47+'E.3 MOE in TANF'!S47</f>
        <v>0</v>
      </c>
      <c r="T47" s="71">
        <f>'E.4 MOE SSP'!T47+'E.3 MOE in TANF'!T47</f>
        <v>0</v>
      </c>
      <c r="U47" s="71">
        <f>'E.4 MOE SSP'!U47+'E.3 MOE in TANF'!U47</f>
        <v>10532498</v>
      </c>
      <c r="V47" s="71">
        <f>'E.4 MOE SSP'!V47+'E.3 MOE in TANF'!V47</f>
        <v>499050</v>
      </c>
      <c r="W47" s="71">
        <f>'E.4 MOE SSP'!W47+'E.3 MOE in TANF'!W47</f>
        <v>80776689</v>
      </c>
      <c r="X47" s="71">
        <f>'E.4 MOE SSP'!X47+'E.3 MOE in TANF'!X47</f>
        <v>18975782</v>
      </c>
      <c r="Y47" s="71">
        <f>'E.4 MOE SSP'!Y47+'E.3 MOE in TANF'!Y47</f>
        <v>61800907</v>
      </c>
      <c r="Z47" s="71">
        <f>'E.4 MOE SSP'!Z47+'E.3 MOE in TANF'!Z47</f>
        <v>0</v>
      </c>
      <c r="AA47" s="71">
        <f>'E.4 MOE SSP'!AA47+'E.3 MOE in TANF'!AA47</f>
        <v>0</v>
      </c>
      <c r="AB47" s="71">
        <f>'E.4 MOE SSP'!AB47+'E.3 MOE in TANF'!AB47</f>
        <v>0</v>
      </c>
      <c r="AC47" s="71">
        <f>'E.4 MOE SSP'!AC47+'E.3 MOE in TANF'!AC47</f>
        <v>0</v>
      </c>
      <c r="AD47" s="71">
        <f>'E.4 MOE SSP'!AD47+'E.3 MOE in TANF'!AD47</f>
        <v>97452</v>
      </c>
      <c r="AE47" s="71">
        <f>'E.4 MOE SSP'!AE47+'E.3 MOE in TANF'!AE47</f>
        <v>0</v>
      </c>
      <c r="AF47" s="71">
        <f>'E.4 MOE SSP'!AF47+'E.3 MOE in TANF'!AF47</f>
        <v>0</v>
      </c>
      <c r="AG47" s="71">
        <f>'E.4 MOE SSP'!AG47+'E.3 MOE in TANF'!AG47</f>
        <v>0</v>
      </c>
      <c r="AH47" s="71">
        <f>'E.4 MOE SSP'!AH47+'E.3 MOE in TANF'!AH47</f>
        <v>0</v>
      </c>
      <c r="AI47" s="71">
        <f>'E.4 MOE SSP'!AI47+'E.3 MOE in TANF'!AI47</f>
        <v>0</v>
      </c>
      <c r="AJ47" s="71">
        <f>'E.4 MOE SSP'!AJ47+'E.3 MOE in TANF'!AJ47</f>
        <v>0</v>
      </c>
      <c r="AK47" s="71">
        <f>'E.4 MOE SSP'!AK47+'E.3 MOE in TANF'!AK47</f>
        <v>0</v>
      </c>
      <c r="AL47" s="71">
        <f>'E.4 MOE SSP'!AL47+'E.3 MOE in TANF'!AL47</f>
        <v>0</v>
      </c>
      <c r="AM47" s="71">
        <f>'E.4 MOE SSP'!AM47+'E.3 MOE in TANF'!AM47</f>
        <v>19304149</v>
      </c>
      <c r="AN47" s="71">
        <f>'E.4 MOE SSP'!AN47+'E.3 MOE in TANF'!AN47</f>
        <v>16315118</v>
      </c>
      <c r="AO47" s="71">
        <f>'E.4 MOE SSP'!AO47+'E.3 MOE in TANF'!AO47</f>
        <v>0</v>
      </c>
      <c r="AP47" s="71">
        <f>'E.4 MOE SSP'!AP47+'E.3 MOE in TANF'!AP47</f>
        <v>2989031</v>
      </c>
      <c r="AQ47" s="71">
        <f>'E.4 MOE SSP'!AQ47+'E.3 MOE in TANF'!AQ47</f>
        <v>9498702</v>
      </c>
      <c r="AR47" s="71">
        <f>'E.4 MOE SSP'!AR47+'E.3 MOE in TANF'!AR47</f>
        <v>133265869</v>
      </c>
      <c r="AS47" s="50"/>
      <c r="AT47" s="50"/>
      <c r="AU47" s="50"/>
      <c r="AV47" s="50"/>
      <c r="AW47" s="50"/>
      <c r="AX47" s="50"/>
      <c r="AY47" s="50"/>
      <c r="AZ47" s="50"/>
    </row>
    <row r="48" spans="1:52" s="5" customFormat="1" x14ac:dyDescent="0.25">
      <c r="A48" s="69" t="s">
        <v>44</v>
      </c>
      <c r="B48" s="126"/>
      <c r="C48" s="126"/>
      <c r="D48" s="126"/>
      <c r="E48" s="126"/>
      <c r="F48" s="126"/>
      <c r="G48" s="71">
        <f>'E.4 MOE SSP'!G48+'E.3 MOE in TANF'!G48</f>
        <v>10439569</v>
      </c>
      <c r="H48" s="71">
        <f>'E.4 MOE SSP'!H48+'E.3 MOE in TANF'!H48</f>
        <v>10439569</v>
      </c>
      <c r="I48" s="71">
        <f>'E.4 MOE SSP'!I48+'E.3 MOE in TANF'!I48</f>
        <v>0</v>
      </c>
      <c r="J48" s="126"/>
      <c r="K48" s="126"/>
      <c r="L48" s="126"/>
      <c r="M48" s="126"/>
      <c r="N48" s="126"/>
      <c r="O48" s="126"/>
      <c r="P48" s="126"/>
      <c r="Q48" s="126"/>
      <c r="R48" s="71">
        <f>'E.4 MOE SSP'!R48+'E.3 MOE in TANF'!R48</f>
        <v>8272913</v>
      </c>
      <c r="S48" s="71">
        <f>'E.4 MOE SSP'!S48+'E.3 MOE in TANF'!S48</f>
        <v>138340</v>
      </c>
      <c r="T48" s="71">
        <f>'E.4 MOE SSP'!T48+'E.3 MOE in TANF'!T48</f>
        <v>24983</v>
      </c>
      <c r="U48" s="71">
        <f>'E.4 MOE SSP'!U48+'E.3 MOE in TANF'!U48</f>
        <v>8109590</v>
      </c>
      <c r="V48" s="71">
        <f>'E.4 MOE SSP'!V48+'E.3 MOE in TANF'!V48</f>
        <v>164898</v>
      </c>
      <c r="W48" s="71">
        <f>'E.4 MOE SSP'!W48+'E.3 MOE in TANF'!W48</f>
        <v>374495148</v>
      </c>
      <c r="X48" s="71">
        <f>'E.4 MOE SSP'!X48+'E.3 MOE in TANF'!X48</f>
        <v>0</v>
      </c>
      <c r="Y48" s="71">
        <f>'E.4 MOE SSP'!Y48+'E.3 MOE in TANF'!Y48</f>
        <v>374495148</v>
      </c>
      <c r="Z48" s="71">
        <f>'E.4 MOE SSP'!Z48+'E.3 MOE in TANF'!Z48</f>
        <v>0</v>
      </c>
      <c r="AA48" s="71">
        <f>'E.4 MOE SSP'!AA48+'E.3 MOE in TANF'!AA48</f>
        <v>0</v>
      </c>
      <c r="AB48" s="71">
        <f>'E.4 MOE SSP'!AB48+'E.3 MOE in TANF'!AB48</f>
        <v>0</v>
      </c>
      <c r="AC48" s="71">
        <f>'E.4 MOE SSP'!AC48+'E.3 MOE in TANF'!AC48</f>
        <v>18826</v>
      </c>
      <c r="AD48" s="71">
        <f>'E.4 MOE SSP'!AD48+'E.3 MOE in TANF'!AD48</f>
        <v>0</v>
      </c>
      <c r="AE48" s="71">
        <f>'E.4 MOE SSP'!AE48+'E.3 MOE in TANF'!AE48</f>
        <v>0</v>
      </c>
      <c r="AF48" s="71">
        <f>'E.4 MOE SSP'!AF48+'E.3 MOE in TANF'!AF48</f>
        <v>0</v>
      </c>
      <c r="AG48" s="71">
        <f>'E.4 MOE SSP'!AG48+'E.3 MOE in TANF'!AG48</f>
        <v>0</v>
      </c>
      <c r="AH48" s="71">
        <f>'E.4 MOE SSP'!AH48+'E.3 MOE in TANF'!AH48</f>
        <v>803817</v>
      </c>
      <c r="AI48" s="71">
        <f>'E.4 MOE SSP'!AI48+'E.3 MOE in TANF'!AI48</f>
        <v>803817</v>
      </c>
      <c r="AJ48" s="71">
        <f>'E.4 MOE SSP'!AJ48+'E.3 MOE in TANF'!AJ48</f>
        <v>0</v>
      </c>
      <c r="AK48" s="71">
        <f>'E.4 MOE SSP'!AK48+'E.3 MOE in TANF'!AK48</f>
        <v>0</v>
      </c>
      <c r="AL48" s="71">
        <f>'E.4 MOE SSP'!AL48+'E.3 MOE in TANF'!AL48</f>
        <v>0</v>
      </c>
      <c r="AM48" s="71">
        <f>'E.4 MOE SSP'!AM48+'E.3 MOE in TANF'!AM48</f>
        <v>372715</v>
      </c>
      <c r="AN48" s="71">
        <f>'E.4 MOE SSP'!AN48+'E.3 MOE in TANF'!AN48</f>
        <v>346671</v>
      </c>
      <c r="AO48" s="71">
        <f>'E.4 MOE SSP'!AO48+'E.3 MOE in TANF'!AO48</f>
        <v>0</v>
      </c>
      <c r="AP48" s="71">
        <f>'E.4 MOE SSP'!AP48+'E.3 MOE in TANF'!AP48</f>
        <v>26044</v>
      </c>
      <c r="AQ48" s="71">
        <f>'E.4 MOE SSP'!AQ48+'E.3 MOE in TANF'!AQ48</f>
        <v>0</v>
      </c>
      <c r="AR48" s="71">
        <f>'E.4 MOE SSP'!AR48+'E.3 MOE in TANF'!AR48</f>
        <v>394567886</v>
      </c>
      <c r="AS48" s="50"/>
      <c r="AT48" s="50"/>
      <c r="AU48" s="50"/>
      <c r="AV48" s="50"/>
      <c r="AW48" s="50"/>
      <c r="AX48" s="50"/>
      <c r="AY48" s="50"/>
      <c r="AZ48" s="50"/>
    </row>
    <row r="49" spans="1:52" s="5" customFormat="1" x14ac:dyDescent="0.25">
      <c r="A49" s="69" t="s">
        <v>45</v>
      </c>
      <c r="B49" s="126"/>
      <c r="C49" s="126"/>
      <c r="D49" s="126"/>
      <c r="E49" s="126"/>
      <c r="F49" s="126"/>
      <c r="G49" s="71">
        <f>'E.4 MOE SSP'!G49+'E.3 MOE in TANF'!G49</f>
        <v>6369965</v>
      </c>
      <c r="H49" s="71">
        <f>'E.4 MOE SSP'!H49+'E.3 MOE in TANF'!H49</f>
        <v>6369965</v>
      </c>
      <c r="I49" s="71">
        <f>'E.4 MOE SSP'!I49+'E.3 MOE in TANF'!I49</f>
        <v>0</v>
      </c>
      <c r="J49" s="126"/>
      <c r="K49" s="126"/>
      <c r="L49" s="126"/>
      <c r="M49" s="126"/>
      <c r="N49" s="126"/>
      <c r="O49" s="126"/>
      <c r="P49" s="126"/>
      <c r="Q49" s="126"/>
      <c r="R49" s="71">
        <f>'E.4 MOE SSP'!R49+'E.3 MOE in TANF'!R49</f>
        <v>9505297</v>
      </c>
      <c r="S49" s="71">
        <f>'E.4 MOE SSP'!S49+'E.3 MOE in TANF'!S49</f>
        <v>0</v>
      </c>
      <c r="T49" s="71">
        <f>'E.4 MOE SSP'!T49+'E.3 MOE in TANF'!T49</f>
        <v>35191</v>
      </c>
      <c r="U49" s="71">
        <f>'E.4 MOE SSP'!U49+'E.3 MOE in TANF'!U49</f>
        <v>9470106</v>
      </c>
      <c r="V49" s="71">
        <f>'E.4 MOE SSP'!V49+'E.3 MOE in TANF'!V49</f>
        <v>0</v>
      </c>
      <c r="W49" s="71">
        <f>'E.4 MOE SSP'!W49+'E.3 MOE in TANF'!W49</f>
        <v>4474924</v>
      </c>
      <c r="X49" s="71">
        <f>'E.4 MOE SSP'!X49+'E.3 MOE in TANF'!X49</f>
        <v>4474924</v>
      </c>
      <c r="Y49" s="71">
        <f>'E.4 MOE SSP'!Y49+'E.3 MOE in TANF'!Y49</f>
        <v>0</v>
      </c>
      <c r="Z49" s="71">
        <f>'E.4 MOE SSP'!Z49+'E.3 MOE in TANF'!Z49</f>
        <v>0</v>
      </c>
      <c r="AA49" s="71">
        <f>'E.4 MOE SSP'!AA49+'E.3 MOE in TANF'!AA49</f>
        <v>0</v>
      </c>
      <c r="AB49" s="71">
        <f>'E.4 MOE SSP'!AB49+'E.3 MOE in TANF'!AB49</f>
        <v>0</v>
      </c>
      <c r="AC49" s="71">
        <f>'E.4 MOE SSP'!AC49+'E.3 MOE in TANF'!AC49</f>
        <v>327692</v>
      </c>
      <c r="AD49" s="71">
        <f>'E.4 MOE SSP'!AD49+'E.3 MOE in TANF'!AD49</f>
        <v>42995</v>
      </c>
      <c r="AE49" s="71">
        <f>'E.4 MOE SSP'!AE49+'E.3 MOE in TANF'!AE49</f>
        <v>3461871</v>
      </c>
      <c r="AF49" s="71">
        <f>'E.4 MOE SSP'!AF49+'E.3 MOE in TANF'!AF49</f>
        <v>0</v>
      </c>
      <c r="AG49" s="71">
        <f>'E.4 MOE SSP'!AG49+'E.3 MOE in TANF'!AG49</f>
        <v>0</v>
      </c>
      <c r="AH49" s="71">
        <f>'E.4 MOE SSP'!AH49+'E.3 MOE in TANF'!AH49</f>
        <v>0</v>
      </c>
      <c r="AI49" s="71">
        <f>'E.4 MOE SSP'!AI49+'E.3 MOE in TANF'!AI49</f>
        <v>0</v>
      </c>
      <c r="AJ49" s="71">
        <f>'E.4 MOE SSP'!AJ49+'E.3 MOE in TANF'!AJ49</f>
        <v>0</v>
      </c>
      <c r="AK49" s="71">
        <f>'E.4 MOE SSP'!AK49+'E.3 MOE in TANF'!AK49</f>
        <v>0</v>
      </c>
      <c r="AL49" s="71">
        <f>'E.4 MOE SSP'!AL49+'E.3 MOE in TANF'!AL49</f>
        <v>0</v>
      </c>
      <c r="AM49" s="71">
        <f>'E.4 MOE SSP'!AM49+'E.3 MOE in TANF'!AM49</f>
        <v>706291</v>
      </c>
      <c r="AN49" s="71">
        <f>'E.4 MOE SSP'!AN49+'E.3 MOE in TANF'!AN49</f>
        <v>706291</v>
      </c>
      <c r="AO49" s="71">
        <f>'E.4 MOE SSP'!AO49+'E.3 MOE in TANF'!AO49</f>
        <v>0</v>
      </c>
      <c r="AP49" s="71">
        <f>'E.4 MOE SSP'!AP49+'E.3 MOE in TANF'!AP49</f>
        <v>0</v>
      </c>
      <c r="AQ49" s="71">
        <f>'E.4 MOE SSP'!AQ49+'E.3 MOE in TANF'!AQ49</f>
        <v>0</v>
      </c>
      <c r="AR49" s="71">
        <f>'E.4 MOE SSP'!AR49+'E.3 MOE in TANF'!AR49</f>
        <v>24889035</v>
      </c>
      <c r="AS49" s="50"/>
      <c r="AT49" s="50"/>
      <c r="AU49" s="50"/>
      <c r="AV49" s="50"/>
      <c r="AW49" s="50"/>
      <c r="AX49" s="50"/>
      <c r="AY49" s="50"/>
      <c r="AZ49" s="50"/>
    </row>
    <row r="50" spans="1:52" s="5" customFormat="1" x14ac:dyDescent="0.25">
      <c r="A50" s="69" t="s">
        <v>46</v>
      </c>
      <c r="B50" s="126"/>
      <c r="C50" s="126"/>
      <c r="D50" s="126"/>
      <c r="E50" s="126"/>
      <c r="F50" s="126"/>
      <c r="G50" s="71">
        <f>'E.4 MOE SSP'!G50+'E.3 MOE in TANF'!G50</f>
        <v>16162595</v>
      </c>
      <c r="H50" s="71">
        <f>'E.4 MOE SSP'!H50+'E.3 MOE in TANF'!H50</f>
        <v>16162595</v>
      </c>
      <c r="I50" s="71">
        <f>'E.4 MOE SSP'!I50+'E.3 MOE in TANF'!I50</f>
        <v>0</v>
      </c>
      <c r="J50" s="126"/>
      <c r="K50" s="126"/>
      <c r="L50" s="126"/>
      <c r="M50" s="126"/>
      <c r="N50" s="126"/>
      <c r="O50" s="126"/>
      <c r="P50" s="126"/>
      <c r="Q50" s="126"/>
      <c r="R50" s="71">
        <f>'E.4 MOE SSP'!R50+'E.3 MOE in TANF'!R50</f>
        <v>147229</v>
      </c>
      <c r="S50" s="71">
        <f>'E.4 MOE SSP'!S50+'E.3 MOE in TANF'!S50</f>
        <v>0</v>
      </c>
      <c r="T50" s="71">
        <f>'E.4 MOE SSP'!T50+'E.3 MOE in TANF'!T50</f>
        <v>0</v>
      </c>
      <c r="U50" s="71">
        <f>'E.4 MOE SSP'!U50+'E.3 MOE in TANF'!U50</f>
        <v>147229</v>
      </c>
      <c r="V50" s="71">
        <f>'E.4 MOE SSP'!V50+'E.3 MOE in TANF'!V50</f>
        <v>0</v>
      </c>
      <c r="W50" s="71">
        <f>'E.4 MOE SSP'!W50+'E.3 MOE in TANF'!W50</f>
        <v>22656456</v>
      </c>
      <c r="X50" s="71">
        <f>'E.4 MOE SSP'!X50+'E.3 MOE in TANF'!X50</f>
        <v>22656456</v>
      </c>
      <c r="Y50" s="71">
        <f>'E.4 MOE SSP'!Y50+'E.3 MOE in TANF'!Y50</f>
        <v>0</v>
      </c>
      <c r="Z50" s="71">
        <f>'E.4 MOE SSP'!Z50+'E.3 MOE in TANF'!Z50</f>
        <v>0</v>
      </c>
      <c r="AA50" s="71">
        <f>'E.4 MOE SSP'!AA50+'E.3 MOE in TANF'!AA50</f>
        <v>0</v>
      </c>
      <c r="AB50" s="71">
        <f>'E.4 MOE SSP'!AB50+'E.3 MOE in TANF'!AB50</f>
        <v>0</v>
      </c>
      <c r="AC50" s="71">
        <f>'E.4 MOE SSP'!AC50+'E.3 MOE in TANF'!AC50</f>
        <v>649292</v>
      </c>
      <c r="AD50" s="71">
        <f>'E.4 MOE SSP'!AD50+'E.3 MOE in TANF'!AD50</f>
        <v>0</v>
      </c>
      <c r="AE50" s="71">
        <f>'E.4 MOE SSP'!AE50+'E.3 MOE in TANF'!AE50</f>
        <v>2311776</v>
      </c>
      <c r="AF50" s="71">
        <f>'E.4 MOE SSP'!AF50+'E.3 MOE in TANF'!AF50</f>
        <v>0</v>
      </c>
      <c r="AG50" s="71">
        <f>'E.4 MOE SSP'!AG50+'E.3 MOE in TANF'!AG50</f>
        <v>0</v>
      </c>
      <c r="AH50" s="71">
        <f>'E.4 MOE SSP'!AH50+'E.3 MOE in TANF'!AH50</f>
        <v>0</v>
      </c>
      <c r="AI50" s="71">
        <f>'E.4 MOE SSP'!AI50+'E.3 MOE in TANF'!AI50</f>
        <v>0</v>
      </c>
      <c r="AJ50" s="71">
        <f>'E.4 MOE SSP'!AJ50+'E.3 MOE in TANF'!AJ50</f>
        <v>0</v>
      </c>
      <c r="AK50" s="71">
        <f>'E.4 MOE SSP'!AK50+'E.3 MOE in TANF'!AK50</f>
        <v>0</v>
      </c>
      <c r="AL50" s="71">
        <f>'E.4 MOE SSP'!AL50+'E.3 MOE in TANF'!AL50</f>
        <v>0</v>
      </c>
      <c r="AM50" s="71">
        <f>'E.4 MOE SSP'!AM50+'E.3 MOE in TANF'!AM50</f>
        <v>6448160</v>
      </c>
      <c r="AN50" s="71">
        <f>'E.4 MOE SSP'!AN50+'E.3 MOE in TANF'!AN50</f>
        <v>2626346</v>
      </c>
      <c r="AO50" s="71">
        <f>'E.4 MOE SSP'!AO50+'E.3 MOE in TANF'!AO50</f>
        <v>3661490</v>
      </c>
      <c r="AP50" s="71">
        <f>'E.4 MOE SSP'!AP50+'E.3 MOE in TANF'!AP50</f>
        <v>160324</v>
      </c>
      <c r="AQ50" s="71">
        <f>'E.4 MOE SSP'!AQ50+'E.3 MOE in TANF'!AQ50</f>
        <v>0</v>
      </c>
      <c r="AR50" s="71">
        <f>'E.4 MOE SSP'!AR50+'E.3 MOE in TANF'!AR50</f>
        <v>48375508</v>
      </c>
      <c r="AS50" s="50"/>
      <c r="AT50" s="50"/>
      <c r="AU50" s="50"/>
      <c r="AV50" s="50"/>
      <c r="AW50" s="50"/>
      <c r="AX50" s="50"/>
      <c r="AY50" s="50"/>
      <c r="AZ50" s="50"/>
    </row>
    <row r="51" spans="1:52" s="5" customFormat="1" x14ac:dyDescent="0.25">
      <c r="A51" s="69" t="s">
        <v>47</v>
      </c>
      <c r="B51" s="126"/>
      <c r="C51" s="126"/>
      <c r="D51" s="126"/>
      <c r="E51" s="126"/>
      <c r="F51" s="126"/>
      <c r="G51" s="71">
        <f>'E.4 MOE SSP'!G51+'E.3 MOE in TANF'!G51</f>
        <v>44001217</v>
      </c>
      <c r="H51" s="71">
        <f>'E.4 MOE SSP'!H51+'E.3 MOE in TANF'!H51</f>
        <v>44001217</v>
      </c>
      <c r="I51" s="71">
        <f>'E.4 MOE SSP'!I51+'E.3 MOE in TANF'!I51</f>
        <v>0</v>
      </c>
      <c r="J51" s="126"/>
      <c r="K51" s="126"/>
      <c r="L51" s="126"/>
      <c r="M51" s="126"/>
      <c r="N51" s="126"/>
      <c r="O51" s="126"/>
      <c r="P51" s="126"/>
      <c r="Q51" s="126"/>
      <c r="R51" s="71">
        <f>'E.4 MOE SSP'!R51+'E.3 MOE in TANF'!R51</f>
        <v>29052595</v>
      </c>
      <c r="S51" s="71">
        <f>'E.4 MOE SSP'!S51+'E.3 MOE in TANF'!S51</f>
        <v>0</v>
      </c>
      <c r="T51" s="71">
        <f>'E.4 MOE SSP'!T51+'E.3 MOE in TANF'!T51</f>
        <v>1092</v>
      </c>
      <c r="U51" s="71">
        <f>'E.4 MOE SSP'!U51+'E.3 MOE in TANF'!U51</f>
        <v>29051503</v>
      </c>
      <c r="V51" s="71">
        <f>'E.4 MOE SSP'!V51+'E.3 MOE in TANF'!V51</f>
        <v>6350771</v>
      </c>
      <c r="W51" s="71">
        <f>'E.4 MOE SSP'!W51+'E.3 MOE in TANF'!W51</f>
        <v>21328762</v>
      </c>
      <c r="X51" s="71">
        <f>'E.4 MOE SSP'!X51+'E.3 MOE in TANF'!X51</f>
        <v>21328762</v>
      </c>
      <c r="Y51" s="71">
        <f>'E.4 MOE SSP'!Y51+'E.3 MOE in TANF'!Y51</f>
        <v>0</v>
      </c>
      <c r="Z51" s="71">
        <f>'E.4 MOE SSP'!Z51+'E.3 MOE in TANF'!Z51</f>
        <v>0</v>
      </c>
      <c r="AA51" s="71">
        <f>'E.4 MOE SSP'!AA51+'E.3 MOE in TANF'!AA51</f>
        <v>0</v>
      </c>
      <c r="AB51" s="71">
        <f>'E.4 MOE SSP'!AB51+'E.3 MOE in TANF'!AB51</f>
        <v>0</v>
      </c>
      <c r="AC51" s="71">
        <f>'E.4 MOE SSP'!AC51+'E.3 MOE in TANF'!AC51</f>
        <v>995</v>
      </c>
      <c r="AD51" s="71">
        <f>'E.4 MOE SSP'!AD51+'E.3 MOE in TANF'!AD51</f>
        <v>0</v>
      </c>
      <c r="AE51" s="71">
        <f>'E.4 MOE SSP'!AE51+'E.3 MOE in TANF'!AE51</f>
        <v>0</v>
      </c>
      <c r="AF51" s="71">
        <f>'E.4 MOE SSP'!AF51+'E.3 MOE in TANF'!AF51</f>
        <v>0</v>
      </c>
      <c r="AG51" s="71">
        <f>'E.4 MOE SSP'!AG51+'E.3 MOE in TANF'!AG51</f>
        <v>17581581</v>
      </c>
      <c r="AH51" s="71">
        <f>'E.4 MOE SSP'!AH51+'E.3 MOE in TANF'!AH51</f>
        <v>0</v>
      </c>
      <c r="AI51" s="71">
        <f>'E.4 MOE SSP'!AI51+'E.3 MOE in TANF'!AI51</f>
        <v>0</v>
      </c>
      <c r="AJ51" s="71">
        <f>'E.4 MOE SSP'!AJ51+'E.3 MOE in TANF'!AJ51</f>
        <v>0</v>
      </c>
      <c r="AK51" s="71">
        <f>'E.4 MOE SSP'!AK51+'E.3 MOE in TANF'!AK51</f>
        <v>0</v>
      </c>
      <c r="AL51" s="71">
        <f>'E.4 MOE SSP'!AL51+'E.3 MOE in TANF'!AL51</f>
        <v>0</v>
      </c>
      <c r="AM51" s="71">
        <f>'E.4 MOE SSP'!AM51+'E.3 MOE in TANF'!AM51</f>
        <v>12973570</v>
      </c>
      <c r="AN51" s="71">
        <f>'E.4 MOE SSP'!AN51+'E.3 MOE in TANF'!AN51</f>
        <v>10644026</v>
      </c>
      <c r="AO51" s="71">
        <f>'E.4 MOE SSP'!AO51+'E.3 MOE in TANF'!AO51</f>
        <v>0</v>
      </c>
      <c r="AP51" s="71">
        <f>'E.4 MOE SSP'!AP51+'E.3 MOE in TANF'!AP51</f>
        <v>2329544</v>
      </c>
      <c r="AQ51" s="71">
        <f>'E.4 MOE SSP'!AQ51+'E.3 MOE in TANF'!AQ51</f>
        <v>6880120</v>
      </c>
      <c r="AR51" s="71">
        <f>'E.4 MOE SSP'!AR51+'E.3 MOE in TANF'!AR51</f>
        <v>138169611</v>
      </c>
      <c r="AS51" s="50"/>
      <c r="AT51" s="50"/>
      <c r="AU51" s="50"/>
      <c r="AV51" s="50"/>
      <c r="AW51" s="50"/>
      <c r="AX51" s="50"/>
      <c r="AY51" s="50"/>
      <c r="AZ51" s="50"/>
    </row>
    <row r="52" spans="1:52" s="5" customFormat="1" x14ac:dyDescent="0.25">
      <c r="A52" s="69" t="s">
        <v>48</v>
      </c>
      <c r="B52" s="126"/>
      <c r="C52" s="126"/>
      <c r="D52" s="126"/>
      <c r="E52" s="126"/>
      <c r="F52" s="126"/>
      <c r="G52" s="71">
        <f>'E.4 MOE SSP'!G52+'E.3 MOE in TANF'!G52</f>
        <v>2805184</v>
      </c>
      <c r="H52" s="71">
        <f>'E.4 MOE SSP'!H52+'E.3 MOE in TANF'!H52</f>
        <v>2805184</v>
      </c>
      <c r="I52" s="71">
        <f>'E.4 MOE SSP'!I52+'E.3 MOE in TANF'!I52</f>
        <v>0</v>
      </c>
      <c r="J52" s="126"/>
      <c r="K52" s="126"/>
      <c r="L52" s="126"/>
      <c r="M52" s="126"/>
      <c r="N52" s="126"/>
      <c r="O52" s="126"/>
      <c r="P52" s="126"/>
      <c r="Q52" s="126"/>
      <c r="R52" s="71">
        <f>'E.4 MOE SSP'!R52+'E.3 MOE in TANF'!R52</f>
        <v>76137507</v>
      </c>
      <c r="S52" s="71">
        <f>'E.4 MOE SSP'!S52+'E.3 MOE in TANF'!S52</f>
        <v>269478</v>
      </c>
      <c r="T52" s="71">
        <f>'E.4 MOE SSP'!T52+'E.3 MOE in TANF'!T52</f>
        <v>64572506</v>
      </c>
      <c r="U52" s="71">
        <f>'E.4 MOE SSP'!U52+'E.3 MOE in TANF'!U52</f>
        <v>11295523</v>
      </c>
      <c r="V52" s="71">
        <f>'E.4 MOE SSP'!V52+'E.3 MOE in TANF'!V52</f>
        <v>0</v>
      </c>
      <c r="W52" s="71">
        <f>'E.4 MOE SSP'!W52+'E.3 MOE in TANF'!W52</f>
        <v>119642359</v>
      </c>
      <c r="X52" s="71">
        <f>'E.4 MOE SSP'!X52+'E.3 MOE in TANF'!X52</f>
        <v>70926409</v>
      </c>
      <c r="Y52" s="71">
        <f>'E.4 MOE SSP'!Y52+'E.3 MOE in TANF'!Y52</f>
        <v>48715950</v>
      </c>
      <c r="Z52" s="71">
        <f>'E.4 MOE SSP'!Z52+'E.3 MOE in TANF'!Z52</f>
        <v>0</v>
      </c>
      <c r="AA52" s="71">
        <f>'E.4 MOE SSP'!AA52+'E.3 MOE in TANF'!AA52</f>
        <v>0</v>
      </c>
      <c r="AB52" s="71">
        <f>'E.4 MOE SSP'!AB52+'E.3 MOE in TANF'!AB52</f>
        <v>0</v>
      </c>
      <c r="AC52" s="71">
        <f>'E.4 MOE SSP'!AC52+'E.3 MOE in TANF'!AC52</f>
        <v>35733983</v>
      </c>
      <c r="AD52" s="71">
        <f>'E.4 MOE SSP'!AD52+'E.3 MOE in TANF'!AD52</f>
        <v>13386</v>
      </c>
      <c r="AE52" s="71">
        <f>'E.4 MOE SSP'!AE52+'E.3 MOE in TANF'!AE52</f>
        <v>0</v>
      </c>
      <c r="AF52" s="71">
        <f>'E.4 MOE SSP'!AF52+'E.3 MOE in TANF'!AF52</f>
        <v>224308363</v>
      </c>
      <c r="AG52" s="71">
        <f>'E.4 MOE SSP'!AG52+'E.3 MOE in TANF'!AG52</f>
        <v>0</v>
      </c>
      <c r="AH52" s="71">
        <f>'E.4 MOE SSP'!AH52+'E.3 MOE in TANF'!AH52</f>
        <v>0</v>
      </c>
      <c r="AI52" s="71">
        <f>'E.4 MOE SSP'!AI52+'E.3 MOE in TANF'!AI52</f>
        <v>0</v>
      </c>
      <c r="AJ52" s="71">
        <f>'E.4 MOE SSP'!AJ52+'E.3 MOE in TANF'!AJ52</f>
        <v>0</v>
      </c>
      <c r="AK52" s="71">
        <f>'E.4 MOE SSP'!AK52+'E.3 MOE in TANF'!AK52</f>
        <v>0</v>
      </c>
      <c r="AL52" s="71">
        <f>'E.4 MOE SSP'!AL52+'E.3 MOE in TANF'!AL52</f>
        <v>350284</v>
      </c>
      <c r="AM52" s="71">
        <f>'E.4 MOE SSP'!AM52+'E.3 MOE in TANF'!AM52</f>
        <v>25113200</v>
      </c>
      <c r="AN52" s="71">
        <f>'E.4 MOE SSP'!AN52+'E.3 MOE in TANF'!AN52</f>
        <v>23415433</v>
      </c>
      <c r="AO52" s="71">
        <f>'E.4 MOE SSP'!AO52+'E.3 MOE in TANF'!AO52</f>
        <v>0</v>
      </c>
      <c r="AP52" s="71">
        <f>'E.4 MOE SSP'!AP52+'E.3 MOE in TANF'!AP52</f>
        <v>1697767</v>
      </c>
      <c r="AQ52" s="71">
        <f>'E.4 MOE SSP'!AQ52+'E.3 MOE in TANF'!AQ52</f>
        <v>122232798</v>
      </c>
      <c r="AR52" s="71">
        <f>'E.4 MOE SSP'!AR52+'E.3 MOE in TANF'!AR52</f>
        <v>606337064</v>
      </c>
      <c r="AS52" s="50"/>
      <c r="AT52" s="50"/>
      <c r="AU52" s="50"/>
      <c r="AV52" s="50"/>
      <c r="AW52" s="50"/>
      <c r="AX52" s="50"/>
      <c r="AY52" s="50"/>
      <c r="AZ52" s="50"/>
    </row>
    <row r="53" spans="1:52" s="5" customFormat="1" x14ac:dyDescent="0.25">
      <c r="A53" s="69" t="s">
        <v>49</v>
      </c>
      <c r="B53" s="126"/>
      <c r="C53" s="126"/>
      <c r="D53" s="126"/>
      <c r="E53" s="126"/>
      <c r="F53" s="126"/>
      <c r="G53" s="71">
        <f>'E.4 MOE SSP'!G53+'E.3 MOE in TANF'!G53</f>
        <v>23970149</v>
      </c>
      <c r="H53" s="71">
        <f>'E.4 MOE SSP'!H53+'E.3 MOE in TANF'!H53</f>
        <v>23970149</v>
      </c>
      <c r="I53" s="71">
        <f>'E.4 MOE SSP'!I53+'E.3 MOE in TANF'!I53</f>
        <v>0</v>
      </c>
      <c r="J53" s="126"/>
      <c r="K53" s="126"/>
      <c r="L53" s="126"/>
      <c r="M53" s="126"/>
      <c r="N53" s="126"/>
      <c r="O53" s="126"/>
      <c r="P53" s="126"/>
      <c r="Q53" s="126"/>
      <c r="R53" s="71">
        <f>'E.4 MOE SSP'!R53+'E.3 MOE in TANF'!R53</f>
        <v>0</v>
      </c>
      <c r="S53" s="71">
        <f>'E.4 MOE SSP'!S53+'E.3 MOE in TANF'!S53</f>
        <v>0</v>
      </c>
      <c r="T53" s="71">
        <f>'E.4 MOE SSP'!T53+'E.3 MOE in TANF'!T53</f>
        <v>0</v>
      </c>
      <c r="U53" s="71">
        <f>'E.4 MOE SSP'!U53+'E.3 MOE in TANF'!U53</f>
        <v>0</v>
      </c>
      <c r="V53" s="71">
        <f>'E.4 MOE SSP'!V53+'E.3 MOE in TANF'!V53</f>
        <v>0</v>
      </c>
      <c r="W53" s="71">
        <f>'E.4 MOE SSP'!W53+'E.3 MOE in TANF'!W53</f>
        <v>2971392</v>
      </c>
      <c r="X53" s="71">
        <f>'E.4 MOE SSP'!X53+'E.3 MOE in TANF'!X53</f>
        <v>2971392</v>
      </c>
      <c r="Y53" s="71">
        <f>'E.4 MOE SSP'!Y53+'E.3 MOE in TANF'!Y53</f>
        <v>0</v>
      </c>
      <c r="Z53" s="71">
        <f>'E.4 MOE SSP'!Z53+'E.3 MOE in TANF'!Z53</f>
        <v>0</v>
      </c>
      <c r="AA53" s="71">
        <f>'E.4 MOE SSP'!AA53+'E.3 MOE in TANF'!AA53</f>
        <v>0</v>
      </c>
      <c r="AB53" s="71">
        <f>'E.4 MOE SSP'!AB53+'E.3 MOE in TANF'!AB53</f>
        <v>0</v>
      </c>
      <c r="AC53" s="71">
        <f>'E.4 MOE SSP'!AC53+'E.3 MOE in TANF'!AC53</f>
        <v>1948404</v>
      </c>
      <c r="AD53" s="71">
        <f>'E.4 MOE SSP'!AD53+'E.3 MOE in TANF'!AD53</f>
        <v>389537</v>
      </c>
      <c r="AE53" s="71">
        <f>'E.4 MOE SSP'!AE53+'E.3 MOE in TANF'!AE53</f>
        <v>0</v>
      </c>
      <c r="AF53" s="71">
        <f>'E.4 MOE SSP'!AF53+'E.3 MOE in TANF'!AF53</f>
        <v>0</v>
      </c>
      <c r="AG53" s="71">
        <f>'E.4 MOE SSP'!AG53+'E.3 MOE in TANF'!AG53</f>
        <v>0</v>
      </c>
      <c r="AH53" s="71">
        <f>'E.4 MOE SSP'!AH53+'E.3 MOE in TANF'!AH53</f>
        <v>0</v>
      </c>
      <c r="AI53" s="71">
        <f>'E.4 MOE SSP'!AI53+'E.3 MOE in TANF'!AI53</f>
        <v>0</v>
      </c>
      <c r="AJ53" s="71">
        <f>'E.4 MOE SSP'!AJ53+'E.3 MOE in TANF'!AJ53</f>
        <v>0</v>
      </c>
      <c r="AK53" s="71">
        <f>'E.4 MOE SSP'!AK53+'E.3 MOE in TANF'!AK53</f>
        <v>0</v>
      </c>
      <c r="AL53" s="71">
        <f>'E.4 MOE SSP'!AL53+'E.3 MOE in TANF'!AL53</f>
        <v>0</v>
      </c>
      <c r="AM53" s="71">
        <f>'E.4 MOE SSP'!AM53+'E.3 MOE in TANF'!AM53</f>
        <v>5166964</v>
      </c>
      <c r="AN53" s="71">
        <f>'E.4 MOE SSP'!AN53+'E.3 MOE in TANF'!AN53</f>
        <v>5166964</v>
      </c>
      <c r="AO53" s="71">
        <f>'E.4 MOE SSP'!AO53+'E.3 MOE in TANF'!AO53</f>
        <v>0</v>
      </c>
      <c r="AP53" s="71">
        <f>'E.4 MOE SSP'!AP53+'E.3 MOE in TANF'!AP53</f>
        <v>0</v>
      </c>
      <c r="AQ53" s="71">
        <f>'E.4 MOE SSP'!AQ53+'E.3 MOE in TANF'!AQ53</f>
        <v>0</v>
      </c>
      <c r="AR53" s="71">
        <f>'E.4 MOE SSP'!AR53+'E.3 MOE in TANF'!AR53</f>
        <v>34446446</v>
      </c>
      <c r="AS53" s="50"/>
      <c r="AT53" s="50"/>
      <c r="AU53" s="50"/>
      <c r="AV53" s="50"/>
      <c r="AW53" s="50"/>
      <c r="AX53" s="50"/>
      <c r="AY53" s="50"/>
      <c r="AZ53" s="50"/>
    </row>
    <row r="54" spans="1:52" s="5" customFormat="1" x14ac:dyDescent="0.25">
      <c r="A54" s="69" t="s">
        <v>50</v>
      </c>
      <c r="B54" s="126"/>
      <c r="C54" s="126"/>
      <c r="D54" s="126"/>
      <c r="E54" s="126"/>
      <c r="F54" s="126"/>
      <c r="G54" s="71">
        <f>'E.4 MOE SSP'!G54+'E.3 MOE in TANF'!G54</f>
        <v>81746077</v>
      </c>
      <c r="H54" s="71">
        <f>'E.4 MOE SSP'!H54+'E.3 MOE in TANF'!H54</f>
        <v>81746077</v>
      </c>
      <c r="I54" s="71">
        <f>'E.4 MOE SSP'!I54+'E.3 MOE in TANF'!I54</f>
        <v>0</v>
      </c>
      <c r="J54" s="126"/>
      <c r="K54" s="126"/>
      <c r="L54" s="126"/>
      <c r="M54" s="126"/>
      <c r="N54" s="126"/>
      <c r="O54" s="126"/>
      <c r="P54" s="126"/>
      <c r="Q54" s="126"/>
      <c r="R54" s="71">
        <f>'E.4 MOE SSP'!R54+'E.3 MOE in TANF'!R54</f>
        <v>32616485</v>
      </c>
      <c r="S54" s="71">
        <f>'E.4 MOE SSP'!S54+'E.3 MOE in TANF'!S54</f>
        <v>49</v>
      </c>
      <c r="T54" s="71">
        <f>'E.4 MOE SSP'!T54+'E.3 MOE in TANF'!T54</f>
        <v>677724</v>
      </c>
      <c r="U54" s="71">
        <f>'E.4 MOE SSP'!U54+'E.3 MOE in TANF'!U54</f>
        <v>31938712</v>
      </c>
      <c r="V54" s="71">
        <f>'E.4 MOE SSP'!V54+'E.3 MOE in TANF'!V54</f>
        <v>2905513</v>
      </c>
      <c r="W54" s="71">
        <f>'E.4 MOE SSP'!W54+'E.3 MOE in TANF'!W54</f>
        <v>0</v>
      </c>
      <c r="X54" s="71">
        <f>'E.4 MOE SSP'!X54+'E.3 MOE in TANF'!X54</f>
        <v>0</v>
      </c>
      <c r="Y54" s="71">
        <f>'E.4 MOE SSP'!Y54+'E.3 MOE in TANF'!Y54</f>
        <v>0</v>
      </c>
      <c r="Z54" s="71">
        <f>'E.4 MOE SSP'!Z54+'E.3 MOE in TANF'!Z54</f>
        <v>0</v>
      </c>
      <c r="AA54" s="71">
        <f>'E.4 MOE SSP'!AA54+'E.3 MOE in TANF'!AA54</f>
        <v>0</v>
      </c>
      <c r="AB54" s="71">
        <f>'E.4 MOE SSP'!AB54+'E.3 MOE in TANF'!AB54</f>
        <v>0</v>
      </c>
      <c r="AC54" s="71">
        <f>'E.4 MOE SSP'!AC54+'E.3 MOE in TANF'!AC54</f>
        <v>36922702</v>
      </c>
      <c r="AD54" s="71">
        <f>'E.4 MOE SSP'!AD54+'E.3 MOE in TANF'!AD54</f>
        <v>9984912</v>
      </c>
      <c r="AE54" s="71">
        <f>'E.4 MOE SSP'!AE54+'E.3 MOE in TANF'!AE54</f>
        <v>81992815</v>
      </c>
      <c r="AF54" s="71">
        <f>'E.4 MOE SSP'!AF54+'E.3 MOE in TANF'!AF54</f>
        <v>418749</v>
      </c>
      <c r="AG54" s="71">
        <f>'E.4 MOE SSP'!AG54+'E.3 MOE in TANF'!AG54</f>
        <v>4566908</v>
      </c>
      <c r="AH54" s="71">
        <f>'E.4 MOE SSP'!AH54+'E.3 MOE in TANF'!AH54</f>
        <v>0</v>
      </c>
      <c r="AI54" s="71">
        <f>'E.4 MOE SSP'!AI54+'E.3 MOE in TANF'!AI54</f>
        <v>0</v>
      </c>
      <c r="AJ54" s="71">
        <f>'E.4 MOE SSP'!AJ54+'E.3 MOE in TANF'!AJ54</f>
        <v>0</v>
      </c>
      <c r="AK54" s="71">
        <f>'E.4 MOE SSP'!AK54+'E.3 MOE in TANF'!AK54</f>
        <v>0</v>
      </c>
      <c r="AL54" s="71">
        <f>'E.4 MOE SSP'!AL54+'E.3 MOE in TANF'!AL54</f>
        <v>0</v>
      </c>
      <c r="AM54" s="71">
        <f>'E.4 MOE SSP'!AM54+'E.3 MOE in TANF'!AM54</f>
        <v>15998566</v>
      </c>
      <c r="AN54" s="71">
        <f>'E.4 MOE SSP'!AN54+'E.3 MOE in TANF'!AN54</f>
        <v>14999484</v>
      </c>
      <c r="AO54" s="71">
        <f>'E.4 MOE SSP'!AO54+'E.3 MOE in TANF'!AO54</f>
        <v>762095</v>
      </c>
      <c r="AP54" s="71">
        <f>'E.4 MOE SSP'!AP54+'E.3 MOE in TANF'!AP54</f>
        <v>236987</v>
      </c>
      <c r="AQ54" s="71">
        <f>'E.4 MOE SSP'!AQ54+'E.3 MOE in TANF'!AQ54</f>
        <v>0</v>
      </c>
      <c r="AR54" s="71">
        <f>'E.4 MOE SSP'!AR54+'E.3 MOE in TANF'!AR54</f>
        <v>267152727</v>
      </c>
      <c r="AS54" s="50"/>
      <c r="AT54" s="50"/>
      <c r="AU54" s="50"/>
      <c r="AV54" s="50"/>
      <c r="AW54" s="50"/>
      <c r="AX54" s="50"/>
      <c r="AY54" s="50"/>
      <c r="AZ54" s="50"/>
    </row>
    <row r="55" spans="1:52" s="5" customFormat="1" x14ac:dyDescent="0.25">
      <c r="A55" s="78" t="s">
        <v>51</v>
      </c>
      <c r="B55" s="127"/>
      <c r="C55" s="127"/>
      <c r="D55" s="127"/>
      <c r="E55" s="127"/>
      <c r="F55" s="127"/>
      <c r="G55" s="79">
        <f>'E.4 MOE SSP'!G55+'E.3 MOE in TANF'!G55</f>
        <v>3836269</v>
      </c>
      <c r="H55" s="79">
        <f>'E.4 MOE SSP'!H55+'E.3 MOE in TANF'!H55</f>
        <v>2282562</v>
      </c>
      <c r="I55" s="79">
        <f>'E.4 MOE SSP'!I55+'E.3 MOE in TANF'!I55</f>
        <v>1553707</v>
      </c>
      <c r="J55" s="127"/>
      <c r="K55" s="127"/>
      <c r="L55" s="127"/>
      <c r="M55" s="127"/>
      <c r="N55" s="127"/>
      <c r="O55" s="127"/>
      <c r="P55" s="127"/>
      <c r="Q55" s="127"/>
      <c r="R55" s="79">
        <f>'E.4 MOE SSP'!R55+'E.3 MOE in TANF'!R55</f>
        <v>262209</v>
      </c>
      <c r="S55" s="79">
        <f>'E.4 MOE SSP'!S55+'E.3 MOE in TANF'!S55</f>
        <v>0</v>
      </c>
      <c r="T55" s="79">
        <f>'E.4 MOE SSP'!T55+'E.3 MOE in TANF'!T55</f>
        <v>262208</v>
      </c>
      <c r="U55" s="79">
        <f>'E.4 MOE SSP'!U55+'E.3 MOE in TANF'!U55</f>
        <v>1</v>
      </c>
      <c r="V55" s="79">
        <f>'E.4 MOE SSP'!V55+'E.3 MOE in TANF'!V55</f>
        <v>0</v>
      </c>
      <c r="W55" s="79">
        <f>'E.4 MOE SSP'!W55+'E.3 MOE in TANF'!W55</f>
        <v>0</v>
      </c>
      <c r="X55" s="79">
        <f>'E.4 MOE SSP'!X55+'E.3 MOE in TANF'!X55</f>
        <v>0</v>
      </c>
      <c r="Y55" s="79">
        <f>'E.4 MOE SSP'!Y55+'E.3 MOE in TANF'!Y55</f>
        <v>0</v>
      </c>
      <c r="Z55" s="79">
        <f>'E.4 MOE SSP'!Z55+'E.3 MOE in TANF'!Z55</f>
        <v>0</v>
      </c>
      <c r="AA55" s="79">
        <f>'E.4 MOE SSP'!AA55+'E.3 MOE in TANF'!AA55</f>
        <v>0</v>
      </c>
      <c r="AB55" s="79">
        <f>'E.4 MOE SSP'!AB55+'E.3 MOE in TANF'!AB55</f>
        <v>0</v>
      </c>
      <c r="AC55" s="79">
        <f>'E.4 MOE SSP'!AC55+'E.3 MOE in TANF'!AC55</f>
        <v>1547435</v>
      </c>
      <c r="AD55" s="79">
        <f>'E.4 MOE SSP'!AD55+'E.3 MOE in TANF'!AD55</f>
        <v>0</v>
      </c>
      <c r="AE55" s="79">
        <f>'E.4 MOE SSP'!AE55+'E.3 MOE in TANF'!AE55</f>
        <v>0</v>
      </c>
      <c r="AF55" s="79">
        <f>'E.4 MOE SSP'!AF55+'E.3 MOE in TANF'!AF55</f>
        <v>0</v>
      </c>
      <c r="AG55" s="79">
        <f>'E.4 MOE SSP'!AG55+'E.3 MOE in TANF'!AG55</f>
        <v>0</v>
      </c>
      <c r="AH55" s="79">
        <f>'E.4 MOE SSP'!AH55+'E.3 MOE in TANF'!AH55</f>
        <v>0</v>
      </c>
      <c r="AI55" s="79">
        <f>'E.4 MOE SSP'!AI55+'E.3 MOE in TANF'!AI55</f>
        <v>0</v>
      </c>
      <c r="AJ55" s="79">
        <f>'E.4 MOE SSP'!AJ55+'E.3 MOE in TANF'!AJ55</f>
        <v>0</v>
      </c>
      <c r="AK55" s="79">
        <f>'E.4 MOE SSP'!AK55+'E.3 MOE in TANF'!AK55</f>
        <v>0</v>
      </c>
      <c r="AL55" s="79">
        <f>'E.4 MOE SSP'!AL55+'E.3 MOE in TANF'!AL55</f>
        <v>0</v>
      </c>
      <c r="AM55" s="79">
        <f>'E.4 MOE SSP'!AM55+'E.3 MOE in TANF'!AM55</f>
        <v>1859000</v>
      </c>
      <c r="AN55" s="79">
        <f>'E.4 MOE SSP'!AN55+'E.3 MOE in TANF'!AN55</f>
        <v>1796399</v>
      </c>
      <c r="AO55" s="79">
        <f>'E.4 MOE SSP'!AO55+'E.3 MOE in TANF'!AO55</f>
        <v>0</v>
      </c>
      <c r="AP55" s="79">
        <f>'E.4 MOE SSP'!AP55+'E.3 MOE in TANF'!AP55</f>
        <v>62601</v>
      </c>
      <c r="AQ55" s="79">
        <f>'E.4 MOE SSP'!AQ55+'E.3 MOE in TANF'!AQ55</f>
        <v>4480629</v>
      </c>
      <c r="AR55" s="79">
        <f>'E.4 MOE SSP'!AR55+'E.3 MOE in TANF'!AR55</f>
        <v>11985542</v>
      </c>
      <c r="AS55" s="50"/>
      <c r="AT55" s="50"/>
      <c r="AU55" s="50"/>
      <c r="AV55" s="50"/>
      <c r="AW55" s="50"/>
      <c r="AX55" s="50"/>
      <c r="AY55" s="50"/>
      <c r="AZ55" s="50"/>
    </row>
    <row r="56" spans="1:52" x14ac:dyDescent="0.2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row>
    <row r="57" spans="1:52" x14ac:dyDescent="0.2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row>
    <row r="58" spans="1:52" x14ac:dyDescent="0.2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row>
    <row r="59" spans="1:52" x14ac:dyDescent="0.2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row>
    <row r="60" spans="1:52" x14ac:dyDescent="0.2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row>
    <row r="61" spans="1:52" x14ac:dyDescent="0.2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row>
    <row r="62" spans="1:52" x14ac:dyDescent="0.2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row>
    <row r="63" spans="1:52" x14ac:dyDescent="0.2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row>
    <row r="64" spans="1:52" x14ac:dyDescent="0.2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row>
    <row r="65" spans="2:52" x14ac:dyDescent="0.2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row>
    <row r="66" spans="2:52" x14ac:dyDescent="0.2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row>
    <row r="67" spans="2:52" x14ac:dyDescent="0.2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row>
  </sheetData>
  <mergeCells count="7">
    <mergeCell ref="AM2:AP2"/>
    <mergeCell ref="G2:I2"/>
    <mergeCell ref="J2:M2"/>
    <mergeCell ref="N2:Q2"/>
    <mergeCell ref="R2:U2"/>
    <mergeCell ref="W2:Y2"/>
    <mergeCell ref="AH2:AK2"/>
  </mergeCells>
  <phoneticPr fontId="8" type="noConversion"/>
  <pageMargins left="0.25" right="0.25" top="0.75" bottom="0.75" header="0.3" footer="0.3"/>
  <pageSetup scale="60" fitToWidth="0" orientation="landscape" r:id="rId1"/>
  <headerFooter differentFirst="1">
    <oddHeader>&amp;L&amp;"Arial,Regular"&amp;12C.2.:  State MOE Expenditures in FY 2015</oddHeader>
    <oddFooter>&amp;CPage &amp;P of &amp;N</oddFooter>
    <firstFooter>&amp;CPage &amp;P of &amp;N</firstFooter>
  </headerFooter>
  <colBreaks count="2" manualBreakCount="2">
    <brk id="25" max="54" man="1"/>
    <brk id="37" max="54"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8"/>
  </sheetPr>
  <dimension ref="A1:J56"/>
  <sheetViews>
    <sheetView zoomScaleNormal="100" workbookViewId="0">
      <pane ySplit="2" topLeftCell="A21" activePane="bottomLeft" state="frozenSplit"/>
      <selection activeCell="B34" sqref="B34"/>
      <selection pane="bottomLeft" activeCell="A55" sqref="A55:XFD56"/>
    </sheetView>
  </sheetViews>
  <sheetFormatPr defaultColWidth="8.85546875" defaultRowHeight="15" x14ac:dyDescent="0.25"/>
  <cols>
    <col min="1" max="1" width="20.7109375" bestFit="1" customWidth="1"/>
    <col min="2" max="2" width="16.140625" customWidth="1"/>
    <col min="3" max="3" width="16.140625" style="10" customWidth="1"/>
    <col min="4" max="4" width="16.140625" style="11" customWidth="1"/>
    <col min="5" max="8" width="16.140625" customWidth="1"/>
    <col min="10" max="10" width="19.42578125" customWidth="1"/>
    <col min="11" max="11" width="10" bestFit="1" customWidth="1"/>
  </cols>
  <sheetData>
    <row r="1" spans="1:10" ht="15" customHeight="1" x14ac:dyDescent="0.25">
      <c r="A1" s="171" t="s">
        <v>340</v>
      </c>
      <c r="B1" s="183"/>
      <c r="C1" s="183"/>
      <c r="D1" s="183"/>
      <c r="E1" s="183"/>
      <c r="F1" s="183"/>
      <c r="G1" s="183"/>
      <c r="H1" s="183"/>
    </row>
    <row r="2" spans="1:10" s="197" customFormat="1" ht="33.75" x14ac:dyDescent="0.2">
      <c r="A2" s="208" t="s">
        <v>314</v>
      </c>
      <c r="B2" s="210" t="s">
        <v>378</v>
      </c>
      <c r="C2" s="210" t="s">
        <v>380</v>
      </c>
      <c r="D2" s="210" t="s">
        <v>384</v>
      </c>
      <c r="E2" s="210" t="s">
        <v>379</v>
      </c>
      <c r="F2" s="210" t="s">
        <v>381</v>
      </c>
      <c r="G2" s="210" t="s">
        <v>382</v>
      </c>
      <c r="H2" s="210" t="s">
        <v>383</v>
      </c>
      <c r="I2" s="209"/>
    </row>
    <row r="3" spans="1:10" x14ac:dyDescent="0.25">
      <c r="A3" s="6" t="s">
        <v>52</v>
      </c>
      <c r="B3" s="40">
        <f>'E.3 MOE in TANF'!AR4+'E.4 MOE SSP'!AR4</f>
        <v>15333204321</v>
      </c>
      <c r="C3" s="40">
        <v>13748351747.954037</v>
      </c>
      <c r="D3" s="40">
        <f>B3-C3</f>
        <v>1584852573.0459633</v>
      </c>
      <c r="E3" s="40">
        <v>10998681398.363228</v>
      </c>
      <c r="F3" s="40">
        <f>B3-E3</f>
        <v>4334522922.6367722</v>
      </c>
      <c r="G3" s="17">
        <v>10311263810.965527</v>
      </c>
      <c r="H3" s="40">
        <f>B3-G3</f>
        <v>5021940510.0344734</v>
      </c>
      <c r="I3" s="4"/>
      <c r="J3" s="4"/>
    </row>
    <row r="4" spans="1:10" x14ac:dyDescent="0.25">
      <c r="A4" s="9" t="s">
        <v>1</v>
      </c>
      <c r="B4" s="40">
        <f>'E.3 MOE in TANF'!AR5+'E.4 MOE SSP'!AR5</f>
        <v>89771072</v>
      </c>
      <c r="C4" s="12">
        <v>52285491</v>
      </c>
      <c r="D4" s="12">
        <f t="shared" ref="D4:D54" si="0">B4-C4</f>
        <v>37485581</v>
      </c>
      <c r="E4" s="12">
        <v>41828392.800000004</v>
      </c>
      <c r="F4" s="12">
        <f>B4-E4</f>
        <v>47942679.199999996</v>
      </c>
      <c r="G4" s="12">
        <v>39214118.25</v>
      </c>
      <c r="H4" s="12">
        <f>B4-G4</f>
        <v>50556953.75</v>
      </c>
      <c r="J4" s="4"/>
    </row>
    <row r="5" spans="1:10" x14ac:dyDescent="0.25">
      <c r="A5" s="9" t="s">
        <v>2</v>
      </c>
      <c r="B5" s="40">
        <f>'E.3 MOE in TANF'!AR6+'E.4 MOE SSP'!AR6</f>
        <v>37749638</v>
      </c>
      <c r="C5" s="12">
        <v>45762699.349072978</v>
      </c>
      <c r="D5" s="12">
        <f t="shared" si="0"/>
        <v>-8013061.3490729779</v>
      </c>
      <c r="E5" s="12">
        <v>36610159.479258381</v>
      </c>
      <c r="F5" s="12">
        <f t="shared" ref="F5:F54" si="1">B5-E5</f>
        <v>1139478.5207416192</v>
      </c>
      <c r="G5" s="12">
        <v>34322024.51180473</v>
      </c>
      <c r="H5" s="12">
        <f t="shared" ref="H5:H54" si="2">B5-G5</f>
        <v>3427613.4881952703</v>
      </c>
      <c r="J5" s="4"/>
    </row>
    <row r="6" spans="1:10" x14ac:dyDescent="0.25">
      <c r="A6" s="9" t="s">
        <v>3</v>
      </c>
      <c r="B6" s="40">
        <f>'E.3 MOE in TANF'!AR7+'E.4 MOE SSP'!AR7</f>
        <v>237336490</v>
      </c>
      <c r="C6" s="12">
        <v>114012310.2940498</v>
      </c>
      <c r="D6" s="12">
        <f t="shared" si="0"/>
        <v>123324179.7059502</v>
      </c>
      <c r="E6" s="12">
        <v>91209848.235239848</v>
      </c>
      <c r="F6" s="12">
        <f t="shared" si="1"/>
        <v>146126641.76476014</v>
      </c>
      <c r="G6" s="12">
        <v>85509232.72053735</v>
      </c>
      <c r="H6" s="12">
        <f t="shared" si="2"/>
        <v>151827257.27946264</v>
      </c>
      <c r="J6" s="4"/>
    </row>
    <row r="7" spans="1:10" x14ac:dyDescent="0.25">
      <c r="A7" s="9" t="s">
        <v>4</v>
      </c>
      <c r="B7" s="40">
        <f>'E.3 MOE in TANF'!AR8+'E.4 MOE SSP'!AR8</f>
        <v>91002210</v>
      </c>
      <c r="C7" s="12">
        <v>27785269</v>
      </c>
      <c r="D7" s="12">
        <f t="shared" si="0"/>
        <v>63216941</v>
      </c>
      <c r="E7" s="12">
        <v>22228215.200000003</v>
      </c>
      <c r="F7" s="12">
        <f t="shared" si="1"/>
        <v>68773994.799999997</v>
      </c>
      <c r="G7" s="12">
        <v>20838951.75</v>
      </c>
      <c r="H7" s="12">
        <f t="shared" si="2"/>
        <v>70163258.25</v>
      </c>
      <c r="J7" s="4"/>
    </row>
    <row r="8" spans="1:10" x14ac:dyDescent="0.25">
      <c r="A8" s="9" t="s">
        <v>5</v>
      </c>
      <c r="B8" s="40">
        <f>'E.3 MOE in TANF'!AR9+'E.4 MOE SSP'!AR9</f>
        <v>3024634814</v>
      </c>
      <c r="C8" s="12">
        <v>3557909769.2810874</v>
      </c>
      <c r="D8" s="12">
        <f t="shared" si="0"/>
        <v>-533274955.2810874</v>
      </c>
      <c r="E8" s="12">
        <v>2846327815.42487</v>
      </c>
      <c r="F8" s="12">
        <f t="shared" si="1"/>
        <v>178306998.57512999</v>
      </c>
      <c r="G8" s="12">
        <v>2668432326.9608154</v>
      </c>
      <c r="H8" s="12">
        <f t="shared" si="2"/>
        <v>356202487.03918457</v>
      </c>
      <c r="J8" s="4"/>
    </row>
    <row r="9" spans="1:10" x14ac:dyDescent="0.25">
      <c r="A9" s="9" t="s">
        <v>6</v>
      </c>
      <c r="B9" s="40">
        <f>'E.3 MOE in TANF'!AR10+'E.4 MOE SSP'!AR10</f>
        <v>167516533</v>
      </c>
      <c r="C9" s="12">
        <v>110494527</v>
      </c>
      <c r="D9" s="12">
        <f t="shared" si="0"/>
        <v>57022006</v>
      </c>
      <c r="E9" s="12">
        <v>88395621.600000009</v>
      </c>
      <c r="F9" s="12">
        <f t="shared" si="1"/>
        <v>79120911.399999991</v>
      </c>
      <c r="G9" s="12">
        <v>82870895.25</v>
      </c>
      <c r="H9" s="12">
        <f t="shared" si="2"/>
        <v>84645637.75</v>
      </c>
      <c r="J9" s="4"/>
    </row>
    <row r="10" spans="1:10" x14ac:dyDescent="0.25">
      <c r="A10" s="9" t="s">
        <v>7</v>
      </c>
      <c r="B10" s="40">
        <f>'E.3 MOE in TANF'!AR11+'E.4 MOE SSP'!AR11</f>
        <v>237839424</v>
      </c>
      <c r="C10" s="12">
        <v>244561409</v>
      </c>
      <c r="D10" s="12">
        <f t="shared" si="0"/>
        <v>-6721985</v>
      </c>
      <c r="E10" s="12">
        <v>195649127.20000002</v>
      </c>
      <c r="F10" s="12">
        <f t="shared" si="1"/>
        <v>42190296.799999982</v>
      </c>
      <c r="G10" s="12">
        <v>183421056.75</v>
      </c>
      <c r="H10" s="12">
        <f t="shared" si="2"/>
        <v>54418367.25</v>
      </c>
      <c r="J10" s="4"/>
    </row>
    <row r="11" spans="1:10" x14ac:dyDescent="0.25">
      <c r="A11" s="9" t="s">
        <v>8</v>
      </c>
      <c r="B11" s="40">
        <f>'E.3 MOE in TANF'!AR12+'E.4 MOE SSP'!AR12</f>
        <v>65656807</v>
      </c>
      <c r="C11" s="12">
        <v>29028092</v>
      </c>
      <c r="D11" s="12">
        <f t="shared" si="0"/>
        <v>36628715</v>
      </c>
      <c r="E11" s="12">
        <v>23222473.600000001</v>
      </c>
      <c r="F11" s="12">
        <f t="shared" si="1"/>
        <v>42434333.399999999</v>
      </c>
      <c r="G11" s="12">
        <v>21771069</v>
      </c>
      <c r="H11" s="12">
        <f t="shared" si="2"/>
        <v>43885738</v>
      </c>
      <c r="J11" s="4"/>
    </row>
    <row r="12" spans="1:10" x14ac:dyDescent="0.25">
      <c r="A12" s="9" t="s">
        <v>9</v>
      </c>
      <c r="B12" s="40">
        <f>'E.3 MOE in TANF'!AR13+'E.4 MOE SSP'!AR13</f>
        <v>171808083</v>
      </c>
      <c r="C12" s="12">
        <v>93931934</v>
      </c>
      <c r="D12" s="12">
        <f t="shared" si="0"/>
        <v>77876149</v>
      </c>
      <c r="E12" s="12">
        <v>75145547.200000003</v>
      </c>
      <c r="F12" s="12">
        <f t="shared" si="1"/>
        <v>96662535.799999997</v>
      </c>
      <c r="G12" s="12">
        <v>70448950.5</v>
      </c>
      <c r="H12" s="12">
        <f t="shared" si="2"/>
        <v>101359132.5</v>
      </c>
      <c r="J12" s="4"/>
    </row>
    <row r="13" spans="1:10" x14ac:dyDescent="0.25">
      <c r="A13" s="9" t="s">
        <v>10</v>
      </c>
      <c r="B13" s="40">
        <f>'E.3 MOE in TANF'!AR14+'E.4 MOE SSP'!AR14</f>
        <v>437014292</v>
      </c>
      <c r="C13" s="12">
        <v>491151302</v>
      </c>
      <c r="D13" s="12">
        <f t="shared" si="0"/>
        <v>-54137010</v>
      </c>
      <c r="E13" s="12">
        <v>392921041.60000002</v>
      </c>
      <c r="F13" s="12">
        <f t="shared" si="1"/>
        <v>44093250.399999976</v>
      </c>
      <c r="G13" s="12">
        <v>368363476.5</v>
      </c>
      <c r="H13" s="12">
        <f t="shared" si="2"/>
        <v>68650815.5</v>
      </c>
      <c r="J13" s="4"/>
    </row>
    <row r="14" spans="1:10" x14ac:dyDescent="0.25">
      <c r="A14" s="9" t="s">
        <v>11</v>
      </c>
      <c r="B14" s="40">
        <f>'E.3 MOE in TANF'!AR15+'E.4 MOE SSP'!AR15</f>
        <v>173368527</v>
      </c>
      <c r="C14" s="12">
        <v>231158036</v>
      </c>
      <c r="D14" s="12">
        <f t="shared" si="0"/>
        <v>-57789509</v>
      </c>
      <c r="E14" s="12">
        <v>184926428.80000001</v>
      </c>
      <c r="F14" s="12">
        <f t="shared" si="1"/>
        <v>-11557901.800000012</v>
      </c>
      <c r="G14" s="12">
        <v>173368527</v>
      </c>
      <c r="H14" s="12">
        <f t="shared" si="2"/>
        <v>0</v>
      </c>
      <c r="J14" s="4"/>
    </row>
    <row r="15" spans="1:10" x14ac:dyDescent="0.25">
      <c r="A15" s="9" t="s">
        <v>12</v>
      </c>
      <c r="B15" s="40">
        <f>'E.3 MOE in TANF'!AR16+'E.4 MOE SSP'!AR16</f>
        <v>207591914</v>
      </c>
      <c r="C15" s="12">
        <v>94866459</v>
      </c>
      <c r="D15" s="12">
        <f t="shared" si="0"/>
        <v>112725455</v>
      </c>
      <c r="E15" s="12">
        <v>75893167.200000003</v>
      </c>
      <c r="F15" s="12">
        <f t="shared" si="1"/>
        <v>131698746.8</v>
      </c>
      <c r="G15" s="12">
        <v>71149844.25</v>
      </c>
      <c r="H15" s="12">
        <f t="shared" si="2"/>
        <v>136442069.75</v>
      </c>
      <c r="J15" s="4"/>
    </row>
    <row r="16" spans="1:10" x14ac:dyDescent="0.25">
      <c r="A16" s="9" t="s">
        <v>13</v>
      </c>
      <c r="B16" s="40">
        <f>'E.3 MOE in TANF'!AR17+'E.4 MOE SSP'!AR17</f>
        <v>13025379</v>
      </c>
      <c r="C16" s="12">
        <v>17367171.999486193</v>
      </c>
      <c r="D16" s="12">
        <f t="shared" si="0"/>
        <v>-4341792.9994861931</v>
      </c>
      <c r="E16" s="12">
        <v>13893737.599588955</v>
      </c>
      <c r="F16" s="12">
        <f t="shared" si="1"/>
        <v>-868358.59958895482</v>
      </c>
      <c r="G16" s="12">
        <v>13025378.999614645</v>
      </c>
      <c r="H16" s="12">
        <f t="shared" si="2"/>
        <v>3.8535520434379578E-4</v>
      </c>
      <c r="J16" s="4"/>
    </row>
    <row r="17" spans="1:10" x14ac:dyDescent="0.25">
      <c r="A17" s="9" t="s">
        <v>14</v>
      </c>
      <c r="B17" s="40">
        <f>'E.3 MOE in TANF'!AR18+'E.4 MOE SSP'!AR18</f>
        <v>775403081</v>
      </c>
      <c r="C17" s="12">
        <v>573450924</v>
      </c>
      <c r="D17" s="12">
        <f t="shared" si="0"/>
        <v>201952157</v>
      </c>
      <c r="E17" s="12">
        <v>458760739.20000005</v>
      </c>
      <c r="F17" s="12">
        <f t="shared" si="1"/>
        <v>316642341.79999995</v>
      </c>
      <c r="G17" s="12">
        <v>430088193</v>
      </c>
      <c r="H17" s="12">
        <f t="shared" si="2"/>
        <v>345314888</v>
      </c>
      <c r="J17" s="4"/>
    </row>
    <row r="18" spans="1:10" x14ac:dyDescent="0.25">
      <c r="A18" s="9" t="s">
        <v>15</v>
      </c>
      <c r="B18" s="40">
        <f>'E.3 MOE in TANF'!AR19+'E.4 MOE SSP'!AR19</f>
        <v>113852341</v>
      </c>
      <c r="C18" s="12">
        <v>151367364</v>
      </c>
      <c r="D18" s="12">
        <f t="shared" si="0"/>
        <v>-37515023</v>
      </c>
      <c r="E18" s="12">
        <v>121093891.2</v>
      </c>
      <c r="F18" s="12">
        <f t="shared" si="1"/>
        <v>-7241550.200000003</v>
      </c>
      <c r="G18" s="12">
        <v>113525523</v>
      </c>
      <c r="H18" s="12">
        <f t="shared" si="2"/>
        <v>326818</v>
      </c>
      <c r="J18" s="4"/>
    </row>
    <row r="19" spans="1:10" x14ac:dyDescent="0.25">
      <c r="A19" s="9" t="s">
        <v>16</v>
      </c>
      <c r="B19" s="40">
        <f>'E.3 MOE in TANF'!AR20+'E.4 MOE SSP'!AR20</f>
        <v>85925147</v>
      </c>
      <c r="C19" s="12">
        <v>82305869.559333518</v>
      </c>
      <c r="D19" s="12">
        <f t="shared" si="0"/>
        <v>3619277.4406664819</v>
      </c>
      <c r="E19" s="12">
        <v>65844695.647466816</v>
      </c>
      <c r="F19" s="12">
        <f t="shared" si="1"/>
        <v>20080451.352533184</v>
      </c>
      <c r="G19" s="12">
        <v>61729402.169500142</v>
      </c>
      <c r="H19" s="12">
        <f t="shared" si="2"/>
        <v>24195744.830499858</v>
      </c>
      <c r="J19" s="4"/>
    </row>
    <row r="20" spans="1:10" x14ac:dyDescent="0.25">
      <c r="A20" s="9" t="s">
        <v>17</v>
      </c>
      <c r="B20" s="40">
        <f>'E.3 MOE in TANF'!AR21+'E.4 MOE SSP'!AR21</f>
        <v>67641400</v>
      </c>
      <c r="C20" s="12">
        <v>82332787</v>
      </c>
      <c r="D20" s="12">
        <f t="shared" si="0"/>
        <v>-14691387</v>
      </c>
      <c r="E20" s="12">
        <v>65866229.600000001</v>
      </c>
      <c r="F20" s="12">
        <f t="shared" si="1"/>
        <v>1775170.3999999985</v>
      </c>
      <c r="G20" s="12">
        <v>61749590.25</v>
      </c>
      <c r="H20" s="12">
        <f t="shared" si="2"/>
        <v>5891809.75</v>
      </c>
      <c r="J20" s="4"/>
    </row>
    <row r="21" spans="1:10" x14ac:dyDescent="0.25">
      <c r="A21" s="9" t="s">
        <v>18</v>
      </c>
      <c r="B21" s="40">
        <f>'E.3 MOE in TANF'!AR22+'E.4 MOE SSP'!AR22</f>
        <v>101334410</v>
      </c>
      <c r="C21" s="12">
        <v>89891250</v>
      </c>
      <c r="D21" s="12">
        <f t="shared" si="0"/>
        <v>11443160</v>
      </c>
      <c r="E21" s="12">
        <v>71913000</v>
      </c>
      <c r="F21" s="12">
        <f t="shared" si="1"/>
        <v>29421410</v>
      </c>
      <c r="G21" s="12">
        <v>67418437.5</v>
      </c>
      <c r="H21" s="12">
        <f t="shared" si="2"/>
        <v>33915972.5</v>
      </c>
      <c r="J21" s="4"/>
    </row>
    <row r="22" spans="1:10" x14ac:dyDescent="0.25">
      <c r="A22" s="9" t="s">
        <v>19</v>
      </c>
      <c r="B22" s="40">
        <f>'E.3 MOE in TANF'!AR23+'E.4 MOE SSP'!AR23</f>
        <v>78837502</v>
      </c>
      <c r="C22" s="12">
        <v>73886837</v>
      </c>
      <c r="D22" s="12">
        <f t="shared" si="0"/>
        <v>4950665</v>
      </c>
      <c r="E22" s="12">
        <v>59109469.600000001</v>
      </c>
      <c r="F22" s="12">
        <f t="shared" si="1"/>
        <v>19728032.399999999</v>
      </c>
      <c r="G22" s="12">
        <v>55415127.75</v>
      </c>
      <c r="H22" s="12">
        <f t="shared" si="2"/>
        <v>23422374.25</v>
      </c>
      <c r="J22" s="4"/>
    </row>
    <row r="23" spans="1:10" x14ac:dyDescent="0.25">
      <c r="A23" s="9" t="s">
        <v>20</v>
      </c>
      <c r="B23" s="40">
        <f>'E.3 MOE in TANF'!AR24+'E.4 MOE SSP'!AR24</f>
        <v>40296039</v>
      </c>
      <c r="C23" s="12">
        <v>50031924</v>
      </c>
      <c r="D23" s="12">
        <f t="shared" si="0"/>
        <v>-9735885</v>
      </c>
      <c r="E23" s="12">
        <v>40025539.200000003</v>
      </c>
      <c r="F23" s="12">
        <f t="shared" si="1"/>
        <v>270499.79999999702</v>
      </c>
      <c r="G23" s="12">
        <v>37523943</v>
      </c>
      <c r="H23" s="12">
        <f t="shared" si="2"/>
        <v>2772096</v>
      </c>
      <c r="J23" s="4"/>
    </row>
    <row r="24" spans="1:10" x14ac:dyDescent="0.25">
      <c r="A24" s="9" t="s">
        <v>21</v>
      </c>
      <c r="B24" s="40">
        <f>'E.3 MOE in TANF'!AR25+'E.4 MOE SSP'!AR25</f>
        <v>347158676</v>
      </c>
      <c r="C24" s="12">
        <v>235953925</v>
      </c>
      <c r="D24" s="12">
        <f>B24-C24</f>
        <v>111204751</v>
      </c>
      <c r="E24" s="12">
        <v>188763140</v>
      </c>
      <c r="F24" s="12">
        <f t="shared" si="1"/>
        <v>158395536</v>
      </c>
      <c r="G24" s="12">
        <v>176965443.75</v>
      </c>
      <c r="H24" s="12">
        <f t="shared" si="2"/>
        <v>170193232.25</v>
      </c>
      <c r="J24" s="4"/>
    </row>
    <row r="25" spans="1:10" x14ac:dyDescent="0.25">
      <c r="A25" s="9" t="s">
        <v>22</v>
      </c>
      <c r="B25" s="40">
        <f>'E.3 MOE in TANF'!AR26+'E.4 MOE SSP'!AR26</f>
        <v>601622173</v>
      </c>
      <c r="C25" s="12">
        <v>478596697</v>
      </c>
      <c r="D25" s="12">
        <f t="shared" si="0"/>
        <v>123025476</v>
      </c>
      <c r="E25" s="12">
        <v>382877357.60000002</v>
      </c>
      <c r="F25" s="12">
        <f t="shared" si="1"/>
        <v>218744815.39999998</v>
      </c>
      <c r="G25" s="12">
        <v>358947522.75</v>
      </c>
      <c r="H25" s="12">
        <f t="shared" si="2"/>
        <v>242674650.25</v>
      </c>
      <c r="J25" s="4"/>
    </row>
    <row r="26" spans="1:10" x14ac:dyDescent="0.25">
      <c r="A26" s="9" t="s">
        <v>23</v>
      </c>
      <c r="B26" s="40">
        <f>'E.3 MOE in TANF'!AR27+'E.4 MOE SSP'!AR27</f>
        <v>618101663</v>
      </c>
      <c r="C26" s="12">
        <v>624691167</v>
      </c>
      <c r="D26" s="12">
        <f t="shared" si="0"/>
        <v>-6589504</v>
      </c>
      <c r="E26" s="12">
        <v>499752933.60000002</v>
      </c>
      <c r="F26" s="12">
        <f t="shared" si="1"/>
        <v>118348729.39999998</v>
      </c>
      <c r="G26" s="12">
        <v>468518375.25</v>
      </c>
      <c r="H26" s="12">
        <f t="shared" si="2"/>
        <v>149583287.75</v>
      </c>
      <c r="J26" s="4"/>
    </row>
    <row r="27" spans="1:10" x14ac:dyDescent="0.25">
      <c r="A27" s="9" t="s">
        <v>24</v>
      </c>
      <c r="B27" s="40">
        <f>'E.3 MOE in TANF'!AR28+'E.4 MOE SSP'!AR28</f>
        <v>306453119</v>
      </c>
      <c r="C27" s="12">
        <v>234281062.98590368</v>
      </c>
      <c r="D27" s="12">
        <f t="shared" si="0"/>
        <v>72172056.01409632</v>
      </c>
      <c r="E27" s="12">
        <v>187424850.38872296</v>
      </c>
      <c r="F27" s="12">
        <f t="shared" si="1"/>
        <v>119028268.61127704</v>
      </c>
      <c r="G27" s="12">
        <v>175710797.23942775</v>
      </c>
      <c r="H27" s="12">
        <f t="shared" si="2"/>
        <v>130742321.76057225</v>
      </c>
      <c r="J27" s="4"/>
    </row>
    <row r="28" spans="1:10" x14ac:dyDescent="0.25">
      <c r="A28" s="9" t="s">
        <v>25</v>
      </c>
      <c r="B28" s="40">
        <f>'E.3 MOE in TANF'!AR29+'E.4 MOE SSP'!AR29</f>
        <v>21724309</v>
      </c>
      <c r="C28" s="12">
        <v>28965744</v>
      </c>
      <c r="D28" s="12">
        <f t="shared" si="0"/>
        <v>-7241435</v>
      </c>
      <c r="E28" s="12">
        <v>23172595.200000003</v>
      </c>
      <c r="F28" s="12">
        <f t="shared" si="1"/>
        <v>-1448286.200000003</v>
      </c>
      <c r="G28" s="12">
        <v>21724308</v>
      </c>
      <c r="H28" s="12">
        <f t="shared" si="2"/>
        <v>1</v>
      </c>
      <c r="J28" s="4"/>
    </row>
    <row r="29" spans="1:10" x14ac:dyDescent="0.25">
      <c r="A29" s="9" t="s">
        <v>26</v>
      </c>
      <c r="B29" s="40">
        <f>'E.3 MOE in TANF'!AR30+'E.4 MOE SSP'!AR30</f>
        <v>185378052</v>
      </c>
      <c r="C29" s="12">
        <v>160161033</v>
      </c>
      <c r="D29" s="12">
        <f t="shared" si="0"/>
        <v>25217019</v>
      </c>
      <c r="E29" s="12">
        <v>128128826.40000001</v>
      </c>
      <c r="F29" s="12">
        <f t="shared" si="1"/>
        <v>57249225.599999994</v>
      </c>
      <c r="G29" s="12">
        <v>120120774.75</v>
      </c>
      <c r="H29" s="12">
        <f t="shared" si="2"/>
        <v>65257277.25</v>
      </c>
      <c r="J29" s="4"/>
    </row>
    <row r="30" spans="1:10" x14ac:dyDescent="0.25">
      <c r="A30" s="9" t="s">
        <v>27</v>
      </c>
      <c r="B30" s="40">
        <f>'E.3 MOE in TANF'!AR31+'E.4 MOE SSP'!AR31</f>
        <v>15241794</v>
      </c>
      <c r="C30" s="12">
        <v>17505466.214947306</v>
      </c>
      <c r="D30" s="12">
        <f t="shared" si="0"/>
        <v>-2263672.2149473056</v>
      </c>
      <c r="E30" s="12">
        <v>14004372.971957846</v>
      </c>
      <c r="F30" s="12">
        <f t="shared" si="1"/>
        <v>1237421.0280421544</v>
      </c>
      <c r="G30" s="12">
        <v>13129099.661210479</v>
      </c>
      <c r="H30" s="12">
        <f t="shared" si="2"/>
        <v>2112694.3387895208</v>
      </c>
      <c r="J30" s="4"/>
    </row>
    <row r="31" spans="1:10" x14ac:dyDescent="0.25">
      <c r="A31" s="9" t="s">
        <v>28</v>
      </c>
      <c r="B31" s="40">
        <f>'E.3 MOE in TANF'!AR32+'E.4 MOE SSP'!AR32</f>
        <v>55884348</v>
      </c>
      <c r="C31" s="12">
        <v>37386616.370118767</v>
      </c>
      <c r="D31" s="12">
        <f t="shared" si="0"/>
        <v>18497731.629881233</v>
      </c>
      <c r="E31" s="12">
        <v>29909293.096095014</v>
      </c>
      <c r="F31" s="12">
        <f t="shared" si="1"/>
        <v>25975054.903904986</v>
      </c>
      <c r="G31" s="12">
        <v>28039962.277589075</v>
      </c>
      <c r="H31" s="12">
        <f t="shared" si="2"/>
        <v>27844385.722410925</v>
      </c>
      <c r="J31" s="4"/>
    </row>
    <row r="32" spans="1:10" x14ac:dyDescent="0.25">
      <c r="A32" s="9" t="s">
        <v>29</v>
      </c>
      <c r="B32" s="40">
        <f>'E.3 MOE in TANF'!AR33+'E.4 MOE SSP'!AR33</f>
        <v>41859305</v>
      </c>
      <c r="C32" s="12">
        <v>33931648.864174455</v>
      </c>
      <c r="D32" s="12">
        <f t="shared" si="0"/>
        <v>7927656.1358255446</v>
      </c>
      <c r="E32" s="12">
        <v>27145319.091339566</v>
      </c>
      <c r="F32" s="12">
        <f t="shared" si="1"/>
        <v>14713985.908660434</v>
      </c>
      <c r="G32" s="12">
        <v>25448736.648130842</v>
      </c>
      <c r="H32" s="12">
        <f t="shared" si="2"/>
        <v>16410568.351869158</v>
      </c>
      <c r="J32" s="4"/>
    </row>
    <row r="33" spans="1:10" x14ac:dyDescent="0.25">
      <c r="A33" s="9" t="s">
        <v>30</v>
      </c>
      <c r="B33" s="40">
        <f>'E.3 MOE in TANF'!AR34+'E.4 MOE SSP'!AR34</f>
        <v>37754734</v>
      </c>
      <c r="C33" s="12">
        <v>42820004</v>
      </c>
      <c r="D33" s="12">
        <f t="shared" si="0"/>
        <v>-5065270</v>
      </c>
      <c r="E33" s="12">
        <v>34256003.200000003</v>
      </c>
      <c r="F33" s="12">
        <f t="shared" si="1"/>
        <v>3498730.799999997</v>
      </c>
      <c r="G33" s="12">
        <v>32115003</v>
      </c>
      <c r="H33" s="12">
        <f t="shared" si="2"/>
        <v>5639731</v>
      </c>
      <c r="J33" s="4"/>
    </row>
    <row r="34" spans="1:10" x14ac:dyDescent="0.25">
      <c r="A34" s="9" t="s">
        <v>31</v>
      </c>
      <c r="B34" s="40">
        <f>'E.3 MOE in TANF'!AR35+'E.4 MOE SSP'!AR35</f>
        <v>763420596</v>
      </c>
      <c r="C34" s="12">
        <v>400213342</v>
      </c>
      <c r="D34" s="12">
        <f t="shared" si="0"/>
        <v>363207254</v>
      </c>
      <c r="E34" s="12">
        <v>320170673.60000002</v>
      </c>
      <c r="F34" s="12">
        <f t="shared" si="1"/>
        <v>443249922.39999998</v>
      </c>
      <c r="G34" s="12">
        <v>300160006.5</v>
      </c>
      <c r="H34" s="12">
        <f t="shared" si="2"/>
        <v>463260589.5</v>
      </c>
      <c r="J34" s="4"/>
    </row>
    <row r="35" spans="1:10" x14ac:dyDescent="0.25">
      <c r="A35" s="9" t="s">
        <v>32</v>
      </c>
      <c r="B35" s="40">
        <f>'E.3 MOE in TANF'!AR36+'E.4 MOE SSP'!AR36</f>
        <v>131298176</v>
      </c>
      <c r="C35" s="12">
        <v>43664402.08349821</v>
      </c>
      <c r="D35" s="12">
        <f t="shared" si="0"/>
        <v>87633773.91650179</v>
      </c>
      <c r="E35" s="12">
        <v>34931521.666798569</v>
      </c>
      <c r="F35" s="12">
        <f t="shared" si="1"/>
        <v>96366654.333201438</v>
      </c>
      <c r="G35" s="12">
        <v>32748301.562623657</v>
      </c>
      <c r="H35" s="12">
        <f t="shared" si="2"/>
        <v>98549874.43737635</v>
      </c>
      <c r="J35" s="4"/>
    </row>
    <row r="36" spans="1:10" x14ac:dyDescent="0.25">
      <c r="A36" s="9" t="s">
        <v>33</v>
      </c>
      <c r="B36" s="40">
        <f>'E.3 MOE in TANF'!AR37+'E.4 MOE SSP'!AR37</f>
        <v>2868069032</v>
      </c>
      <c r="C36" s="12">
        <v>2291437926</v>
      </c>
      <c r="D36" s="12">
        <f t="shared" si="0"/>
        <v>576631106</v>
      </c>
      <c r="E36" s="12">
        <v>1833150340.8000002</v>
      </c>
      <c r="F36" s="12">
        <f t="shared" si="1"/>
        <v>1034918691.1999998</v>
      </c>
      <c r="G36" s="12">
        <v>1718578444.5</v>
      </c>
      <c r="H36" s="12">
        <f t="shared" si="2"/>
        <v>1149490587.5</v>
      </c>
      <c r="J36" s="4"/>
    </row>
    <row r="37" spans="1:10" x14ac:dyDescent="0.25">
      <c r="A37" s="9" t="s">
        <v>34</v>
      </c>
      <c r="B37" s="40">
        <f>'E.3 MOE in TANF'!AR38+'E.4 MOE SSP'!AR38</f>
        <v>223692001</v>
      </c>
      <c r="C37" s="12">
        <v>205020449.77487651</v>
      </c>
      <c r="D37" s="12">
        <f t="shared" si="0"/>
        <v>18671551.225123495</v>
      </c>
      <c r="E37" s="12">
        <v>164016359.81990123</v>
      </c>
      <c r="F37" s="12">
        <f t="shared" si="1"/>
        <v>59675641.180098772</v>
      </c>
      <c r="G37" s="12">
        <v>153765337.33115739</v>
      </c>
      <c r="H37" s="12">
        <f t="shared" si="2"/>
        <v>69926663.668842614</v>
      </c>
      <c r="J37" s="4"/>
    </row>
    <row r="38" spans="1:10" x14ac:dyDescent="0.25">
      <c r="A38" s="9" t="s">
        <v>35</v>
      </c>
      <c r="B38" s="40">
        <f>'E.3 MOE in TANF'!AR39+'E.4 MOE SSP'!AR39</f>
        <v>9069286</v>
      </c>
      <c r="C38" s="12">
        <v>12092381</v>
      </c>
      <c r="D38" s="12">
        <f t="shared" si="0"/>
        <v>-3023095</v>
      </c>
      <c r="E38" s="12">
        <v>9673904.8000000007</v>
      </c>
      <c r="F38" s="12">
        <f t="shared" si="1"/>
        <v>-604618.80000000075</v>
      </c>
      <c r="G38" s="12">
        <v>9069285.75</v>
      </c>
      <c r="H38" s="12">
        <f t="shared" si="2"/>
        <v>0.25</v>
      </c>
      <c r="J38" s="4"/>
    </row>
    <row r="39" spans="1:10" x14ac:dyDescent="0.25">
      <c r="A39" s="9" t="s">
        <v>36</v>
      </c>
      <c r="B39" s="40">
        <f>'E.3 MOE in TANF'!AR40+'E.4 MOE SSP'!AR40</f>
        <v>426778717</v>
      </c>
      <c r="C39" s="12">
        <v>521108327</v>
      </c>
      <c r="D39" s="12">
        <f t="shared" si="0"/>
        <v>-94329610</v>
      </c>
      <c r="E39" s="12">
        <v>416886661.60000002</v>
      </c>
      <c r="F39" s="12">
        <f t="shared" si="1"/>
        <v>9892055.3999999762</v>
      </c>
      <c r="G39" s="12">
        <v>390831245.25</v>
      </c>
      <c r="H39" s="12">
        <f t="shared" si="2"/>
        <v>35947471.75</v>
      </c>
      <c r="J39" s="4"/>
    </row>
    <row r="40" spans="1:10" x14ac:dyDescent="0.25">
      <c r="A40" s="9" t="s">
        <v>37</v>
      </c>
      <c r="B40" s="40">
        <f>'E.3 MOE in TANF'!AR41+'E.4 MOE SSP'!AR41</f>
        <v>60119714</v>
      </c>
      <c r="C40" s="12">
        <v>80159619.025725678</v>
      </c>
      <c r="D40" s="12">
        <f t="shared" si="0"/>
        <v>-20039905.025725678</v>
      </c>
      <c r="E40" s="12">
        <v>64127695.220580548</v>
      </c>
      <c r="F40" s="12">
        <f t="shared" si="1"/>
        <v>-4007981.220580548</v>
      </c>
      <c r="G40" s="12">
        <v>60119714.269294262</v>
      </c>
      <c r="H40" s="12">
        <f t="shared" si="2"/>
        <v>-0.26929426193237305</v>
      </c>
      <c r="J40" s="4"/>
    </row>
    <row r="41" spans="1:10" x14ac:dyDescent="0.25">
      <c r="A41" s="9" t="s">
        <v>38</v>
      </c>
      <c r="B41" s="40">
        <f>'E.3 MOE in TANF'!AR42+'E.4 MOE SSP'!AR42</f>
        <v>184438662</v>
      </c>
      <c r="C41" s="12">
        <v>122181732.24865369</v>
      </c>
      <c r="D41" s="12">
        <f t="shared" si="0"/>
        <v>62256929.751346305</v>
      </c>
      <c r="E41" s="12">
        <v>97745385.798922956</v>
      </c>
      <c r="F41" s="12">
        <f t="shared" si="1"/>
        <v>86693276.201077044</v>
      </c>
      <c r="G41" s="12">
        <v>91636299.186490268</v>
      </c>
      <c r="H41" s="12">
        <f t="shared" si="2"/>
        <v>92802362.813509732</v>
      </c>
      <c r="J41" s="4"/>
    </row>
    <row r="42" spans="1:10" x14ac:dyDescent="0.25">
      <c r="A42" s="9" t="s">
        <v>39</v>
      </c>
      <c r="B42" s="40">
        <f>'E.3 MOE in TANF'!AR43+'E.4 MOE SSP'!AR43</f>
        <v>408692949</v>
      </c>
      <c r="C42" s="12">
        <v>542834133</v>
      </c>
      <c r="D42" s="12">
        <f t="shared" si="0"/>
        <v>-134141184</v>
      </c>
      <c r="E42" s="12">
        <v>434267306.40000004</v>
      </c>
      <c r="F42" s="12">
        <f t="shared" si="1"/>
        <v>-25574357.400000036</v>
      </c>
      <c r="G42" s="12">
        <v>407125599.75</v>
      </c>
      <c r="H42" s="12">
        <f t="shared" si="2"/>
        <v>1567349.25</v>
      </c>
      <c r="J42" s="4"/>
    </row>
    <row r="43" spans="1:10" x14ac:dyDescent="0.25">
      <c r="A43" s="9" t="s">
        <v>40</v>
      </c>
      <c r="B43" s="40">
        <f>'E.3 MOE in TANF'!AR44+'E.4 MOE SSP'!AR44</f>
        <v>83514077</v>
      </c>
      <c r="C43" s="12">
        <v>80489394</v>
      </c>
      <c r="D43" s="12">
        <f t="shared" si="0"/>
        <v>3024683</v>
      </c>
      <c r="E43" s="12">
        <v>64391515.200000003</v>
      </c>
      <c r="F43" s="12">
        <f t="shared" si="1"/>
        <v>19122561.799999997</v>
      </c>
      <c r="G43" s="12">
        <v>60367045.5</v>
      </c>
      <c r="H43" s="12">
        <f t="shared" si="2"/>
        <v>23147031.5</v>
      </c>
      <c r="J43" s="4"/>
    </row>
    <row r="44" spans="1:10" x14ac:dyDescent="0.25">
      <c r="A44" s="9" t="s">
        <v>41</v>
      </c>
      <c r="B44" s="40">
        <f>'E.3 MOE in TANF'!AR45+'E.4 MOE SSP'!AR45</f>
        <v>57598147</v>
      </c>
      <c r="C44" s="12">
        <v>47902320</v>
      </c>
      <c r="D44" s="12">
        <f t="shared" si="0"/>
        <v>9695827</v>
      </c>
      <c r="E44" s="12">
        <v>38321856</v>
      </c>
      <c r="F44" s="12">
        <f t="shared" si="1"/>
        <v>19276291</v>
      </c>
      <c r="G44" s="12">
        <v>35926740</v>
      </c>
      <c r="H44" s="12">
        <f t="shared" si="2"/>
        <v>21671407</v>
      </c>
      <c r="J44" s="4"/>
    </row>
    <row r="45" spans="1:10" x14ac:dyDescent="0.25">
      <c r="A45" s="9" t="s">
        <v>42</v>
      </c>
      <c r="B45" s="40">
        <f>'E.3 MOE in TANF'!AR46+'E.4 MOE SSP'!AR46</f>
        <v>8540000</v>
      </c>
      <c r="C45" s="12">
        <v>11371028.508914258</v>
      </c>
      <c r="D45" s="12">
        <f t="shared" si="0"/>
        <v>-2831028.5089142583</v>
      </c>
      <c r="E45" s="12">
        <v>9096822.8071314078</v>
      </c>
      <c r="F45" s="12">
        <f t="shared" si="1"/>
        <v>-556822.80713140778</v>
      </c>
      <c r="G45" s="12">
        <v>8528271.3816856928</v>
      </c>
      <c r="H45" s="12">
        <f t="shared" si="2"/>
        <v>11728.618314307183</v>
      </c>
      <c r="J45" s="4"/>
    </row>
    <row r="46" spans="1:10" x14ac:dyDescent="0.25">
      <c r="A46" s="9" t="s">
        <v>43</v>
      </c>
      <c r="B46" s="40">
        <f>'E.3 MOE in TANF'!AR47+'E.4 MOE SSP'!AR47</f>
        <v>133265869</v>
      </c>
      <c r="C46" s="12">
        <v>110413171</v>
      </c>
      <c r="D46" s="12">
        <f t="shared" si="0"/>
        <v>22852698</v>
      </c>
      <c r="E46" s="12">
        <v>88330536.800000012</v>
      </c>
      <c r="F46" s="12">
        <f t="shared" si="1"/>
        <v>44935332.199999988</v>
      </c>
      <c r="G46" s="12">
        <v>82809878.25</v>
      </c>
      <c r="H46" s="12">
        <f t="shared" si="2"/>
        <v>50455990.75</v>
      </c>
      <c r="J46" s="4"/>
    </row>
    <row r="47" spans="1:10" x14ac:dyDescent="0.25">
      <c r="A47" s="9" t="s">
        <v>44</v>
      </c>
      <c r="B47" s="40">
        <f>'E.3 MOE in TANF'!AR48+'E.4 MOE SSP'!AR48</f>
        <v>394567886</v>
      </c>
      <c r="C47" s="12">
        <v>314301005</v>
      </c>
      <c r="D47" s="12">
        <f t="shared" si="0"/>
        <v>80266881</v>
      </c>
      <c r="E47" s="12">
        <v>251440804</v>
      </c>
      <c r="F47" s="12">
        <f t="shared" si="1"/>
        <v>143127082</v>
      </c>
      <c r="G47" s="12">
        <v>235725753.75</v>
      </c>
      <c r="H47" s="12">
        <f t="shared" si="2"/>
        <v>158842132.25</v>
      </c>
      <c r="J47" s="4"/>
    </row>
    <row r="48" spans="1:10" x14ac:dyDescent="0.25">
      <c r="A48" s="9" t="s">
        <v>45</v>
      </c>
      <c r="B48" s="40">
        <f>'E.3 MOE in TANF'!AR49+'E.4 MOE SSP'!AR49</f>
        <v>24889035</v>
      </c>
      <c r="C48" s="12">
        <v>33185380.20197368</v>
      </c>
      <c r="D48" s="12">
        <f t="shared" si="0"/>
        <v>-8296345.2019736804</v>
      </c>
      <c r="E48" s="12">
        <v>26548304.161578946</v>
      </c>
      <c r="F48" s="12">
        <f t="shared" si="1"/>
        <v>-1659269.1615789458</v>
      </c>
      <c r="G48" s="12">
        <v>24889035.151480261</v>
      </c>
      <c r="H48" s="12">
        <f t="shared" si="2"/>
        <v>-0.15148026123642921</v>
      </c>
      <c r="J48" s="4"/>
    </row>
    <row r="49" spans="1:10" x14ac:dyDescent="0.25">
      <c r="A49" s="9" t="s">
        <v>46</v>
      </c>
      <c r="B49" s="40">
        <f>'E.3 MOE in TANF'!AR50+'E.4 MOE SSP'!AR50</f>
        <v>48375508</v>
      </c>
      <c r="C49" s="12">
        <v>34066533</v>
      </c>
      <c r="D49" s="12">
        <f t="shared" si="0"/>
        <v>14308975</v>
      </c>
      <c r="E49" s="12">
        <v>27253226.400000002</v>
      </c>
      <c r="F49" s="12">
        <f t="shared" si="1"/>
        <v>21122281.599999998</v>
      </c>
      <c r="G49" s="12">
        <v>25549899.75</v>
      </c>
      <c r="H49" s="12">
        <f t="shared" si="2"/>
        <v>22825608.25</v>
      </c>
      <c r="J49" s="4"/>
    </row>
    <row r="50" spans="1:10" x14ac:dyDescent="0.25">
      <c r="A50" s="9" t="s">
        <v>47</v>
      </c>
      <c r="B50" s="40">
        <f>'E.3 MOE in TANF'!AR51+'E.4 MOE SSP'!AR51</f>
        <v>138169611</v>
      </c>
      <c r="C50" s="12">
        <v>170897560</v>
      </c>
      <c r="D50" s="12">
        <f t="shared" si="0"/>
        <v>-32727949</v>
      </c>
      <c r="E50" s="12">
        <v>136718048</v>
      </c>
      <c r="F50" s="12">
        <f t="shared" si="1"/>
        <v>1451563</v>
      </c>
      <c r="G50" s="12">
        <v>128173170</v>
      </c>
      <c r="H50" s="12">
        <f t="shared" si="2"/>
        <v>9996441</v>
      </c>
      <c r="J50" s="4"/>
    </row>
    <row r="51" spans="1:10" x14ac:dyDescent="0.25">
      <c r="A51" s="9" t="s">
        <v>48</v>
      </c>
      <c r="B51" s="40">
        <f>'E.3 MOE in TANF'!AR52+'E.4 MOE SSP'!AR52</f>
        <v>606337064</v>
      </c>
      <c r="C51" s="12">
        <v>341407359.81868124</v>
      </c>
      <c r="D51" s="12">
        <f t="shared" si="0"/>
        <v>264929704.18131876</v>
      </c>
      <c r="E51" s="12">
        <v>273125887.854945</v>
      </c>
      <c r="F51" s="12">
        <f t="shared" si="1"/>
        <v>333211176.145055</v>
      </c>
      <c r="G51" s="12">
        <v>256055519.86401093</v>
      </c>
      <c r="H51" s="12">
        <f t="shared" si="2"/>
        <v>350281544.13598907</v>
      </c>
      <c r="J51" s="4"/>
    </row>
    <row r="52" spans="1:10" x14ac:dyDescent="0.25">
      <c r="A52" s="9" t="s">
        <v>49</v>
      </c>
      <c r="B52" s="40">
        <f>'E.3 MOE in TANF'!AR53+'E.4 MOE SSP'!AR53</f>
        <v>34446446</v>
      </c>
      <c r="C52" s="12">
        <v>43058053</v>
      </c>
      <c r="D52" s="12">
        <f t="shared" si="0"/>
        <v>-8611607</v>
      </c>
      <c r="E52" s="12">
        <v>34446442.399999999</v>
      </c>
      <c r="F52" s="12">
        <f t="shared" si="1"/>
        <v>3.6000000014901161</v>
      </c>
      <c r="G52" s="12">
        <v>32293539.75</v>
      </c>
      <c r="H52" s="12">
        <f t="shared" si="2"/>
        <v>2152906.25</v>
      </c>
      <c r="J52" s="4"/>
    </row>
    <row r="53" spans="1:10" x14ac:dyDescent="0.25">
      <c r="A53" s="9" t="s">
        <v>50</v>
      </c>
      <c r="B53" s="40">
        <f>'E.3 MOE in TANF'!AR54+'E.4 MOE SSP'!AR54</f>
        <v>267152727</v>
      </c>
      <c r="C53" s="12">
        <v>222594415.34385434</v>
      </c>
      <c r="D53" s="12">
        <f t="shared" si="0"/>
        <v>44558311.656145662</v>
      </c>
      <c r="E53" s="12">
        <v>178075532.27508348</v>
      </c>
      <c r="F53" s="12">
        <f t="shared" si="1"/>
        <v>89077194.724916518</v>
      </c>
      <c r="G53" s="12">
        <v>166945811.50789076</v>
      </c>
      <c r="H53" s="12">
        <f t="shared" si="2"/>
        <v>100206915.49210924</v>
      </c>
      <c r="J53" s="4"/>
    </row>
    <row r="54" spans="1:10" x14ac:dyDescent="0.25">
      <c r="A54" s="9" t="s">
        <v>51</v>
      </c>
      <c r="B54" s="40">
        <f>'E.3 MOE in TANF'!AR55+'E.4 MOE SSP'!AR55</f>
        <v>11985542</v>
      </c>
      <c r="C54" s="12">
        <v>12078426.029683704</v>
      </c>
      <c r="D54" s="12">
        <f t="shared" si="0"/>
        <v>-92884.029683703557</v>
      </c>
      <c r="E54" s="12">
        <v>9662740.8237469625</v>
      </c>
      <c r="F54" s="12">
        <f t="shared" si="1"/>
        <v>2322801.1762530375</v>
      </c>
      <c r="G54" s="12">
        <v>9058819.5222627781</v>
      </c>
      <c r="H54" s="12">
        <f t="shared" si="2"/>
        <v>2926722.4777372219</v>
      </c>
      <c r="J54" s="4"/>
    </row>
    <row r="55" spans="1:10" x14ac:dyDescent="0.25">
      <c r="B55" s="16"/>
      <c r="C55" s="16"/>
      <c r="D55" s="16"/>
      <c r="E55" s="16"/>
      <c r="F55" s="16"/>
      <c r="G55" s="16"/>
      <c r="H55" s="16"/>
    </row>
    <row r="56" spans="1:10" x14ac:dyDescent="0.25">
      <c r="B56" s="16"/>
      <c r="C56" s="16"/>
      <c r="D56" s="16"/>
      <c r="E56" s="16"/>
      <c r="F56" s="16"/>
      <c r="G56" s="16"/>
      <c r="H56" s="16"/>
    </row>
  </sheetData>
  <phoneticPr fontId="8" type="noConversion"/>
  <pageMargins left="0.25" right="0.25" top="0.75" bottom="0.75" header="0.3" footer="0.3"/>
  <pageSetup scale="76"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pageSetUpPr fitToPage="1"/>
  </sheetPr>
  <dimension ref="A1:D52"/>
  <sheetViews>
    <sheetView topLeftCell="A16" zoomScaleNormal="100" workbookViewId="0"/>
  </sheetViews>
  <sheetFormatPr defaultRowHeight="15" x14ac:dyDescent="0.25"/>
  <cols>
    <col min="1" max="1" width="26.28515625" style="34" customWidth="1"/>
  </cols>
  <sheetData>
    <row r="1" spans="1:4" s="11" customFormat="1" ht="15.75" x14ac:dyDescent="0.25">
      <c r="A1" s="177" t="s">
        <v>341</v>
      </c>
      <c r="D1" s="155" t="s">
        <v>342</v>
      </c>
    </row>
    <row r="2" spans="1:4" x14ac:dyDescent="0.25">
      <c r="A2" s="154" t="s">
        <v>210</v>
      </c>
    </row>
    <row r="3" spans="1:4" x14ac:dyDescent="0.25">
      <c r="A3" s="154" t="s">
        <v>211</v>
      </c>
    </row>
    <row r="4" spans="1:4" x14ac:dyDescent="0.25">
      <c r="A4" s="154" t="s">
        <v>212</v>
      </c>
    </row>
    <row r="5" spans="1:4" x14ac:dyDescent="0.25">
      <c r="A5" s="154" t="s">
        <v>213</v>
      </c>
    </row>
    <row r="6" spans="1:4" x14ac:dyDescent="0.25">
      <c r="A6" s="154" t="s">
        <v>214</v>
      </c>
    </row>
    <row r="7" spans="1:4" x14ac:dyDescent="0.25">
      <c r="A7" s="154" t="s">
        <v>215</v>
      </c>
    </row>
    <row r="8" spans="1:4" x14ac:dyDescent="0.25">
      <c r="A8" s="154" t="s">
        <v>216</v>
      </c>
    </row>
    <row r="9" spans="1:4" x14ac:dyDescent="0.25">
      <c r="A9" s="154" t="s">
        <v>217</v>
      </c>
    </row>
    <row r="10" spans="1:4" x14ac:dyDescent="0.25">
      <c r="A10" s="154" t="s">
        <v>218</v>
      </c>
    </row>
    <row r="11" spans="1:4" x14ac:dyDescent="0.25">
      <c r="A11" s="154" t="s">
        <v>219</v>
      </c>
    </row>
    <row r="12" spans="1:4" x14ac:dyDescent="0.25">
      <c r="A12" s="154" t="s">
        <v>220</v>
      </c>
    </row>
    <row r="13" spans="1:4" x14ac:dyDescent="0.25">
      <c r="A13" s="154" t="s">
        <v>221</v>
      </c>
    </row>
    <row r="14" spans="1:4" x14ac:dyDescent="0.25">
      <c r="A14" s="154" t="s">
        <v>222</v>
      </c>
    </row>
    <row r="15" spans="1:4" x14ac:dyDescent="0.25">
      <c r="A15" s="154" t="s">
        <v>223</v>
      </c>
    </row>
    <row r="16" spans="1:4" x14ac:dyDescent="0.25">
      <c r="A16" s="154" t="s">
        <v>224</v>
      </c>
    </row>
    <row r="17" spans="1:1" x14ac:dyDescent="0.25">
      <c r="A17" s="154" t="s">
        <v>225</v>
      </c>
    </row>
    <row r="18" spans="1:1" x14ac:dyDescent="0.25">
      <c r="A18" s="154" t="s">
        <v>226</v>
      </c>
    </row>
    <row r="19" spans="1:1" x14ac:dyDescent="0.25">
      <c r="A19" s="154" t="s">
        <v>227</v>
      </c>
    </row>
    <row r="20" spans="1:1" x14ac:dyDescent="0.25">
      <c r="A20" s="154" t="s">
        <v>228</v>
      </c>
    </row>
    <row r="21" spans="1:1" x14ac:dyDescent="0.25">
      <c r="A21" s="154" t="s">
        <v>229</v>
      </c>
    </row>
    <row r="22" spans="1:1" x14ac:dyDescent="0.25">
      <c r="A22" s="154" t="s">
        <v>230</v>
      </c>
    </row>
    <row r="23" spans="1:1" x14ac:dyDescent="0.25">
      <c r="A23" s="154" t="s">
        <v>231</v>
      </c>
    </row>
    <row r="24" spans="1:1" x14ac:dyDescent="0.25">
      <c r="A24" s="154" t="s">
        <v>232</v>
      </c>
    </row>
    <row r="25" spans="1:1" x14ac:dyDescent="0.25">
      <c r="A25" s="154" t="s">
        <v>233</v>
      </c>
    </row>
    <row r="26" spans="1:1" x14ac:dyDescent="0.25">
      <c r="A26" s="154" t="s">
        <v>234</v>
      </c>
    </row>
    <row r="27" spans="1:1" x14ac:dyDescent="0.25">
      <c r="A27" s="154" t="s">
        <v>235</v>
      </c>
    </row>
    <row r="28" spans="1:1" x14ac:dyDescent="0.25">
      <c r="A28" s="154" t="s">
        <v>236</v>
      </c>
    </row>
    <row r="29" spans="1:1" x14ac:dyDescent="0.25">
      <c r="A29" s="154" t="s">
        <v>237</v>
      </c>
    </row>
    <row r="30" spans="1:1" x14ac:dyDescent="0.25">
      <c r="A30" s="154" t="s">
        <v>238</v>
      </c>
    </row>
    <row r="31" spans="1:1" x14ac:dyDescent="0.25">
      <c r="A31" s="154" t="s">
        <v>239</v>
      </c>
    </row>
    <row r="32" spans="1:1" x14ac:dyDescent="0.25">
      <c r="A32" s="154" t="s">
        <v>240</v>
      </c>
    </row>
    <row r="33" spans="1:1" x14ac:dyDescent="0.25">
      <c r="A33" s="154" t="s">
        <v>241</v>
      </c>
    </row>
    <row r="34" spans="1:1" x14ac:dyDescent="0.25">
      <c r="A34" s="154" t="s">
        <v>242</v>
      </c>
    </row>
    <row r="35" spans="1:1" x14ac:dyDescent="0.25">
      <c r="A35" s="154" t="s">
        <v>243</v>
      </c>
    </row>
    <row r="36" spans="1:1" x14ac:dyDescent="0.25">
      <c r="A36" s="154" t="s">
        <v>244</v>
      </c>
    </row>
    <row r="37" spans="1:1" x14ac:dyDescent="0.25">
      <c r="A37" s="154" t="s">
        <v>245</v>
      </c>
    </row>
    <row r="38" spans="1:1" x14ac:dyDescent="0.25">
      <c r="A38" s="154" t="s">
        <v>246</v>
      </c>
    </row>
    <row r="39" spans="1:1" x14ac:dyDescent="0.25">
      <c r="A39" s="154" t="s">
        <v>247</v>
      </c>
    </row>
    <row r="40" spans="1:1" x14ac:dyDescent="0.25">
      <c r="A40" s="154" t="s">
        <v>248</v>
      </c>
    </row>
    <row r="41" spans="1:1" x14ac:dyDescent="0.25">
      <c r="A41" s="154" t="s">
        <v>249</v>
      </c>
    </row>
    <row r="42" spans="1:1" x14ac:dyDescent="0.25">
      <c r="A42" s="154" t="s">
        <v>250</v>
      </c>
    </row>
    <row r="43" spans="1:1" x14ac:dyDescent="0.25">
      <c r="A43" s="154" t="s">
        <v>251</v>
      </c>
    </row>
    <row r="44" spans="1:1" x14ac:dyDescent="0.25">
      <c r="A44" s="154" t="s">
        <v>252</v>
      </c>
    </row>
    <row r="45" spans="1:1" x14ac:dyDescent="0.25">
      <c r="A45" s="154" t="s">
        <v>253</v>
      </c>
    </row>
    <row r="46" spans="1:1" x14ac:dyDescent="0.25">
      <c r="A46" s="154" t="s">
        <v>254</v>
      </c>
    </row>
    <row r="47" spans="1:1" x14ac:dyDescent="0.25">
      <c r="A47" s="154" t="s">
        <v>255</v>
      </c>
    </row>
    <row r="48" spans="1:1" x14ac:dyDescent="0.25">
      <c r="A48" s="154" t="s">
        <v>256</v>
      </c>
    </row>
    <row r="49" spans="1:1" x14ac:dyDescent="0.25">
      <c r="A49" s="154" t="s">
        <v>257</v>
      </c>
    </row>
    <row r="50" spans="1:1" x14ac:dyDescent="0.25">
      <c r="A50" s="154" t="s">
        <v>258</v>
      </c>
    </row>
    <row r="51" spans="1:1" x14ac:dyDescent="0.25">
      <c r="A51" s="154" t="s">
        <v>259</v>
      </c>
    </row>
    <row r="52" spans="1:1" x14ac:dyDescent="0.25">
      <c r="A52" s="154" t="s">
        <v>260</v>
      </c>
    </row>
  </sheetData>
  <hyperlinks>
    <hyperlink ref="A2" location="Alabama!A1" display="Alabama"/>
    <hyperlink ref="A3" location="Alaska!A1" display="Alaska"/>
    <hyperlink ref="D1" location="'Table of Contents'!A1" display="Table of Contents"/>
    <hyperlink ref="A27" location="Missouri!A1" display="Missouri"/>
    <hyperlink ref="A4" location="Arizona!A1" display="Arizona"/>
    <hyperlink ref="A5" location="Arkansas!A1" display="Arkansas"/>
    <hyperlink ref="A6" location="California!A1" display="California"/>
    <hyperlink ref="A7" location="Colorado!A1" display="Colorado"/>
    <hyperlink ref="A8" location="Connecticut!A1" display="Connecticut"/>
    <hyperlink ref="A9" location="Delaware!A1" display="Delaware"/>
    <hyperlink ref="A10" location="DC!A1" display="District of Columbia"/>
    <hyperlink ref="A11" location="Florida!A1" display="Florida"/>
    <hyperlink ref="A12" location="Georgia!A1" display="Georgia"/>
    <hyperlink ref="A13" location="Hawaii!A1" display="Hawaii"/>
    <hyperlink ref="A14" location="Idaho!A1" display="Idaho"/>
    <hyperlink ref="A15" location="Illinois!A1" display="Illinois"/>
    <hyperlink ref="A16" location="Indiana!A1" display="Indiana"/>
    <hyperlink ref="A17" location="Iowa!A1" display="Iowa"/>
    <hyperlink ref="A18" location="Kansas!A1" display="Kansas"/>
    <hyperlink ref="A19" location="Kentucky!A1" display="Kentucky"/>
    <hyperlink ref="A20" location="Louisiana!A1" display="Louisiana"/>
    <hyperlink ref="A21" location="Maine!A1" display="Maine"/>
    <hyperlink ref="A22" location="Maryland!A1" display="Maryland"/>
    <hyperlink ref="A23" location="Massachusetts!A1" display="Massachusetts"/>
    <hyperlink ref="A24" location="Michigan!A1" display="Michigan"/>
    <hyperlink ref="A25" location="Minnesota!A1" display="Minnesota"/>
    <hyperlink ref="A26" location="Mississippi!A1" display="Mississippi"/>
    <hyperlink ref="A28" location="Montana!A1" display="Montana"/>
    <hyperlink ref="A29" location="Nebraska!A1" display="Nebraska"/>
    <hyperlink ref="A30" location="Nevada!A1" display="Nevada"/>
    <hyperlink ref="A31" location="'New Hampshire'!A1" display="New Hampshire"/>
    <hyperlink ref="A32" location="'New Jersey'!A1" display="New Jersey"/>
    <hyperlink ref="A33" location="'New Mexico'!A1" display="New Mexico"/>
    <hyperlink ref="A34" location="'New York'!A1" display="New York"/>
    <hyperlink ref="A35" location="'North Carolina'!A1" display="North Carolina"/>
    <hyperlink ref="A36" location="'North Dakota'!A1" display="North Dakota"/>
    <hyperlink ref="A37" location="Ohio!A1" display="Ohio"/>
    <hyperlink ref="A38" location="Oklahoma!A1" display="Oklahoma"/>
    <hyperlink ref="A39" location="Oregon!A1" display="Oregon"/>
    <hyperlink ref="A40" location="Pennsylvania!A1" display="Pennsylvania"/>
    <hyperlink ref="A41" location="'Rhode Island'!A1" display="Rhode Island"/>
    <hyperlink ref="A42" location="'South Carolina'!A1" display="South Carolina"/>
    <hyperlink ref="A43" location="'South Dakota'!A1" display="South Dakota"/>
    <hyperlink ref="A44" location="Tennessee!A1" display="Tennessee"/>
    <hyperlink ref="A45" location="Texas!A1" display="Texas"/>
    <hyperlink ref="A46" location="Utah!A1" display="Utah"/>
    <hyperlink ref="A47" location="Vermont!A1" display="Vermont"/>
    <hyperlink ref="A48" location="Virginia!A1" display="Virginia"/>
    <hyperlink ref="A49" location="Washington!A1" display="Washington"/>
    <hyperlink ref="A50" location="'West Virginia'!A1" display="West Virginia"/>
    <hyperlink ref="A51" location="Wisconsin!A1" display="Wisconsin"/>
    <hyperlink ref="A52" location="Wyoming!A1" display="Wyoming"/>
  </hyperlinks>
  <pageMargins left="0.25" right="0.25" top="0" bottom="0" header="0" footer="0"/>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0" tint="-0.34998626667073579"/>
    <pageSetUpPr fitToPage="1"/>
  </sheetPr>
  <dimension ref="A1:F56"/>
  <sheetViews>
    <sheetView topLeftCell="A25" zoomScaleNormal="100" workbookViewId="0">
      <selection activeCell="B47" sqref="B47:D48"/>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2" t="s">
        <v>85</v>
      </c>
      <c r="B1" s="282"/>
      <c r="C1" s="282"/>
      <c r="D1" s="282"/>
      <c r="E1" s="282"/>
    </row>
    <row r="2" spans="1:5" ht="29.25" x14ac:dyDescent="0.25">
      <c r="A2" s="179" t="s">
        <v>59</v>
      </c>
      <c r="B2" s="180" t="s">
        <v>76</v>
      </c>
      <c r="C2" s="181" t="s">
        <v>60</v>
      </c>
      <c r="D2" s="180" t="s">
        <v>74</v>
      </c>
      <c r="E2" s="181" t="s">
        <v>361</v>
      </c>
    </row>
    <row r="3" spans="1:5" ht="15.75" x14ac:dyDescent="0.25">
      <c r="A3" s="118" t="s">
        <v>62</v>
      </c>
      <c r="B3" s="46">
        <f>'C.1 Federal Expenditures'!$G$5</f>
        <v>31558999</v>
      </c>
      <c r="C3" s="46">
        <f>'C.2 State Expenditures'!$G$5</f>
        <v>0</v>
      </c>
      <c r="D3" s="46">
        <f>'B. Total Expenditures'!$G$5</f>
        <v>31558999</v>
      </c>
      <c r="E3" s="55">
        <f t="shared" ref="E3:E44" si="0">D3/($D$44)</f>
        <v>0.18568389754531869</v>
      </c>
    </row>
    <row r="4" spans="1:5" ht="57.75" x14ac:dyDescent="0.25">
      <c r="A4" s="119" t="s">
        <v>182</v>
      </c>
      <c r="B4" s="46">
        <f>'C.1 Federal Expenditures'!$H$5</f>
        <v>31558999</v>
      </c>
      <c r="C4" s="46">
        <f>'C.2 State Expenditures'!$H$5</f>
        <v>0</v>
      </c>
      <c r="D4" s="46">
        <f>'B. Total Expenditures'!$H$5</f>
        <v>31558999</v>
      </c>
      <c r="E4" s="55">
        <f t="shared" si="0"/>
        <v>0.18568389754531869</v>
      </c>
    </row>
    <row r="5" spans="1:5" ht="43.5" x14ac:dyDescent="0.25">
      <c r="A5" s="119" t="s">
        <v>181</v>
      </c>
      <c r="B5" s="46">
        <f>'C.1 Federal Expenditures'!$I$5</f>
        <v>0</v>
      </c>
      <c r="C5" s="46">
        <f>'C.2 State Expenditures'!$I$5</f>
        <v>0</v>
      </c>
      <c r="D5" s="46">
        <f>'B. Total Expenditures'!$I$5</f>
        <v>0</v>
      </c>
      <c r="E5" s="55">
        <f t="shared" si="0"/>
        <v>0</v>
      </c>
    </row>
    <row r="6" spans="1:5" ht="30.75" x14ac:dyDescent="0.25">
      <c r="A6" s="118" t="s">
        <v>149</v>
      </c>
      <c r="B6" s="46">
        <f>'C.1 Federal Expenditures'!$J$5</f>
        <v>0</v>
      </c>
      <c r="C6" s="132"/>
      <c r="D6" s="46">
        <f>'B. Total Expenditures'!$J$5</f>
        <v>0</v>
      </c>
      <c r="E6" s="55">
        <f t="shared" si="0"/>
        <v>0</v>
      </c>
    </row>
    <row r="7" spans="1:5" x14ac:dyDescent="0.25">
      <c r="A7" s="119" t="s">
        <v>183</v>
      </c>
      <c r="B7" s="46">
        <f>'C.1 Federal Expenditures'!$K$5</f>
        <v>0</v>
      </c>
      <c r="C7" s="132"/>
      <c r="D7" s="46">
        <f>'B. Total Expenditures'!$K$5</f>
        <v>0</v>
      </c>
      <c r="E7" s="55">
        <f t="shared" si="0"/>
        <v>0</v>
      </c>
    </row>
    <row r="8" spans="1:5" x14ac:dyDescent="0.25">
      <c r="A8" s="119" t="s">
        <v>184</v>
      </c>
      <c r="B8" s="46">
        <f>'C.1 Federal Expenditures'!$L$5</f>
        <v>0</v>
      </c>
      <c r="C8" s="132"/>
      <c r="D8" s="46">
        <f>'B. Total Expenditures'!$L$5</f>
        <v>0</v>
      </c>
      <c r="E8" s="55">
        <f t="shared" si="0"/>
        <v>0</v>
      </c>
    </row>
    <row r="9" spans="1:5" ht="29.25" x14ac:dyDescent="0.25">
      <c r="A9" s="119" t="s">
        <v>185</v>
      </c>
      <c r="B9" s="46">
        <f>'C.1 Federal Expenditures'!$M$5</f>
        <v>0</v>
      </c>
      <c r="C9" s="132"/>
      <c r="D9" s="46">
        <f>'B. Total Expenditures'!$M$5</f>
        <v>0</v>
      </c>
      <c r="E9" s="55">
        <f t="shared" si="0"/>
        <v>0</v>
      </c>
    </row>
    <row r="10" spans="1:5" ht="30.75" x14ac:dyDescent="0.25">
      <c r="A10" s="118" t="s">
        <v>148</v>
      </c>
      <c r="B10" s="46">
        <f>'C.1 Federal Expenditures'!$N$5</f>
        <v>0</v>
      </c>
      <c r="C10" s="132"/>
      <c r="D10" s="46">
        <f>'B. Total Expenditures'!$N$5</f>
        <v>0</v>
      </c>
      <c r="E10" s="55">
        <f t="shared" si="0"/>
        <v>0</v>
      </c>
    </row>
    <row r="11" spans="1:5" x14ac:dyDescent="0.25">
      <c r="A11" s="119" t="s">
        <v>186</v>
      </c>
      <c r="B11" s="46">
        <f>'C.1 Federal Expenditures'!$O$5</f>
        <v>0</v>
      </c>
      <c r="C11" s="132"/>
      <c r="D11" s="46">
        <f>'B. Total Expenditures'!$O$5</f>
        <v>0</v>
      </c>
      <c r="E11" s="55">
        <f t="shared" si="0"/>
        <v>0</v>
      </c>
    </row>
    <row r="12" spans="1:5" x14ac:dyDescent="0.25">
      <c r="A12" s="119" t="s">
        <v>187</v>
      </c>
      <c r="B12" s="46">
        <f>'C.1 Federal Expenditures'!$P$5</f>
        <v>0</v>
      </c>
      <c r="C12" s="132"/>
      <c r="D12" s="46">
        <f>'B. Total Expenditures'!$P$5</f>
        <v>0</v>
      </c>
      <c r="E12" s="55">
        <f t="shared" si="0"/>
        <v>0</v>
      </c>
    </row>
    <row r="13" spans="1:5" ht="29.25" x14ac:dyDescent="0.25">
      <c r="A13" s="119" t="s">
        <v>188</v>
      </c>
      <c r="B13" s="46">
        <f>'C.1 Federal Expenditures'!$Q$5</f>
        <v>0</v>
      </c>
      <c r="C13" s="132"/>
      <c r="D13" s="46">
        <f>'B. Total Expenditures'!$Q$5</f>
        <v>0</v>
      </c>
      <c r="E13" s="55">
        <f t="shared" si="0"/>
        <v>0</v>
      </c>
    </row>
    <row r="14" spans="1:5" ht="30.75" x14ac:dyDescent="0.25">
      <c r="A14" s="118" t="s">
        <v>189</v>
      </c>
      <c r="B14" s="46">
        <f>'C.1 Federal Expenditures'!$R$5</f>
        <v>2366867</v>
      </c>
      <c r="C14" s="46">
        <f>'C.2 State Expenditures'!$R$5</f>
        <v>1150209</v>
      </c>
      <c r="D14" s="46">
        <f>'B. Total Expenditures'!$R$5</f>
        <v>3517076</v>
      </c>
      <c r="E14" s="55">
        <f t="shared" si="0"/>
        <v>2.0693444036140034E-2</v>
      </c>
    </row>
    <row r="15" spans="1:5" x14ac:dyDescent="0.25">
      <c r="A15" s="119" t="s">
        <v>190</v>
      </c>
      <c r="B15" s="46">
        <f>'C.1 Federal Expenditures'!$S$5</f>
        <v>0</v>
      </c>
      <c r="C15" s="46">
        <f>'C.2 State Expenditures'!$S$5</f>
        <v>0</v>
      </c>
      <c r="D15" s="46">
        <f>'B. Total Expenditures'!$S$5</f>
        <v>0</v>
      </c>
      <c r="E15" s="55">
        <f t="shared" si="0"/>
        <v>0</v>
      </c>
    </row>
    <row r="16" spans="1:5" x14ac:dyDescent="0.25">
      <c r="A16" s="119" t="s">
        <v>191</v>
      </c>
      <c r="B16" s="46">
        <f>'C.1 Federal Expenditures'!$T$5</f>
        <v>660999</v>
      </c>
      <c r="C16" s="46">
        <f>'C.2 State Expenditures'!$T$5</f>
        <v>0</v>
      </c>
      <c r="D16" s="46">
        <f>'B. Total Expenditures'!$T$5</f>
        <v>660999</v>
      </c>
      <c r="E16" s="55">
        <f t="shared" si="0"/>
        <v>3.8891243221484341E-3</v>
      </c>
    </row>
    <row r="17" spans="1:6" x14ac:dyDescent="0.25">
      <c r="A17" s="119" t="s">
        <v>192</v>
      </c>
      <c r="B17" s="46">
        <f>'C.1 Federal Expenditures'!$U$5</f>
        <v>1705868</v>
      </c>
      <c r="C17" s="46">
        <f>'C.2 State Expenditures'!$U$5</f>
        <v>1150209</v>
      </c>
      <c r="D17" s="46">
        <f>'B. Total Expenditures'!$U$5</f>
        <v>2856077</v>
      </c>
      <c r="E17" s="55">
        <f t="shared" si="0"/>
        <v>1.68043197139916E-2</v>
      </c>
    </row>
    <row r="18" spans="1:6" ht="15.75" x14ac:dyDescent="0.25">
      <c r="A18" s="118" t="s">
        <v>193</v>
      </c>
      <c r="B18" s="46">
        <f>'C.1 Federal Expenditures'!$V$5</f>
        <v>1307100</v>
      </c>
      <c r="C18" s="46">
        <f>'C.2 State Expenditures'!$V$5</f>
        <v>2478260</v>
      </c>
      <c r="D18" s="46">
        <f>'B. Total Expenditures'!$V$5</f>
        <v>3785360</v>
      </c>
      <c r="E18" s="55">
        <f t="shared" si="0"/>
        <v>2.2271948435758294E-2</v>
      </c>
    </row>
    <row r="19" spans="1:6" ht="15.75" x14ac:dyDescent="0.25">
      <c r="A19" s="118" t="s">
        <v>154</v>
      </c>
      <c r="B19" s="46">
        <f>'C.1 Federal Expenditures'!$W$5</f>
        <v>0</v>
      </c>
      <c r="C19" s="46">
        <f>'C.2 State Expenditures'!$W$5</f>
        <v>22350611</v>
      </c>
      <c r="D19" s="46">
        <f>'B. Total Expenditures'!$W$5</f>
        <v>22350611</v>
      </c>
      <c r="E19" s="55">
        <f t="shared" si="0"/>
        <v>0.13150444229866964</v>
      </c>
    </row>
    <row r="20" spans="1:6" ht="29.25" x14ac:dyDescent="0.25">
      <c r="A20" s="119" t="s">
        <v>195</v>
      </c>
      <c r="B20" s="46">
        <f>'C.1 Federal Expenditures'!$X$5</f>
        <v>0</v>
      </c>
      <c r="C20" s="46">
        <f>'C.2 State Expenditures'!$X$5</f>
        <v>5880726</v>
      </c>
      <c r="D20" s="46">
        <f>'B. Total Expenditures'!$X$5</f>
        <v>5880726</v>
      </c>
      <c r="E20" s="55">
        <f t="shared" si="0"/>
        <v>3.4600467653492173E-2</v>
      </c>
    </row>
    <row r="21" spans="1:6" x14ac:dyDescent="0.25">
      <c r="A21" s="119" t="s">
        <v>194</v>
      </c>
      <c r="B21" s="46">
        <f>'C.1 Federal Expenditures'!$Y$5</f>
        <v>0</v>
      </c>
      <c r="C21" s="46">
        <f>'C.2 State Expenditures'!$Y$5</f>
        <v>16469885</v>
      </c>
      <c r="D21" s="46">
        <f>'B. Total Expenditures'!$Y$5</f>
        <v>16469885</v>
      </c>
      <c r="E21" s="55">
        <f t="shared" si="0"/>
        <v>9.6903974645177471E-2</v>
      </c>
    </row>
    <row r="22" spans="1:6" ht="30.75" x14ac:dyDescent="0.25">
      <c r="A22" s="118" t="s">
        <v>155</v>
      </c>
      <c r="B22" s="46">
        <f>'C.1 Federal Expenditures'!$Z$5</f>
        <v>0</v>
      </c>
      <c r="C22" s="46">
        <f>'C.2 State Expenditures'!$Z$5</f>
        <v>0</v>
      </c>
      <c r="D22" s="46">
        <f>'B. Total Expenditures'!$Z$5</f>
        <v>0</v>
      </c>
      <c r="E22" s="55">
        <f t="shared" si="0"/>
        <v>0</v>
      </c>
    </row>
    <row r="23" spans="1:6" ht="30.75" x14ac:dyDescent="0.25">
      <c r="A23" s="118" t="s">
        <v>150</v>
      </c>
      <c r="B23" s="46">
        <f>'C.1 Federal Expenditures'!$AA$5</f>
        <v>0</v>
      </c>
      <c r="C23" s="46">
        <f>'C.2 State Expenditures'!$AA$5</f>
        <v>0</v>
      </c>
      <c r="D23" s="46">
        <f>'B. Total Expenditures'!$AA$5</f>
        <v>0</v>
      </c>
      <c r="E23" s="55">
        <f t="shared" si="0"/>
        <v>0</v>
      </c>
    </row>
    <row r="24" spans="1:6" ht="30.75" x14ac:dyDescent="0.25">
      <c r="A24" s="118" t="s">
        <v>156</v>
      </c>
      <c r="B24" s="46">
        <f>'C.1 Federal Expenditures'!$AB$5</f>
        <v>0</v>
      </c>
      <c r="C24" s="46">
        <f>'C.2 State Expenditures'!$AB$5</f>
        <v>0</v>
      </c>
      <c r="D24" s="46">
        <f>'B. Total Expenditures'!$AB$5</f>
        <v>0</v>
      </c>
      <c r="E24" s="55">
        <f t="shared" si="0"/>
        <v>0</v>
      </c>
    </row>
    <row r="25" spans="1:6" ht="15.75" x14ac:dyDescent="0.25">
      <c r="A25" s="118" t="s">
        <v>64</v>
      </c>
      <c r="B25" s="46">
        <f>'C.1 Federal Expenditures'!$AC$5</f>
        <v>4277022</v>
      </c>
      <c r="C25" s="46">
        <f>'C.2 State Expenditures'!$AC$5</f>
        <v>22999825</v>
      </c>
      <c r="D25" s="46">
        <f>'B. Total Expenditures'!$AC$5</f>
        <v>27276847</v>
      </c>
      <c r="E25" s="55">
        <f t="shared" si="0"/>
        <v>0.16048897063266593</v>
      </c>
    </row>
    <row r="26" spans="1:6" ht="15.75" x14ac:dyDescent="0.25">
      <c r="A26" s="118" t="s">
        <v>196</v>
      </c>
      <c r="B26" s="46">
        <f>'C.1 Federal Expenditures'!$AD$5</f>
        <v>734373</v>
      </c>
      <c r="C26" s="46">
        <f>'C.2 State Expenditures'!$AD$5</f>
        <v>10</v>
      </c>
      <c r="D26" s="46">
        <f>'B. Total Expenditures'!$AD$5</f>
        <v>734383</v>
      </c>
      <c r="E26" s="55">
        <f t="shared" si="0"/>
        <v>4.3208942631869848E-3</v>
      </c>
    </row>
    <row r="27" spans="1:6" s="11" customFormat="1" ht="15.75" x14ac:dyDescent="0.25">
      <c r="A27" s="118" t="s">
        <v>197</v>
      </c>
      <c r="B27" s="46">
        <f>'C.1 Federal Expenditures'!$AE$5</f>
        <v>1323115</v>
      </c>
      <c r="C27" s="46">
        <f>'C.2 State Expenditures'!$AE$5</f>
        <v>7519276</v>
      </c>
      <c r="D27" s="46">
        <f>'B. Total Expenditures'!$AE$5</f>
        <v>8842391</v>
      </c>
      <c r="E27" s="55">
        <f t="shared" si="0"/>
        <v>5.2026036202848139E-2</v>
      </c>
      <c r="F27"/>
    </row>
    <row r="28" spans="1:6" ht="30.75" x14ac:dyDescent="0.25">
      <c r="A28" s="118" t="s">
        <v>198</v>
      </c>
      <c r="B28" s="46">
        <f>'C.1 Federal Expenditures'!$AF$5</f>
        <v>962258</v>
      </c>
      <c r="C28" s="46">
        <f>'C.2 State Expenditures'!$AF$5</f>
        <v>25000</v>
      </c>
      <c r="D28" s="46">
        <f>'B. Total Expenditures'!$AF$5</f>
        <v>987258</v>
      </c>
      <c r="E28" s="55">
        <f t="shared" si="0"/>
        <v>5.8087366244663286E-3</v>
      </c>
    </row>
    <row r="29" spans="1:6" ht="45.75" x14ac:dyDescent="0.25">
      <c r="A29" s="118" t="s">
        <v>157</v>
      </c>
      <c r="B29" s="46">
        <f>'C.1 Federal Expenditures'!$AG$5</f>
        <v>266665</v>
      </c>
      <c r="C29" s="46">
        <f>'C.2 State Expenditures'!$AG$5</f>
        <v>55905</v>
      </c>
      <c r="D29" s="46">
        <f>'B. Total Expenditures'!$AG$5</f>
        <v>322570</v>
      </c>
      <c r="E29" s="55">
        <f t="shared" si="0"/>
        <v>1.897907307870996E-3</v>
      </c>
    </row>
    <row r="30" spans="1:6" ht="15.75" x14ac:dyDescent="0.25">
      <c r="A30" s="118" t="s">
        <v>199</v>
      </c>
      <c r="B30" s="46">
        <f>'C.1 Federal Expenditures'!$AH$5</f>
        <v>10335083</v>
      </c>
      <c r="C30" s="46">
        <f>'C.2 State Expenditures'!$AH$5</f>
        <v>19432011</v>
      </c>
      <c r="D30" s="46">
        <f>'B. Total Expenditures'!$AH$5</f>
        <v>29767094</v>
      </c>
      <c r="E30" s="55">
        <f t="shared" si="0"/>
        <v>0.17514085388189501</v>
      </c>
    </row>
    <row r="31" spans="1:6" ht="29.25" x14ac:dyDescent="0.25">
      <c r="A31" s="119" t="s">
        <v>200</v>
      </c>
      <c r="B31" s="46">
        <f>'C.1 Federal Expenditures'!$AI$5</f>
        <v>10335083</v>
      </c>
      <c r="C31" s="46">
        <f>'C.2 State Expenditures'!$AI$5</f>
        <v>0</v>
      </c>
      <c r="D31" s="46">
        <f>'B. Total Expenditures'!$AI$5</f>
        <v>10335083</v>
      </c>
      <c r="E31" s="55">
        <f t="shared" si="0"/>
        <v>6.0808598298519069E-2</v>
      </c>
    </row>
    <row r="32" spans="1:6" x14ac:dyDescent="0.25">
      <c r="A32" s="119" t="s">
        <v>201</v>
      </c>
      <c r="B32" s="46">
        <f>'C.1 Federal Expenditures'!$AJ$5</f>
        <v>0</v>
      </c>
      <c r="C32" s="46">
        <f>'C.2 State Expenditures'!$AJ$5</f>
        <v>0</v>
      </c>
      <c r="D32" s="46">
        <f>'B. Total Expenditures'!$AJ$5</f>
        <v>0</v>
      </c>
      <c r="E32" s="55">
        <f t="shared" si="0"/>
        <v>0</v>
      </c>
    </row>
    <row r="33" spans="1:5" x14ac:dyDescent="0.25">
      <c r="A33" s="119" t="s">
        <v>202</v>
      </c>
      <c r="B33" s="46">
        <f>'C.1 Federal Expenditures'!$AK$5</f>
        <v>0</v>
      </c>
      <c r="C33" s="46">
        <f>'C.2 State Expenditures'!$AK$5</f>
        <v>19432011</v>
      </c>
      <c r="D33" s="46">
        <f>'B. Total Expenditures'!$AK$5</f>
        <v>19432011</v>
      </c>
      <c r="E33" s="55">
        <f t="shared" si="0"/>
        <v>0.11433225558337594</v>
      </c>
    </row>
    <row r="34" spans="1:5" ht="15.75" x14ac:dyDescent="0.25">
      <c r="A34" s="118" t="s">
        <v>203</v>
      </c>
      <c r="B34" s="46">
        <f>'C.1 Federal Expenditures'!$AL$5</f>
        <v>957289</v>
      </c>
      <c r="C34" s="46">
        <f>'C.2 State Expenditures'!$AL$5</f>
        <v>449275</v>
      </c>
      <c r="D34" s="46">
        <f>'B. Total Expenditures'!$AL$5</f>
        <v>1406564</v>
      </c>
      <c r="E34" s="55">
        <f t="shared" si="0"/>
        <v>8.2758101949600375E-3</v>
      </c>
    </row>
    <row r="35" spans="1:5" ht="15.75" x14ac:dyDescent="0.25">
      <c r="A35" s="118" t="s">
        <v>158</v>
      </c>
      <c r="B35" s="46">
        <f>'C.1 Federal Expenditures'!$AM$5</f>
        <v>16769519</v>
      </c>
      <c r="C35" s="46">
        <f>'C.2 State Expenditures'!$AM$5</f>
        <v>13310690</v>
      </c>
      <c r="D35" s="46">
        <f>'B. Total Expenditures'!$AM$5</f>
        <v>30080209</v>
      </c>
      <c r="E35" s="55">
        <f t="shared" si="0"/>
        <v>0.17698313074181388</v>
      </c>
    </row>
    <row r="36" spans="1:5" x14ac:dyDescent="0.25">
      <c r="A36" s="119" t="s">
        <v>204</v>
      </c>
      <c r="B36" s="46">
        <f>'C.1 Federal Expenditures'!$AN$5</f>
        <v>6522225</v>
      </c>
      <c r="C36" s="46">
        <f>'C.2 State Expenditures'!$AN$5</f>
        <v>6710979</v>
      </c>
      <c r="D36" s="46">
        <f>'B. Total Expenditures'!$AN$5</f>
        <v>13233204</v>
      </c>
      <c r="E36" s="55">
        <f t="shared" si="0"/>
        <v>7.7860292581913057E-2</v>
      </c>
    </row>
    <row r="37" spans="1:5" x14ac:dyDescent="0.25">
      <c r="A37" s="119" t="s">
        <v>205</v>
      </c>
      <c r="B37" s="46">
        <f>'C.1 Federal Expenditures'!$AO$5</f>
        <v>9816198</v>
      </c>
      <c r="C37" s="46">
        <f>'C.2 State Expenditures'!$AO$5</f>
        <v>6282459</v>
      </c>
      <c r="D37" s="46">
        <f>'B. Total Expenditures'!$AO$5</f>
        <v>16098657</v>
      </c>
      <c r="E37" s="55">
        <f t="shared" si="0"/>
        <v>9.4719777931018267E-2</v>
      </c>
    </row>
    <row r="38" spans="1:5" x14ac:dyDescent="0.25">
      <c r="A38" s="119" t="s">
        <v>206</v>
      </c>
      <c r="B38" s="46">
        <f>'C.1 Federal Expenditures'!$AP$5</f>
        <v>431096</v>
      </c>
      <c r="C38" s="46">
        <f>'C.2 State Expenditures'!$AP$5</f>
        <v>317252</v>
      </c>
      <c r="D38" s="46">
        <f>'B. Total Expenditures'!$AP$5</f>
        <v>748348</v>
      </c>
      <c r="E38" s="55">
        <f t="shared" si="0"/>
        <v>4.4030602288825495E-3</v>
      </c>
    </row>
    <row r="39" spans="1:5" ht="15.75" x14ac:dyDescent="0.25">
      <c r="A39" s="118" t="s">
        <v>152</v>
      </c>
      <c r="B39" s="46">
        <f>'C.1 Federal Expenditures'!$AQ$5</f>
        <v>0</v>
      </c>
      <c r="C39" s="46">
        <f>'C.2 State Expenditures'!$AQ$5</f>
        <v>0</v>
      </c>
      <c r="D39" s="46">
        <f>'B. Total Expenditures'!$AQ$5</f>
        <v>0</v>
      </c>
      <c r="E39" s="55">
        <f t="shared" si="0"/>
        <v>0</v>
      </c>
    </row>
    <row r="40" spans="1:5" ht="15.75" x14ac:dyDescent="0.25">
      <c r="A40" s="94" t="s">
        <v>209</v>
      </c>
      <c r="B40" s="133">
        <f>'C.1 Federal Expenditures'!$AR$5</f>
        <v>70858290</v>
      </c>
      <c r="C40" s="133">
        <f>'C.2 State Expenditures'!$AR$5</f>
        <v>89771072</v>
      </c>
      <c r="D40" s="133">
        <f>'B. Total Expenditures'!$AR$5</f>
        <v>160629362</v>
      </c>
      <c r="E40" s="96">
        <f t="shared" si="0"/>
        <v>0.94509607216559399</v>
      </c>
    </row>
    <row r="41" spans="1:5" ht="15.75" x14ac:dyDescent="0.25">
      <c r="A41" s="118" t="s">
        <v>153</v>
      </c>
      <c r="B41" s="46">
        <f>'C.1 Federal Expenditures'!$C$5</f>
        <v>0</v>
      </c>
      <c r="C41" s="132"/>
      <c r="D41" s="46">
        <f>'B. Total Expenditures'!$C$5</f>
        <v>0</v>
      </c>
      <c r="E41" s="55">
        <f t="shared" si="0"/>
        <v>0</v>
      </c>
    </row>
    <row r="42" spans="1:5" ht="15.75" x14ac:dyDescent="0.25">
      <c r="A42" s="118" t="s">
        <v>320</v>
      </c>
      <c r="B42" s="46">
        <f>'C.1 Federal Expenditures'!$D$5</f>
        <v>9331520</v>
      </c>
      <c r="C42" s="132"/>
      <c r="D42" s="46">
        <f>'B. Total Expenditures'!$D$5</f>
        <v>9331520</v>
      </c>
      <c r="E42" s="55">
        <f t="shared" si="0"/>
        <v>5.4903927834406036E-2</v>
      </c>
    </row>
    <row r="43" spans="1:5" ht="15.75" x14ac:dyDescent="0.25">
      <c r="A43" s="120" t="s">
        <v>180</v>
      </c>
      <c r="B43" s="133">
        <f>B41+B42</f>
        <v>9331520</v>
      </c>
      <c r="C43" s="144"/>
      <c r="D43" s="133">
        <f>D41+D42</f>
        <v>9331520</v>
      </c>
      <c r="E43" s="96">
        <f t="shared" si="0"/>
        <v>5.4903927834406036E-2</v>
      </c>
    </row>
    <row r="44" spans="1:5" ht="15.75" x14ac:dyDescent="0.25">
      <c r="A44" s="94" t="s">
        <v>61</v>
      </c>
      <c r="B44" s="95">
        <f>SUM(B41,B42, B3,B6,B10,B14,B18,B19,B22,B23,B24,B25,B26,B27,B28,B29,B30,B34,B35, B39)</f>
        <v>80189810</v>
      </c>
      <c r="C44" s="95">
        <f>SUM(C41,C42,C3,C6,C10,C14,C18,C19,C22,C23,C24,C25,C26,C27,C28,C29,C30,C34,C35, C39)</f>
        <v>89771072</v>
      </c>
      <c r="D44" s="95">
        <f>B44+C44</f>
        <v>169960882</v>
      </c>
      <c r="E44" s="96">
        <f t="shared" si="0"/>
        <v>1</v>
      </c>
    </row>
    <row r="45" spans="1:5" ht="15.75" x14ac:dyDescent="0.25">
      <c r="A45" s="118" t="s">
        <v>207</v>
      </c>
      <c r="B45" s="46">
        <f>'C.1 Federal Expenditures'!$AS$5</f>
        <v>11250000</v>
      </c>
      <c r="C45" s="132"/>
      <c r="D45" s="46">
        <f>'B. Total Expenditures'!$AS$5</f>
        <v>11250000</v>
      </c>
      <c r="E45" s="141"/>
    </row>
    <row r="46" spans="1:5" ht="15.75" x14ac:dyDescent="0.25">
      <c r="A46" s="118" t="s">
        <v>208</v>
      </c>
      <c r="B46" s="46">
        <f>'C.1 Federal Expenditures'!$AT$5</f>
        <v>41833693</v>
      </c>
      <c r="C46" s="132"/>
      <c r="D46" s="46">
        <f>'B. Total Expenditures'!$AT$5</f>
        <v>41833693</v>
      </c>
      <c r="E46" s="141"/>
    </row>
    <row r="47" spans="1:5" ht="15.75" x14ac:dyDescent="0.25">
      <c r="A47" s="122"/>
    </row>
    <row r="48" spans="1:5" ht="15.75" x14ac:dyDescent="0.25">
      <c r="A48" s="121"/>
    </row>
    <row r="49" spans="1:1" ht="15.75" x14ac:dyDescent="0.25">
      <c r="A49" s="121"/>
    </row>
    <row r="50" spans="1:1" ht="15.75" x14ac:dyDescent="0.25">
      <c r="A50" s="123"/>
    </row>
    <row r="51" spans="1:1" ht="15.75" x14ac:dyDescent="0.25">
      <c r="A51" s="121"/>
    </row>
    <row r="52" spans="1:1" ht="15.75" x14ac:dyDescent="0.25">
      <c r="A52" s="121"/>
    </row>
    <row r="53" spans="1:1" ht="15.75" x14ac:dyDescent="0.25">
      <c r="A53" s="122"/>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0" tint="-0.34998626667073579"/>
    <pageSetUpPr fitToPage="1"/>
  </sheetPr>
  <dimension ref="A1:E56"/>
  <sheetViews>
    <sheetView zoomScaleNormal="100" workbookViewId="0">
      <selection activeCell="B34" sqref="B3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86</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Expenditures'!$G$6</f>
        <v>11178768</v>
      </c>
      <c r="C3" s="46">
        <f>'C.2 State Expenditures'!$G$6</f>
        <v>35013350</v>
      </c>
      <c r="D3" s="46">
        <f>'B. Total Expenditures'!$G$6</f>
        <v>46192118</v>
      </c>
      <c r="E3" s="55">
        <f t="shared" ref="E3:E44" si="0">D3/($D$44)</f>
        <v>0.52865320035795238</v>
      </c>
    </row>
    <row r="4" spans="1:5" ht="57.75" x14ac:dyDescent="0.25">
      <c r="A4" s="119" t="s">
        <v>182</v>
      </c>
      <c r="B4" s="46">
        <f>'C.1 Federal Expenditures'!$H$6</f>
        <v>11178768</v>
      </c>
      <c r="C4" s="46">
        <f>'C.2 State Expenditures'!$H$6</f>
        <v>35013350</v>
      </c>
      <c r="D4" s="46">
        <f>'B. Total Expenditures'!$H$6</f>
        <v>46192118</v>
      </c>
      <c r="E4" s="55">
        <f t="shared" si="0"/>
        <v>0.52865320035795238</v>
      </c>
    </row>
    <row r="5" spans="1:5" ht="43.5" x14ac:dyDescent="0.25">
      <c r="A5" s="119" t="s">
        <v>181</v>
      </c>
      <c r="B5" s="46">
        <f>'C.1 Federal Expenditures'!$I$6</f>
        <v>0</v>
      </c>
      <c r="C5" s="46">
        <f>'C.2 State Expenditures'!$I$6</f>
        <v>0</v>
      </c>
      <c r="D5" s="46">
        <f>'B. Total Expenditures'!$I$6</f>
        <v>0</v>
      </c>
      <c r="E5" s="55">
        <f t="shared" si="0"/>
        <v>0</v>
      </c>
    </row>
    <row r="6" spans="1:5" ht="30.75" x14ac:dyDescent="0.25">
      <c r="A6" s="118" t="s">
        <v>149</v>
      </c>
      <c r="B6" s="46">
        <f>'C.1 Federal Expenditures'!$J$6</f>
        <v>0</v>
      </c>
      <c r="C6" s="132"/>
      <c r="D6" s="46">
        <f>'B. Total Expenditures'!$J$6</f>
        <v>0</v>
      </c>
      <c r="E6" s="55">
        <f t="shared" si="0"/>
        <v>0</v>
      </c>
    </row>
    <row r="7" spans="1:5" x14ac:dyDescent="0.25">
      <c r="A7" s="119" t="s">
        <v>183</v>
      </c>
      <c r="B7" s="46">
        <f>'C.1 Federal Expenditures'!$K$6</f>
        <v>0</v>
      </c>
      <c r="C7" s="132"/>
      <c r="D7" s="46">
        <f>'B. Total Expenditures'!$K$6</f>
        <v>0</v>
      </c>
      <c r="E7" s="55">
        <f t="shared" si="0"/>
        <v>0</v>
      </c>
    </row>
    <row r="8" spans="1:5" x14ac:dyDescent="0.25">
      <c r="A8" s="119" t="s">
        <v>184</v>
      </c>
      <c r="B8" s="46">
        <f>'C.1 Federal Expenditures'!$L$6</f>
        <v>0</v>
      </c>
      <c r="C8" s="132"/>
      <c r="D8" s="46">
        <f>'B. Total Expenditures'!$L$6</f>
        <v>0</v>
      </c>
      <c r="E8" s="55">
        <f t="shared" si="0"/>
        <v>0</v>
      </c>
    </row>
    <row r="9" spans="1:5" ht="29.25" x14ac:dyDescent="0.25">
      <c r="A9" s="119" t="s">
        <v>185</v>
      </c>
      <c r="B9" s="46">
        <f>'C.1 Federal Expenditures'!$M$6</f>
        <v>0</v>
      </c>
      <c r="C9" s="132"/>
      <c r="D9" s="46">
        <f>'B. Total Expenditures'!$M$6</f>
        <v>0</v>
      </c>
      <c r="E9" s="55">
        <f t="shared" si="0"/>
        <v>0</v>
      </c>
    </row>
    <row r="10" spans="1:5" ht="30.75" x14ac:dyDescent="0.25">
      <c r="A10" s="118" t="s">
        <v>148</v>
      </c>
      <c r="B10" s="46">
        <f>'C.1 Federal Expenditures'!$N$6</f>
        <v>0</v>
      </c>
      <c r="C10" s="132"/>
      <c r="D10" s="46">
        <f>'B. Total Expenditures'!$N$6</f>
        <v>0</v>
      </c>
      <c r="E10" s="55">
        <f t="shared" si="0"/>
        <v>0</v>
      </c>
    </row>
    <row r="11" spans="1:5" x14ac:dyDescent="0.25">
      <c r="A11" s="119" t="s">
        <v>186</v>
      </c>
      <c r="B11" s="46">
        <f>'C.1 Federal Expenditures'!$O$6</f>
        <v>0</v>
      </c>
      <c r="C11" s="132"/>
      <c r="D11" s="46">
        <f>'B. Total Expenditures'!$O$6</f>
        <v>0</v>
      </c>
      <c r="E11" s="55">
        <f t="shared" si="0"/>
        <v>0</v>
      </c>
    </row>
    <row r="12" spans="1:5" x14ac:dyDescent="0.25">
      <c r="A12" s="119" t="s">
        <v>187</v>
      </c>
      <c r="B12" s="46">
        <f>'C.1 Federal Expenditures'!$P$6</f>
        <v>0</v>
      </c>
      <c r="C12" s="132"/>
      <c r="D12" s="46">
        <f>'B. Total Expenditures'!$P$6</f>
        <v>0</v>
      </c>
      <c r="E12" s="55">
        <f t="shared" si="0"/>
        <v>0</v>
      </c>
    </row>
    <row r="13" spans="1:5" ht="29.25" x14ac:dyDescent="0.25">
      <c r="A13" s="119" t="s">
        <v>188</v>
      </c>
      <c r="B13" s="46">
        <f>'C.1 Federal Expenditures'!$Q$6</f>
        <v>0</v>
      </c>
      <c r="C13" s="132"/>
      <c r="D13" s="46">
        <f>'B. Total Expenditures'!$Q$6</f>
        <v>0</v>
      </c>
      <c r="E13" s="55">
        <f t="shared" si="0"/>
        <v>0</v>
      </c>
    </row>
    <row r="14" spans="1:5" ht="30.75" x14ac:dyDescent="0.25">
      <c r="A14" s="118" t="s">
        <v>189</v>
      </c>
      <c r="B14" s="46">
        <f>'C.1 Federal Expenditures'!$R$6</f>
        <v>9949196</v>
      </c>
      <c r="C14" s="46">
        <f>'C.2 State Expenditures'!$R$6</f>
        <v>93141</v>
      </c>
      <c r="D14" s="46">
        <f>'B. Total Expenditures'!$R$6</f>
        <v>10042337</v>
      </c>
      <c r="E14" s="55">
        <f t="shared" si="0"/>
        <v>0.11493115760838415</v>
      </c>
    </row>
    <row r="15" spans="1:5" x14ac:dyDescent="0.25">
      <c r="A15" s="119" t="s">
        <v>190</v>
      </c>
      <c r="B15" s="46">
        <f>'C.1 Federal Expenditures'!$S$6</f>
        <v>11436</v>
      </c>
      <c r="C15" s="46">
        <f>'C.2 State Expenditures'!$S$6</f>
        <v>0</v>
      </c>
      <c r="D15" s="46">
        <f>'B. Total Expenditures'!$S$6</f>
        <v>11436</v>
      </c>
      <c r="E15" s="55">
        <f t="shared" si="0"/>
        <v>1.3088116027270159E-4</v>
      </c>
    </row>
    <row r="16" spans="1:5" x14ac:dyDescent="0.25">
      <c r="A16" s="119" t="s">
        <v>191</v>
      </c>
      <c r="B16" s="46">
        <f>'C.1 Federal Expenditures'!$T$6</f>
        <v>222756</v>
      </c>
      <c r="C16" s="46">
        <f>'C.2 State Expenditures'!$T$6</f>
        <v>0</v>
      </c>
      <c r="D16" s="46">
        <f>'B. Total Expenditures'!$T$6</f>
        <v>222756</v>
      </c>
      <c r="E16" s="55">
        <f t="shared" si="0"/>
        <v>2.5493672383443437E-3</v>
      </c>
    </row>
    <row r="17" spans="1:5" x14ac:dyDescent="0.25">
      <c r="A17" s="119" t="s">
        <v>192</v>
      </c>
      <c r="B17" s="46">
        <f>'C.1 Federal Expenditures'!$U$6</f>
        <v>9715004</v>
      </c>
      <c r="C17" s="46">
        <f>'C.2 State Expenditures'!$U$6</f>
        <v>93141</v>
      </c>
      <c r="D17" s="46">
        <f>'B. Total Expenditures'!$U$6</f>
        <v>9808145</v>
      </c>
      <c r="E17" s="55">
        <f t="shared" si="0"/>
        <v>0.11225090920976712</v>
      </c>
    </row>
    <row r="18" spans="1:5" ht="15.75" x14ac:dyDescent="0.25">
      <c r="A18" s="118" t="s">
        <v>193</v>
      </c>
      <c r="B18" s="46">
        <f>'C.1 Federal Expenditures'!$V$6</f>
        <v>965318</v>
      </c>
      <c r="C18" s="46">
        <f>'C.2 State Expenditures'!$V$6</f>
        <v>0</v>
      </c>
      <c r="D18" s="46">
        <f>'B. Total Expenditures'!$V$6</f>
        <v>965318</v>
      </c>
      <c r="E18" s="55">
        <f t="shared" si="0"/>
        <v>1.1047738708650206E-2</v>
      </c>
    </row>
    <row r="19" spans="1:5" ht="15.75" x14ac:dyDescent="0.25">
      <c r="A19" s="118" t="s">
        <v>154</v>
      </c>
      <c r="B19" s="46">
        <f>'C.1 Federal Expenditures'!$W$6</f>
        <v>9682969</v>
      </c>
      <c r="C19" s="46">
        <f>'C.2 State Expenditures'!$W$6</f>
        <v>0</v>
      </c>
      <c r="D19" s="46">
        <f>'B. Total Expenditures'!$W$6</f>
        <v>9682969</v>
      </c>
      <c r="E19" s="55">
        <f t="shared" si="0"/>
        <v>0.11081831213751321</v>
      </c>
    </row>
    <row r="20" spans="1:5" ht="29.25" x14ac:dyDescent="0.25">
      <c r="A20" s="119" t="s">
        <v>195</v>
      </c>
      <c r="B20" s="46">
        <f>'C.1 Federal Expenditures'!$X$6</f>
        <v>9682969</v>
      </c>
      <c r="C20" s="46">
        <f>'C.2 State Expenditures'!$X$6</f>
        <v>0</v>
      </c>
      <c r="D20" s="46">
        <f>'B. Total Expenditures'!$X$6</f>
        <v>9682969</v>
      </c>
      <c r="E20" s="55">
        <f t="shared" si="0"/>
        <v>0.11081831213751321</v>
      </c>
    </row>
    <row r="21" spans="1:5" x14ac:dyDescent="0.25">
      <c r="A21" s="119" t="s">
        <v>194</v>
      </c>
      <c r="B21" s="46">
        <f>'C.1 Federal Expenditures'!$Y$6</f>
        <v>0</v>
      </c>
      <c r="C21" s="46">
        <f>'C.2 State Expenditures'!$Y$6</f>
        <v>0</v>
      </c>
      <c r="D21" s="46">
        <f>'B. Total Expenditures'!$Y$6</f>
        <v>0</v>
      </c>
      <c r="E21" s="55">
        <f t="shared" si="0"/>
        <v>0</v>
      </c>
    </row>
    <row r="22" spans="1:5" ht="30.75" x14ac:dyDescent="0.25">
      <c r="A22" s="118" t="s">
        <v>155</v>
      </c>
      <c r="B22" s="46">
        <f>'C.1 Federal Expenditures'!$Z$6</f>
        <v>0</v>
      </c>
      <c r="C22" s="46">
        <f>'C.2 State Expenditures'!$Z$6</f>
        <v>0</v>
      </c>
      <c r="D22" s="46">
        <f>'B. Total Expenditures'!$Z$6</f>
        <v>0</v>
      </c>
      <c r="E22" s="55">
        <f t="shared" si="0"/>
        <v>0</v>
      </c>
    </row>
    <row r="23" spans="1:5" ht="30.75" x14ac:dyDescent="0.25">
      <c r="A23" s="118" t="s">
        <v>150</v>
      </c>
      <c r="B23" s="46">
        <f>'C.1 Federal Expenditures'!$AA$6</f>
        <v>0</v>
      </c>
      <c r="C23" s="46">
        <f>'C.2 State Expenditures'!$AA$6</f>
        <v>0</v>
      </c>
      <c r="D23" s="46">
        <f>'B. Total Expenditures'!$AA$6</f>
        <v>0</v>
      </c>
      <c r="E23" s="55">
        <f t="shared" si="0"/>
        <v>0</v>
      </c>
    </row>
    <row r="24" spans="1:5" ht="30.75" x14ac:dyDescent="0.25">
      <c r="A24" s="118" t="s">
        <v>156</v>
      </c>
      <c r="B24" s="46">
        <f>'C.1 Federal Expenditures'!$AB$6</f>
        <v>0</v>
      </c>
      <c r="C24" s="46">
        <f>'C.2 State Expenditures'!$AB$6</f>
        <v>0</v>
      </c>
      <c r="D24" s="46">
        <f>'B. Total Expenditures'!$AB$6</f>
        <v>0</v>
      </c>
      <c r="E24" s="55">
        <f t="shared" si="0"/>
        <v>0</v>
      </c>
    </row>
    <row r="25" spans="1:5" ht="15.75" x14ac:dyDescent="0.25">
      <c r="A25" s="118" t="s">
        <v>64</v>
      </c>
      <c r="B25" s="46">
        <f>'C.1 Federal Expenditures'!$AC$6</f>
        <v>16250</v>
      </c>
      <c r="C25" s="46">
        <f>'C.2 State Expenditures'!$AC$6</f>
        <v>0</v>
      </c>
      <c r="D25" s="46">
        <f>'B. Total Expenditures'!$AC$6</f>
        <v>16250</v>
      </c>
      <c r="E25" s="55">
        <f t="shared" si="0"/>
        <v>1.8597576551516271E-4</v>
      </c>
    </row>
    <row r="26" spans="1:5" ht="15.75" x14ac:dyDescent="0.25">
      <c r="A26" s="118" t="s">
        <v>196</v>
      </c>
      <c r="B26" s="46">
        <f>'C.1 Federal Expenditures'!$AD$6</f>
        <v>0</v>
      </c>
      <c r="C26" s="46">
        <f>'C.2 State Expenditures'!$AD$6</f>
        <v>0</v>
      </c>
      <c r="D26" s="46">
        <f>'B. Total Expenditures'!$AD$6</f>
        <v>0</v>
      </c>
      <c r="E26" s="55">
        <f t="shared" si="0"/>
        <v>0</v>
      </c>
    </row>
    <row r="27" spans="1:5" s="11" customFormat="1" ht="15.75" x14ac:dyDescent="0.25">
      <c r="A27" s="118" t="s">
        <v>197</v>
      </c>
      <c r="B27" s="46">
        <f>'C.1 Federal Expenditures'!$AE$6</f>
        <v>0</v>
      </c>
      <c r="C27" s="46">
        <f>'C.2 State Expenditures'!$AE$6</f>
        <v>0</v>
      </c>
      <c r="D27" s="46">
        <f>'B. Total Expenditures'!$AE$6</f>
        <v>0</v>
      </c>
      <c r="E27" s="55">
        <f t="shared" si="0"/>
        <v>0</v>
      </c>
    </row>
    <row r="28" spans="1:5" ht="30.75" x14ac:dyDescent="0.25">
      <c r="A28" s="118" t="s">
        <v>198</v>
      </c>
      <c r="B28" s="46">
        <f>'C.1 Federal Expenditures'!$AF$6</f>
        <v>374835</v>
      </c>
      <c r="C28" s="46">
        <f>'C.2 State Expenditures'!$AF$6</f>
        <v>0</v>
      </c>
      <c r="D28" s="46">
        <f>'B. Total Expenditures'!$AF$6</f>
        <v>374835</v>
      </c>
      <c r="E28" s="55">
        <f t="shared" si="0"/>
        <v>4.2898600656539089E-3</v>
      </c>
    </row>
    <row r="29" spans="1:5" ht="45.75" x14ac:dyDescent="0.25">
      <c r="A29" s="118" t="s">
        <v>157</v>
      </c>
      <c r="B29" s="46">
        <f>'C.1 Federal Expenditures'!$AG$6</f>
        <v>0</v>
      </c>
      <c r="C29" s="46">
        <f>'C.2 State Expenditures'!$AG$6</f>
        <v>0</v>
      </c>
      <c r="D29" s="46">
        <f>'B. Total Expenditures'!$AG$6</f>
        <v>0</v>
      </c>
      <c r="E29" s="55">
        <f t="shared" si="0"/>
        <v>0</v>
      </c>
    </row>
    <row r="30" spans="1:5" ht="15.75" x14ac:dyDescent="0.25">
      <c r="A30" s="118" t="s">
        <v>199</v>
      </c>
      <c r="B30" s="46">
        <f>'C.1 Federal Expenditures'!$AH$6</f>
        <v>0</v>
      </c>
      <c r="C30" s="46">
        <f>'C.2 State Expenditures'!$AH$6</f>
        <v>0</v>
      </c>
      <c r="D30" s="46">
        <f>'B. Total Expenditures'!$AH$6</f>
        <v>0</v>
      </c>
      <c r="E30" s="55">
        <f t="shared" si="0"/>
        <v>0</v>
      </c>
    </row>
    <row r="31" spans="1:5" ht="29.25" x14ac:dyDescent="0.25">
      <c r="A31" s="119" t="s">
        <v>200</v>
      </c>
      <c r="B31" s="46">
        <f>'C.1 Federal Expenditures'!$AI$6</f>
        <v>0</v>
      </c>
      <c r="C31" s="46">
        <f>'C.2 State Expenditures'!$AI$6</f>
        <v>0</v>
      </c>
      <c r="D31" s="46">
        <f>'B. Total Expenditures'!$AI$6</f>
        <v>0</v>
      </c>
      <c r="E31" s="55">
        <f t="shared" si="0"/>
        <v>0</v>
      </c>
    </row>
    <row r="32" spans="1:5" x14ac:dyDescent="0.25">
      <c r="A32" s="119" t="s">
        <v>201</v>
      </c>
      <c r="B32" s="46">
        <f>'C.1 Federal Expenditures'!$AJ$6</f>
        <v>0</v>
      </c>
      <c r="C32" s="46">
        <f>'C.2 State Expenditures'!$AJ$6</f>
        <v>0</v>
      </c>
      <c r="D32" s="46">
        <f>'B. Total Expenditures'!$AJ$6</f>
        <v>0</v>
      </c>
      <c r="E32" s="55">
        <f t="shared" si="0"/>
        <v>0</v>
      </c>
    </row>
    <row r="33" spans="1:5" x14ac:dyDescent="0.25">
      <c r="A33" s="119" t="s">
        <v>202</v>
      </c>
      <c r="B33" s="46">
        <f>'C.1 Federal Expenditures'!$AK$6</f>
        <v>0</v>
      </c>
      <c r="C33" s="46">
        <f>'C.2 State Expenditures'!$AK$6</f>
        <v>0</v>
      </c>
      <c r="D33" s="46">
        <f>'B. Total Expenditures'!$AK$6</f>
        <v>0</v>
      </c>
      <c r="E33" s="55">
        <f t="shared" si="0"/>
        <v>0</v>
      </c>
    </row>
    <row r="34" spans="1:5" ht="15.75" x14ac:dyDescent="0.25">
      <c r="A34" s="118" t="s">
        <v>203</v>
      </c>
      <c r="B34" s="46">
        <f>'C.1 Federal Expenditures'!$AL$6</f>
        <v>0</v>
      </c>
      <c r="C34" s="46">
        <f>'C.2 State Expenditures'!$AL$6</f>
        <v>0</v>
      </c>
      <c r="D34" s="46">
        <f>'B. Total Expenditures'!$AL$6</f>
        <v>0</v>
      </c>
      <c r="E34" s="55">
        <f t="shared" si="0"/>
        <v>0</v>
      </c>
    </row>
    <row r="35" spans="1:5" ht="15.75" x14ac:dyDescent="0.25">
      <c r="A35" s="118" t="s">
        <v>158</v>
      </c>
      <c r="B35" s="46">
        <f>'C.1 Federal Expenditures'!$AM$6</f>
        <v>4077790</v>
      </c>
      <c r="C35" s="46">
        <f>'C.2 State Expenditures'!$AM$6</f>
        <v>2643147</v>
      </c>
      <c r="D35" s="46">
        <f>'B. Total Expenditures'!$AM$6</f>
        <v>6720937</v>
      </c>
      <c r="E35" s="55">
        <f t="shared" si="0"/>
        <v>7.6918855603334224E-2</v>
      </c>
    </row>
    <row r="36" spans="1:5" x14ac:dyDescent="0.25">
      <c r="A36" s="119" t="s">
        <v>204</v>
      </c>
      <c r="B36" s="46">
        <f>'C.1 Federal Expenditures'!$AN$6</f>
        <v>2281011</v>
      </c>
      <c r="C36" s="46">
        <f>'C.2 State Expenditures'!$AN$6</f>
        <v>1734381</v>
      </c>
      <c r="D36" s="46">
        <f>'B. Total Expenditures'!$AN$6</f>
        <v>4015392</v>
      </c>
      <c r="E36" s="55">
        <f t="shared" si="0"/>
        <v>4.5954806218059092E-2</v>
      </c>
    </row>
    <row r="37" spans="1:5" x14ac:dyDescent="0.25">
      <c r="A37" s="119" t="s">
        <v>205</v>
      </c>
      <c r="B37" s="46">
        <f>'C.1 Federal Expenditures'!$AO$6</f>
        <v>1522619</v>
      </c>
      <c r="C37" s="46">
        <f>'C.2 State Expenditures'!$AO$6</f>
        <v>788719</v>
      </c>
      <c r="D37" s="46">
        <f>'B. Total Expenditures'!$AO$6</f>
        <v>2311338</v>
      </c>
      <c r="E37" s="55">
        <f t="shared" si="0"/>
        <v>2.6452483317802162E-2</v>
      </c>
    </row>
    <row r="38" spans="1:5" x14ac:dyDescent="0.25">
      <c r="A38" s="119" t="s">
        <v>206</v>
      </c>
      <c r="B38" s="46">
        <f>'C.1 Federal Expenditures'!$AP$6</f>
        <v>274160</v>
      </c>
      <c r="C38" s="46">
        <f>'C.2 State Expenditures'!$AP$6</f>
        <v>120047</v>
      </c>
      <c r="D38" s="46">
        <f>'B. Total Expenditures'!$AP$6</f>
        <v>394207</v>
      </c>
      <c r="E38" s="55">
        <f t="shared" si="0"/>
        <v>4.5115660674729689E-3</v>
      </c>
    </row>
    <row r="39" spans="1:5" ht="15.75" x14ac:dyDescent="0.25">
      <c r="A39" s="118" t="s">
        <v>152</v>
      </c>
      <c r="B39" s="46">
        <f>'C.1 Federal Expenditures'!$AQ$6</f>
        <v>0</v>
      </c>
      <c r="C39" s="46">
        <f>'C.2 State Expenditures'!$AQ$6</f>
        <v>0</v>
      </c>
      <c r="D39" s="46">
        <f>'B. Total Expenditures'!$AQ$6</f>
        <v>0</v>
      </c>
      <c r="E39" s="55">
        <f t="shared" si="0"/>
        <v>0</v>
      </c>
    </row>
    <row r="40" spans="1:5" ht="15.75" x14ac:dyDescent="0.25">
      <c r="A40" s="94" t="s">
        <v>209</v>
      </c>
      <c r="B40" s="133">
        <f>'C.1 Federal Expenditures'!$AR$6</f>
        <v>36245126</v>
      </c>
      <c r="C40" s="133">
        <f>'C.2 State Expenditures'!$AR$6</f>
        <v>37749638</v>
      </c>
      <c r="D40" s="133">
        <f>'B. Total Expenditures'!$AR$6</f>
        <v>73994764</v>
      </c>
      <c r="E40" s="96">
        <f t="shared" si="0"/>
        <v>0.84684510024700332</v>
      </c>
    </row>
    <row r="41" spans="1:5" ht="15.75" x14ac:dyDescent="0.25">
      <c r="A41" s="118" t="s">
        <v>153</v>
      </c>
      <c r="B41" s="46">
        <f>'C.1 Federal Expenditures'!$C$6</f>
        <v>8921475</v>
      </c>
      <c r="C41" s="132"/>
      <c r="D41" s="46">
        <f>'B. Total Expenditures'!$C$6</f>
        <v>8921475</v>
      </c>
      <c r="E41" s="55">
        <f t="shared" si="0"/>
        <v>0.10210327031688531</v>
      </c>
    </row>
    <row r="42" spans="1:5" ht="15.75" x14ac:dyDescent="0.25">
      <c r="A42" s="118" t="s">
        <v>320</v>
      </c>
      <c r="B42" s="46">
        <f>'C.1 Federal Expenditures'!$D$6</f>
        <v>4460737</v>
      </c>
      <c r="C42" s="132"/>
      <c r="D42" s="46">
        <f>'B. Total Expenditures'!$D$6</f>
        <v>4460737</v>
      </c>
      <c r="E42" s="55">
        <f t="shared" si="0"/>
        <v>5.1051629436111405E-2</v>
      </c>
    </row>
    <row r="43" spans="1:5" ht="15.75" x14ac:dyDescent="0.25">
      <c r="A43" s="120" t="s">
        <v>180</v>
      </c>
      <c r="B43" s="133">
        <f>B41+B42</f>
        <v>13382212</v>
      </c>
      <c r="C43" s="144"/>
      <c r="D43" s="133">
        <f>D41+D42</f>
        <v>13382212</v>
      </c>
      <c r="E43" s="96">
        <f t="shared" si="0"/>
        <v>0.1531548997529967</v>
      </c>
    </row>
    <row r="44" spans="1:5" ht="15.75" x14ac:dyDescent="0.25">
      <c r="A44" s="94" t="s">
        <v>61</v>
      </c>
      <c r="B44" s="95">
        <f>SUM(B41,B42, B3,B6,B10,B14,B18,B19,B22,B23,B24,B25,B26,B27,B28,B29,B30,B34,B35, B39)</f>
        <v>49627338</v>
      </c>
      <c r="C44" s="95">
        <f>SUM(C41,C42,C3,C6,C10,C14,C18,C19,C22,C23,C24,C25,C26,C27,C28,C29,C30,C34,C35, C39)</f>
        <v>37749638</v>
      </c>
      <c r="D44" s="95">
        <f>B44+C44</f>
        <v>87376976</v>
      </c>
      <c r="E44" s="96">
        <f t="shared" si="0"/>
        <v>1</v>
      </c>
    </row>
    <row r="45" spans="1:5" ht="15.75" x14ac:dyDescent="0.25">
      <c r="A45" s="118" t="s">
        <v>207</v>
      </c>
      <c r="B45" s="46">
        <f>'C.1 Federal Expenditures'!$AS$6</f>
        <v>0</v>
      </c>
      <c r="C45" s="132"/>
      <c r="D45" s="46">
        <f>'B. Total Expenditures'!$AS$6</f>
        <v>0</v>
      </c>
      <c r="E45" s="141"/>
    </row>
    <row r="46" spans="1:5" ht="15.75" x14ac:dyDescent="0.25">
      <c r="A46" s="118" t="s">
        <v>208</v>
      </c>
      <c r="B46" s="46">
        <f>'C.1 Federal Expenditures'!$AT$6</f>
        <v>57417223</v>
      </c>
      <c r="C46" s="132"/>
      <c r="D46" s="46">
        <f>'B. Total Expenditures'!$AT$6</f>
        <v>57417223</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0" tint="-0.34998626667073579"/>
    <pageSetUpPr fitToPage="1"/>
  </sheetPr>
  <dimension ref="A1:E56"/>
  <sheetViews>
    <sheetView topLeftCell="A19" zoomScaleNormal="100" workbookViewId="0">
      <selection activeCell="B47" sqref="B47:D48"/>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135</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Expenditures'!$G$7</f>
        <v>52908451</v>
      </c>
      <c r="C3" s="46">
        <f>'C.2 State Expenditures'!$G$7</f>
        <v>0</v>
      </c>
      <c r="D3" s="46">
        <f>'B. Total Expenditures'!$G$7</f>
        <v>52908451</v>
      </c>
      <c r="E3" s="55">
        <f t="shared" ref="E3:E44" si="0">D3/($D$44)</f>
        <v>0.11186298681143075</v>
      </c>
    </row>
    <row r="4" spans="1:5" ht="57.75" x14ac:dyDescent="0.25">
      <c r="A4" s="119" t="s">
        <v>182</v>
      </c>
      <c r="B4" s="46">
        <f>'C.1 Federal Expenditures'!$H$7</f>
        <v>29928958</v>
      </c>
      <c r="C4" s="46">
        <f>'C.2 State Expenditures'!$H$7</f>
        <v>0</v>
      </c>
      <c r="D4" s="46">
        <f>'B. Total Expenditures'!$H$7</f>
        <v>29928958</v>
      </c>
      <c r="E4" s="55">
        <f t="shared" si="0"/>
        <v>6.3278031595252429E-2</v>
      </c>
    </row>
    <row r="5" spans="1:5" ht="43.5" x14ac:dyDescent="0.25">
      <c r="A5" s="119" t="s">
        <v>181</v>
      </c>
      <c r="B5" s="46">
        <f>'C.1 Federal Expenditures'!$I$7</f>
        <v>22979493</v>
      </c>
      <c r="C5" s="46">
        <f>'C.2 State Expenditures'!$I$7</f>
        <v>0</v>
      </c>
      <c r="D5" s="46">
        <f>'B. Total Expenditures'!$I$7</f>
        <v>22979493</v>
      </c>
      <c r="E5" s="55">
        <f t="shared" si="0"/>
        <v>4.8584955216178324E-2</v>
      </c>
    </row>
    <row r="6" spans="1:5" ht="30.75" x14ac:dyDescent="0.25">
      <c r="A6" s="118" t="s">
        <v>149</v>
      </c>
      <c r="B6" s="46">
        <f>'C.1 Federal Expenditures'!$J$7</f>
        <v>5233017</v>
      </c>
      <c r="C6" s="132"/>
      <c r="D6" s="46">
        <f>'B. Total Expenditures'!$J$7</f>
        <v>5233017</v>
      </c>
      <c r="E6" s="55">
        <f t="shared" si="0"/>
        <v>1.1064034206085394E-2</v>
      </c>
    </row>
    <row r="7" spans="1:5" x14ac:dyDescent="0.25">
      <c r="A7" s="119" t="s">
        <v>183</v>
      </c>
      <c r="B7" s="46">
        <f>'C.1 Federal Expenditures'!$K$7</f>
        <v>5018576</v>
      </c>
      <c r="C7" s="132"/>
      <c r="D7" s="46">
        <f>'B. Total Expenditures'!$K$7</f>
        <v>5018576</v>
      </c>
      <c r="E7" s="55">
        <f t="shared" si="0"/>
        <v>1.0610647076025017E-2</v>
      </c>
    </row>
    <row r="8" spans="1:5" x14ac:dyDescent="0.25">
      <c r="A8" s="119" t="s">
        <v>184</v>
      </c>
      <c r="B8" s="46">
        <f>'C.1 Federal Expenditures'!$L$7</f>
        <v>0</v>
      </c>
      <c r="C8" s="132"/>
      <c r="D8" s="46">
        <f>'B. Total Expenditures'!$L$7</f>
        <v>0</v>
      </c>
      <c r="E8" s="55">
        <f t="shared" si="0"/>
        <v>0</v>
      </c>
    </row>
    <row r="9" spans="1:5" ht="29.25" x14ac:dyDescent="0.25">
      <c r="A9" s="119" t="s">
        <v>185</v>
      </c>
      <c r="B9" s="46">
        <f>'C.1 Federal Expenditures'!$M$7</f>
        <v>214441</v>
      </c>
      <c r="C9" s="132"/>
      <c r="D9" s="46">
        <f>'B. Total Expenditures'!$M$7</f>
        <v>214441</v>
      </c>
      <c r="E9" s="55">
        <f t="shared" si="0"/>
        <v>4.5338713006037585E-4</v>
      </c>
    </row>
    <row r="10" spans="1:5" ht="30.75" x14ac:dyDescent="0.25">
      <c r="A10" s="118" t="s">
        <v>148</v>
      </c>
      <c r="B10" s="46">
        <f>'C.1 Federal Expenditures'!$N$7</f>
        <v>26660528</v>
      </c>
      <c r="C10" s="132"/>
      <c r="D10" s="46">
        <f>'B. Total Expenditures'!$N$7</f>
        <v>26660528</v>
      </c>
      <c r="E10" s="55">
        <f t="shared" si="0"/>
        <v>5.6367673513060899E-2</v>
      </c>
    </row>
    <row r="11" spans="1:5" x14ac:dyDescent="0.25">
      <c r="A11" s="119" t="s">
        <v>186</v>
      </c>
      <c r="B11" s="46">
        <f>'C.1 Federal Expenditures'!$O$7</f>
        <v>26660528</v>
      </c>
      <c r="C11" s="132"/>
      <c r="D11" s="46">
        <f>'B. Total Expenditures'!$O$7</f>
        <v>26660528</v>
      </c>
      <c r="E11" s="55">
        <f t="shared" si="0"/>
        <v>5.6367673513060899E-2</v>
      </c>
    </row>
    <row r="12" spans="1:5" x14ac:dyDescent="0.25">
      <c r="A12" s="119" t="s">
        <v>187</v>
      </c>
      <c r="B12" s="46">
        <f>'C.1 Federal Expenditures'!$P$7</f>
        <v>0</v>
      </c>
      <c r="C12" s="132"/>
      <c r="D12" s="46">
        <f>'B. Total Expenditures'!$P$7</f>
        <v>0</v>
      </c>
      <c r="E12" s="55">
        <f t="shared" si="0"/>
        <v>0</v>
      </c>
    </row>
    <row r="13" spans="1:5" ht="29.25" x14ac:dyDescent="0.25">
      <c r="A13" s="119" t="s">
        <v>188</v>
      </c>
      <c r="B13" s="46">
        <f>'C.1 Federal Expenditures'!$Q$7</f>
        <v>0</v>
      </c>
      <c r="C13" s="132"/>
      <c r="D13" s="46">
        <f>'B. Total Expenditures'!$Q$7</f>
        <v>0</v>
      </c>
      <c r="E13" s="55">
        <f t="shared" si="0"/>
        <v>0</v>
      </c>
    </row>
    <row r="14" spans="1:5" ht="30.75" x14ac:dyDescent="0.25">
      <c r="A14" s="118" t="s">
        <v>189</v>
      </c>
      <c r="B14" s="46">
        <f>'C.1 Federal Expenditures'!$R$7</f>
        <v>406761</v>
      </c>
      <c r="C14" s="46">
        <f>'C.2 State Expenditures'!$R$7</f>
        <v>1134846</v>
      </c>
      <c r="D14" s="46">
        <f>'B. Total Expenditures'!$R$7</f>
        <v>1541607</v>
      </c>
      <c r="E14" s="55">
        <f t="shared" si="0"/>
        <v>3.2593803116520901E-3</v>
      </c>
    </row>
    <row r="15" spans="1:5" x14ac:dyDescent="0.25">
      <c r="A15" s="119" t="s">
        <v>190</v>
      </c>
      <c r="B15" s="46">
        <f>'C.1 Federal Expenditures'!$S$7</f>
        <v>18088</v>
      </c>
      <c r="C15" s="46">
        <f>'C.2 State Expenditures'!$S$7</f>
        <v>0</v>
      </c>
      <c r="D15" s="46">
        <f>'B. Total Expenditures'!$S$7</f>
        <v>18088</v>
      </c>
      <c r="E15" s="55">
        <f t="shared" si="0"/>
        <v>3.8242996481699298E-5</v>
      </c>
    </row>
    <row r="16" spans="1:5" x14ac:dyDescent="0.25">
      <c r="A16" s="119" t="s">
        <v>191</v>
      </c>
      <c r="B16" s="46">
        <f>'C.1 Federal Expenditures'!$T$7</f>
        <v>146582</v>
      </c>
      <c r="C16" s="46">
        <f>'C.2 State Expenditures'!$T$7</f>
        <v>0</v>
      </c>
      <c r="D16" s="46">
        <f>'B. Total Expenditures'!$T$7</f>
        <v>146582</v>
      </c>
      <c r="E16" s="55">
        <f t="shared" si="0"/>
        <v>3.0991457929458458E-4</v>
      </c>
    </row>
    <row r="17" spans="1:5" x14ac:dyDescent="0.25">
      <c r="A17" s="119" t="s">
        <v>192</v>
      </c>
      <c r="B17" s="46">
        <f>'C.1 Federal Expenditures'!$U$7</f>
        <v>242091</v>
      </c>
      <c r="C17" s="46">
        <f>'C.2 State Expenditures'!$U$7</f>
        <v>1134846</v>
      </c>
      <c r="D17" s="46">
        <f>'B. Total Expenditures'!$U$7</f>
        <v>1376937</v>
      </c>
      <c r="E17" s="55">
        <f t="shared" si="0"/>
        <v>2.9112227358758062E-3</v>
      </c>
    </row>
    <row r="18" spans="1:5" ht="15.75" x14ac:dyDescent="0.25">
      <c r="A18" s="118" t="s">
        <v>193</v>
      </c>
      <c r="B18" s="46">
        <f>'C.1 Federal Expenditures'!$V$7</f>
        <v>8241848</v>
      </c>
      <c r="C18" s="46">
        <f>'C.2 State Expenditures'!$V$7</f>
        <v>0</v>
      </c>
      <c r="D18" s="46">
        <f>'B. Total Expenditures'!$V$7</f>
        <v>8241848</v>
      </c>
      <c r="E18" s="55">
        <f t="shared" si="0"/>
        <v>1.742552875202899E-2</v>
      </c>
    </row>
    <row r="19" spans="1:5" ht="15.75" x14ac:dyDescent="0.25">
      <c r="A19" s="118" t="s">
        <v>154</v>
      </c>
      <c r="B19" s="46">
        <f>'C.1 Federal Expenditures'!$W$7</f>
        <v>2717800</v>
      </c>
      <c r="C19" s="46">
        <f>'C.2 State Expenditures'!$W$7</f>
        <v>0</v>
      </c>
      <c r="D19" s="46">
        <f>'B. Total Expenditures'!$W$7</f>
        <v>2717800</v>
      </c>
      <c r="E19" s="55">
        <f t="shared" si="0"/>
        <v>5.7461751347834111E-3</v>
      </c>
    </row>
    <row r="20" spans="1:5" ht="29.25" x14ac:dyDescent="0.25">
      <c r="A20" s="119" t="s">
        <v>195</v>
      </c>
      <c r="B20" s="46">
        <f>'C.1 Federal Expenditures'!$X$7</f>
        <v>2717800</v>
      </c>
      <c r="C20" s="46">
        <f>'C.2 State Expenditures'!$X$7</f>
        <v>0</v>
      </c>
      <c r="D20" s="46">
        <f>'B. Total Expenditures'!$X$7</f>
        <v>2717800</v>
      </c>
      <c r="E20" s="55">
        <f t="shared" si="0"/>
        <v>5.7461751347834111E-3</v>
      </c>
    </row>
    <row r="21" spans="1:5" x14ac:dyDescent="0.25">
      <c r="A21" s="119" t="s">
        <v>194</v>
      </c>
      <c r="B21" s="46">
        <f>'C.1 Federal Expenditures'!$Y$7</f>
        <v>0</v>
      </c>
      <c r="C21" s="46">
        <f>'C.2 State Expenditures'!$Y$7</f>
        <v>0</v>
      </c>
      <c r="D21" s="46">
        <f>'B. Total Expenditures'!$Y$7</f>
        <v>0</v>
      </c>
      <c r="E21" s="55">
        <f t="shared" si="0"/>
        <v>0</v>
      </c>
    </row>
    <row r="22" spans="1:5" ht="30.75" x14ac:dyDescent="0.25">
      <c r="A22" s="118" t="s">
        <v>155</v>
      </c>
      <c r="B22" s="46">
        <f>'C.1 Federal Expenditures'!$Z$7</f>
        <v>0</v>
      </c>
      <c r="C22" s="46">
        <f>'C.2 State Expenditures'!$Z$7</f>
        <v>0</v>
      </c>
      <c r="D22" s="46">
        <f>'B. Total Expenditures'!$Z$7</f>
        <v>0</v>
      </c>
      <c r="E22" s="55">
        <f t="shared" si="0"/>
        <v>0</v>
      </c>
    </row>
    <row r="23" spans="1:5" ht="30.75" x14ac:dyDescent="0.25">
      <c r="A23" s="118" t="s">
        <v>150</v>
      </c>
      <c r="B23" s="46">
        <f>'C.1 Federal Expenditures'!$AA$7</f>
        <v>0</v>
      </c>
      <c r="C23" s="46">
        <f>'C.2 State Expenditures'!$AA$7</f>
        <v>0</v>
      </c>
      <c r="D23" s="46">
        <f>'B. Total Expenditures'!$AA$7</f>
        <v>0</v>
      </c>
      <c r="E23" s="55">
        <f t="shared" si="0"/>
        <v>0</v>
      </c>
    </row>
    <row r="24" spans="1:5" ht="30.75" x14ac:dyDescent="0.25">
      <c r="A24" s="118" t="s">
        <v>156</v>
      </c>
      <c r="B24" s="46">
        <f>'C.1 Federal Expenditures'!$AB$7</f>
        <v>0</v>
      </c>
      <c r="C24" s="46">
        <f>'C.2 State Expenditures'!$AB$7</f>
        <v>0</v>
      </c>
      <c r="D24" s="46">
        <f>'B. Total Expenditures'!$AB$7</f>
        <v>0</v>
      </c>
      <c r="E24" s="55">
        <f t="shared" si="0"/>
        <v>0</v>
      </c>
    </row>
    <row r="25" spans="1:5" ht="15.75" x14ac:dyDescent="0.25">
      <c r="A25" s="118" t="s">
        <v>64</v>
      </c>
      <c r="B25" s="46">
        <f>'C.1 Federal Expenditures'!$AC$7</f>
        <v>15375125</v>
      </c>
      <c r="C25" s="46">
        <f>'C.2 State Expenditures'!$AC$7</f>
        <v>16716942</v>
      </c>
      <c r="D25" s="46">
        <f>'B. Total Expenditures'!$AC$7</f>
        <v>32092067</v>
      </c>
      <c r="E25" s="55">
        <f t="shared" si="0"/>
        <v>6.785143771403461E-2</v>
      </c>
    </row>
    <row r="26" spans="1:5" ht="15.75" x14ac:dyDescent="0.25">
      <c r="A26" s="118" t="s">
        <v>196</v>
      </c>
      <c r="B26" s="46">
        <f>'C.1 Federal Expenditures'!$AD$7</f>
        <v>6964012</v>
      </c>
      <c r="C26" s="46">
        <f>'C.2 State Expenditures'!$AD$7</f>
        <v>606714</v>
      </c>
      <c r="D26" s="46">
        <f>'B. Total Expenditures'!$AD$7</f>
        <v>7570726</v>
      </c>
      <c r="E26" s="55">
        <f t="shared" si="0"/>
        <v>1.6006592646058679E-2</v>
      </c>
    </row>
    <row r="27" spans="1:5" s="11" customFormat="1" ht="15.75" x14ac:dyDescent="0.25">
      <c r="A27" s="118" t="s">
        <v>197</v>
      </c>
      <c r="B27" s="46">
        <f>'C.1 Federal Expenditures'!$AE$7</f>
        <v>0</v>
      </c>
      <c r="C27" s="46">
        <f>'C.2 State Expenditures'!$AE$7</f>
        <v>0</v>
      </c>
      <c r="D27" s="46">
        <f>'B. Total Expenditures'!$AE$7</f>
        <v>0</v>
      </c>
      <c r="E27" s="55">
        <f t="shared" si="0"/>
        <v>0</v>
      </c>
    </row>
    <row r="28" spans="1:5" ht="30.75" x14ac:dyDescent="0.25">
      <c r="A28" s="118" t="s">
        <v>198</v>
      </c>
      <c r="B28" s="46">
        <f>'C.1 Federal Expenditures'!$AF$7</f>
        <v>0</v>
      </c>
      <c r="C28" s="46">
        <f>'C.2 State Expenditures'!$AF$7</f>
        <v>0</v>
      </c>
      <c r="D28" s="46">
        <f>'B. Total Expenditures'!$AF$7</f>
        <v>0</v>
      </c>
      <c r="E28" s="55">
        <f t="shared" si="0"/>
        <v>0</v>
      </c>
    </row>
    <row r="29" spans="1:5" ht="45.75" x14ac:dyDescent="0.25">
      <c r="A29" s="118" t="s">
        <v>157</v>
      </c>
      <c r="B29" s="46">
        <f>'C.1 Federal Expenditures'!$AG$7</f>
        <v>0</v>
      </c>
      <c r="C29" s="46">
        <f>'C.2 State Expenditures'!$AG$7</f>
        <v>0</v>
      </c>
      <c r="D29" s="46">
        <f>'B. Total Expenditures'!$AG$7</f>
        <v>0</v>
      </c>
      <c r="E29" s="55">
        <f t="shared" si="0"/>
        <v>0</v>
      </c>
    </row>
    <row r="30" spans="1:5" ht="15.75" x14ac:dyDescent="0.25">
      <c r="A30" s="118" t="s">
        <v>199</v>
      </c>
      <c r="B30" s="46">
        <f>'C.1 Federal Expenditures'!$AH$7</f>
        <v>44699274</v>
      </c>
      <c r="C30" s="46">
        <f>'C.2 State Expenditures'!$AH$7</f>
        <v>174330540</v>
      </c>
      <c r="D30" s="46">
        <f>'B. Total Expenditures'!$AH$7</f>
        <v>219029814</v>
      </c>
      <c r="E30" s="55">
        <f t="shared" si="0"/>
        <v>0.4630891423147529</v>
      </c>
    </row>
    <row r="31" spans="1:5" ht="29.25" x14ac:dyDescent="0.25">
      <c r="A31" s="119" t="s">
        <v>200</v>
      </c>
      <c r="B31" s="46">
        <f>'C.1 Federal Expenditures'!$AI$7</f>
        <v>44904817</v>
      </c>
      <c r="C31" s="46">
        <f>'C.2 State Expenditures'!$AI$7</f>
        <v>135938941</v>
      </c>
      <c r="D31" s="46">
        <f>'B. Total Expenditures'!$AI$7</f>
        <v>180843758</v>
      </c>
      <c r="E31" s="55">
        <f t="shared" si="0"/>
        <v>0.38235333928191501</v>
      </c>
    </row>
    <row r="32" spans="1:5" x14ac:dyDescent="0.25">
      <c r="A32" s="119" t="s">
        <v>201</v>
      </c>
      <c r="B32" s="46">
        <f>'C.1 Federal Expenditures'!$AJ$7</f>
        <v>0</v>
      </c>
      <c r="C32" s="46">
        <f>'C.2 State Expenditures'!$AJ$7</f>
        <v>9440558</v>
      </c>
      <c r="D32" s="46">
        <f>'B. Total Expenditures'!$AJ$7</f>
        <v>9440558</v>
      </c>
      <c r="E32" s="55">
        <f t="shared" si="0"/>
        <v>1.9959930693237402E-2</v>
      </c>
    </row>
    <row r="33" spans="1:5" x14ac:dyDescent="0.25">
      <c r="A33" s="119" t="s">
        <v>202</v>
      </c>
      <c r="B33" s="46">
        <f>'C.1 Federal Expenditures'!$AK$7</f>
        <v>-205543</v>
      </c>
      <c r="C33" s="46">
        <f>'C.2 State Expenditures'!$AK$7</f>
        <v>28951041</v>
      </c>
      <c r="D33" s="46">
        <f>'B. Total Expenditures'!$AK$7</f>
        <v>28745498</v>
      </c>
      <c r="E33" s="55">
        <f t="shared" si="0"/>
        <v>6.0775872339600516E-2</v>
      </c>
    </row>
    <row r="34" spans="1:5" ht="15.75" x14ac:dyDescent="0.25">
      <c r="A34" s="118" t="s">
        <v>203</v>
      </c>
      <c r="B34" s="46">
        <f>'C.1 Federal Expenditures'!$AL$7</f>
        <v>0</v>
      </c>
      <c r="C34" s="46">
        <f>'C.2 State Expenditures'!$AL$7</f>
        <v>0</v>
      </c>
      <c r="D34" s="46">
        <f>'B. Total Expenditures'!$AL$7</f>
        <v>0</v>
      </c>
      <c r="E34" s="55">
        <f t="shared" si="0"/>
        <v>0</v>
      </c>
    </row>
    <row r="35" spans="1:5" ht="15.75" x14ac:dyDescent="0.25">
      <c r="A35" s="118" t="s">
        <v>158</v>
      </c>
      <c r="B35" s="46">
        <f>'C.1 Federal Expenditures'!$AM$7</f>
        <v>46887952</v>
      </c>
      <c r="C35" s="46">
        <f>'C.2 State Expenditures'!$AM$7</f>
        <v>33481049</v>
      </c>
      <c r="D35" s="46">
        <f>'B. Total Expenditures'!$AM$7</f>
        <v>80369001</v>
      </c>
      <c r="E35" s="55">
        <f t="shared" si="0"/>
        <v>0.16992212640870671</v>
      </c>
    </row>
    <row r="36" spans="1:5" x14ac:dyDescent="0.25">
      <c r="A36" s="119" t="s">
        <v>204</v>
      </c>
      <c r="B36" s="46">
        <f>'C.1 Federal Expenditures'!$AN$7</f>
        <v>15730406</v>
      </c>
      <c r="C36" s="46">
        <f>'C.2 State Expenditures'!$AN$7</f>
        <v>32690707</v>
      </c>
      <c r="D36" s="46">
        <f>'B. Total Expenditures'!$AN$7</f>
        <v>48421113</v>
      </c>
      <c r="E36" s="55">
        <f t="shared" si="0"/>
        <v>0.10237552267243277</v>
      </c>
    </row>
    <row r="37" spans="1:5" x14ac:dyDescent="0.25">
      <c r="A37" s="119" t="s">
        <v>205</v>
      </c>
      <c r="B37" s="46">
        <f>'C.1 Federal Expenditures'!$AO$7</f>
        <v>25901889</v>
      </c>
      <c r="C37" s="46">
        <f>'C.2 State Expenditures'!$AO$7</f>
        <v>0</v>
      </c>
      <c r="D37" s="46">
        <f>'B. Total Expenditures'!$AO$7</f>
        <v>25901889</v>
      </c>
      <c r="E37" s="55">
        <f t="shared" si="0"/>
        <v>5.4763702448936621E-2</v>
      </c>
    </row>
    <row r="38" spans="1:5" x14ac:dyDescent="0.25">
      <c r="A38" s="119" t="s">
        <v>206</v>
      </c>
      <c r="B38" s="46">
        <f>'C.1 Federal Expenditures'!$AP$7</f>
        <v>5255657</v>
      </c>
      <c r="C38" s="46">
        <f>'C.2 State Expenditures'!$AP$7</f>
        <v>790342</v>
      </c>
      <c r="D38" s="46">
        <f>'B. Total Expenditures'!$AP$7</f>
        <v>6045999</v>
      </c>
      <c r="E38" s="55">
        <f t="shared" si="0"/>
        <v>1.278290128733732E-2</v>
      </c>
    </row>
    <row r="39" spans="1:5" ht="15.75" x14ac:dyDescent="0.25">
      <c r="A39" s="118" t="s">
        <v>152</v>
      </c>
      <c r="B39" s="46">
        <f>'C.1 Federal Expenditures'!$AQ$7</f>
        <v>5530103</v>
      </c>
      <c r="C39" s="46">
        <f>'C.2 State Expenditures'!$AQ$7</f>
        <v>11066399</v>
      </c>
      <c r="D39" s="46">
        <f>'B. Total Expenditures'!$AQ$7</f>
        <v>16596502</v>
      </c>
      <c r="E39" s="55">
        <f t="shared" si="0"/>
        <v>3.5089560349099699E-2</v>
      </c>
    </row>
    <row r="40" spans="1:5" ht="15.75" x14ac:dyDescent="0.25">
      <c r="A40" s="94" t="s">
        <v>209</v>
      </c>
      <c r="B40" s="133">
        <f>'C.1 Federal Expenditures'!$AR$7</f>
        <v>215624871</v>
      </c>
      <c r="C40" s="133">
        <f>'C.2 State Expenditures'!$AR$7</f>
        <v>237336490</v>
      </c>
      <c r="D40" s="133">
        <f>'B. Total Expenditures'!$AR$7</f>
        <v>452961361</v>
      </c>
      <c r="E40" s="96">
        <f t="shared" si="0"/>
        <v>0.95768463816169414</v>
      </c>
    </row>
    <row r="41" spans="1:5" ht="15.75" x14ac:dyDescent="0.25">
      <c r="A41" s="118" t="s">
        <v>153</v>
      </c>
      <c r="B41" s="46">
        <f>'C.1 Federal Expenditures'!$C$7</f>
        <v>0</v>
      </c>
      <c r="C41" s="132"/>
      <c r="D41" s="46">
        <f>'B. Total Expenditures'!$C$7</f>
        <v>0</v>
      </c>
      <c r="E41" s="55">
        <f t="shared" si="0"/>
        <v>0</v>
      </c>
    </row>
    <row r="42" spans="1:5" ht="15.75" x14ac:dyDescent="0.25">
      <c r="A42" s="118" t="s">
        <v>320</v>
      </c>
      <c r="B42" s="46">
        <f>'C.1 Federal Expenditures'!$D$7</f>
        <v>20014129</v>
      </c>
      <c r="C42" s="132"/>
      <c r="D42" s="46">
        <f>'B. Total Expenditures'!$D$7</f>
        <v>20014129</v>
      </c>
      <c r="E42" s="55">
        <f t="shared" si="0"/>
        <v>4.231536183830583E-2</v>
      </c>
    </row>
    <row r="43" spans="1:5" ht="15.75" x14ac:dyDescent="0.25">
      <c r="A43" s="120" t="s">
        <v>180</v>
      </c>
      <c r="B43" s="133">
        <f>B41+B42</f>
        <v>20014129</v>
      </c>
      <c r="C43" s="144"/>
      <c r="D43" s="133">
        <f>D41+D42</f>
        <v>20014129</v>
      </c>
      <c r="E43" s="96">
        <f t="shared" si="0"/>
        <v>4.231536183830583E-2</v>
      </c>
    </row>
    <row r="44" spans="1:5" ht="15.75" x14ac:dyDescent="0.25">
      <c r="A44" s="94" t="s">
        <v>61</v>
      </c>
      <c r="B44" s="95">
        <f>SUM(B41,B42, B3,B6,B10,B14,B18,B19,B22,B23,B24,B25,B26,B27,B28,B29,B30,B34,B35, B39)</f>
        <v>235639000</v>
      </c>
      <c r="C44" s="95">
        <f>SUM(C41,C42,C3,C6,C10,C14,C18,C19,C22,C23,C24,C25,C26,C27,C28,C29,C30,C34,C35, C39)</f>
        <v>237336490</v>
      </c>
      <c r="D44" s="95">
        <f>B44+C44</f>
        <v>472975490</v>
      </c>
      <c r="E44" s="96">
        <f t="shared" si="0"/>
        <v>1</v>
      </c>
    </row>
    <row r="45" spans="1:5" ht="15.75" x14ac:dyDescent="0.25">
      <c r="A45" s="118" t="s">
        <v>207</v>
      </c>
      <c r="B45" s="46">
        <f>'C.1 Federal Expenditures'!$AS$7</f>
        <v>0</v>
      </c>
      <c r="C45" s="132"/>
      <c r="D45" s="46">
        <f>'B. Total Expenditures'!$AS$7</f>
        <v>0</v>
      </c>
      <c r="E45" s="141"/>
    </row>
    <row r="46" spans="1:5" ht="15.75" x14ac:dyDescent="0.25">
      <c r="A46" s="118" t="s">
        <v>208</v>
      </c>
      <c r="B46" s="46">
        <f>'C.1 Federal Expenditures'!$AT$7</f>
        <v>4834012</v>
      </c>
      <c r="C46" s="132"/>
      <c r="D46" s="46">
        <f>'B. Total Expenditures'!$AT$7</f>
        <v>4834012</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0" tint="-0.34998626667073579"/>
    <pageSetUpPr fitToPage="1"/>
  </sheetPr>
  <dimension ref="A1:E56"/>
  <sheetViews>
    <sheetView zoomScaleNormal="100" workbookViewId="0">
      <selection activeCell="B34" sqref="B3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134</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Expenditures'!$G$8</f>
        <v>9212268</v>
      </c>
      <c r="C3" s="46">
        <f>'C.2 State Expenditures'!$G$8</f>
        <v>0</v>
      </c>
      <c r="D3" s="46">
        <f>'B. Total Expenditures'!$G$8</f>
        <v>9212268</v>
      </c>
      <c r="E3" s="55">
        <f t="shared" ref="E3:E44" si="0">D3/($D$44)</f>
        <v>6.3835693313174902E-2</v>
      </c>
    </row>
    <row r="4" spans="1:5" ht="57.75" x14ac:dyDescent="0.25">
      <c r="A4" s="119" t="s">
        <v>182</v>
      </c>
      <c r="B4" s="46">
        <f>'C.1 Federal Expenditures'!$H$8</f>
        <v>9014286</v>
      </c>
      <c r="C4" s="46">
        <f>'C.2 State Expenditures'!$H$8</f>
        <v>0</v>
      </c>
      <c r="D4" s="46">
        <f>'B. Total Expenditures'!$H$8</f>
        <v>9014286</v>
      </c>
      <c r="E4" s="55">
        <f t="shared" si="0"/>
        <v>6.2463792470349992E-2</v>
      </c>
    </row>
    <row r="5" spans="1:5" ht="43.5" x14ac:dyDescent="0.25">
      <c r="A5" s="119" t="s">
        <v>181</v>
      </c>
      <c r="B5" s="46">
        <f>'C.1 Federal Expenditures'!$I$8</f>
        <v>197982</v>
      </c>
      <c r="C5" s="46">
        <f>'C.2 State Expenditures'!$I$8</f>
        <v>0</v>
      </c>
      <c r="D5" s="46">
        <f>'B. Total Expenditures'!$I$8</f>
        <v>197982</v>
      </c>
      <c r="E5" s="55">
        <f t="shared" si="0"/>
        <v>1.371900842824915E-3</v>
      </c>
    </row>
    <row r="6" spans="1:5" ht="30.75" x14ac:dyDescent="0.25">
      <c r="A6" s="118" t="s">
        <v>149</v>
      </c>
      <c r="B6" s="46">
        <f>'C.1 Federal Expenditures'!$J$8</f>
        <v>0</v>
      </c>
      <c r="C6" s="132"/>
      <c r="D6" s="46">
        <f>'B. Total Expenditures'!$J$8</f>
        <v>0</v>
      </c>
      <c r="E6" s="55">
        <f t="shared" si="0"/>
        <v>0</v>
      </c>
    </row>
    <row r="7" spans="1:5" x14ac:dyDescent="0.25">
      <c r="A7" s="119" t="s">
        <v>183</v>
      </c>
      <c r="B7" s="46">
        <f>'C.1 Federal Expenditures'!$K$8</f>
        <v>0</v>
      </c>
      <c r="C7" s="132"/>
      <c r="D7" s="46">
        <f>'B. Total Expenditures'!$K$8</f>
        <v>0</v>
      </c>
      <c r="E7" s="55">
        <f t="shared" si="0"/>
        <v>0</v>
      </c>
    </row>
    <row r="8" spans="1:5" x14ac:dyDescent="0.25">
      <c r="A8" s="119" t="s">
        <v>184</v>
      </c>
      <c r="B8" s="46">
        <f>'C.1 Federal Expenditures'!$L$8</f>
        <v>0</v>
      </c>
      <c r="C8" s="132"/>
      <c r="D8" s="46">
        <f>'B. Total Expenditures'!$L$8</f>
        <v>0</v>
      </c>
      <c r="E8" s="55">
        <f t="shared" si="0"/>
        <v>0</v>
      </c>
    </row>
    <row r="9" spans="1:5" ht="29.25" x14ac:dyDescent="0.25">
      <c r="A9" s="119" t="s">
        <v>185</v>
      </c>
      <c r="B9" s="46">
        <f>'C.1 Federal Expenditures'!$M$8</f>
        <v>0</v>
      </c>
      <c r="C9" s="132"/>
      <c r="D9" s="46">
        <f>'B. Total Expenditures'!$M$8</f>
        <v>0</v>
      </c>
      <c r="E9" s="55">
        <f t="shared" si="0"/>
        <v>0</v>
      </c>
    </row>
    <row r="10" spans="1:5" ht="30.75" x14ac:dyDescent="0.25">
      <c r="A10" s="118" t="s">
        <v>148</v>
      </c>
      <c r="B10" s="46">
        <f>'C.1 Federal Expenditures'!$N$8</f>
        <v>7215255</v>
      </c>
      <c r="C10" s="132"/>
      <c r="D10" s="46">
        <f>'B. Total Expenditures'!$N$8</f>
        <v>7215255</v>
      </c>
      <c r="E10" s="55">
        <f t="shared" si="0"/>
        <v>4.9997547331053743E-2</v>
      </c>
    </row>
    <row r="11" spans="1:5" x14ac:dyDescent="0.25">
      <c r="A11" s="119" t="s">
        <v>186</v>
      </c>
      <c r="B11" s="46">
        <f>'C.1 Federal Expenditures'!$O$8</f>
        <v>0</v>
      </c>
      <c r="C11" s="132"/>
      <c r="D11" s="46">
        <f>'B. Total Expenditures'!$O$8</f>
        <v>0</v>
      </c>
      <c r="E11" s="55">
        <f t="shared" si="0"/>
        <v>0</v>
      </c>
    </row>
    <row r="12" spans="1:5" x14ac:dyDescent="0.25">
      <c r="A12" s="119" t="s">
        <v>187</v>
      </c>
      <c r="B12" s="46">
        <f>'C.1 Federal Expenditures'!$P$8</f>
        <v>0</v>
      </c>
      <c r="C12" s="132"/>
      <c r="D12" s="46">
        <f>'B. Total Expenditures'!$P$8</f>
        <v>0</v>
      </c>
      <c r="E12" s="55">
        <f t="shared" si="0"/>
        <v>0</v>
      </c>
    </row>
    <row r="13" spans="1:5" ht="29.25" x14ac:dyDescent="0.25">
      <c r="A13" s="119" t="s">
        <v>188</v>
      </c>
      <c r="B13" s="46">
        <f>'C.1 Federal Expenditures'!$Q$8</f>
        <v>7215255</v>
      </c>
      <c r="C13" s="132"/>
      <c r="D13" s="46">
        <f>'B. Total Expenditures'!$Q$8</f>
        <v>7215255</v>
      </c>
      <c r="E13" s="55">
        <f t="shared" si="0"/>
        <v>4.9997547331053743E-2</v>
      </c>
    </row>
    <row r="14" spans="1:5" ht="30.75" x14ac:dyDescent="0.25">
      <c r="A14" s="118" t="s">
        <v>189</v>
      </c>
      <c r="B14" s="46">
        <f>'C.1 Federal Expenditures'!$R$8</f>
        <v>15905139</v>
      </c>
      <c r="C14" s="46">
        <f>'C.2 State Expenditures'!$R$8</f>
        <v>0</v>
      </c>
      <c r="D14" s="46">
        <f>'B. Total Expenditures'!$R$8</f>
        <v>15905139</v>
      </c>
      <c r="E14" s="55">
        <f t="shared" si="0"/>
        <v>0.11021342141885336</v>
      </c>
    </row>
    <row r="15" spans="1:5" x14ac:dyDescent="0.25">
      <c r="A15" s="119" t="s">
        <v>190</v>
      </c>
      <c r="B15" s="46">
        <f>'C.1 Federal Expenditures'!$S$8</f>
        <v>37598</v>
      </c>
      <c r="C15" s="46">
        <f>'C.2 State Expenditures'!$S$8</f>
        <v>0</v>
      </c>
      <c r="D15" s="46">
        <f>'B. Total Expenditures'!$S$8</f>
        <v>37598</v>
      </c>
      <c r="E15" s="55">
        <f t="shared" si="0"/>
        <v>2.6053241147443282E-4</v>
      </c>
    </row>
    <row r="16" spans="1:5" x14ac:dyDescent="0.25">
      <c r="A16" s="119" t="s">
        <v>191</v>
      </c>
      <c r="B16" s="46">
        <f>'C.1 Federal Expenditures'!$T$8</f>
        <v>3667300</v>
      </c>
      <c r="C16" s="46">
        <f>'C.2 State Expenditures'!$T$8</f>
        <v>0</v>
      </c>
      <c r="D16" s="46">
        <f>'B. Total Expenditures'!$T$8</f>
        <v>3667300</v>
      </c>
      <c r="E16" s="55">
        <f t="shared" si="0"/>
        <v>2.5412269604771196E-2</v>
      </c>
    </row>
    <row r="17" spans="1:5" x14ac:dyDescent="0.25">
      <c r="A17" s="119" t="s">
        <v>192</v>
      </c>
      <c r="B17" s="46">
        <f>'C.1 Federal Expenditures'!$U$8</f>
        <v>12200241</v>
      </c>
      <c r="C17" s="46">
        <f>'C.2 State Expenditures'!$U$8</f>
        <v>0</v>
      </c>
      <c r="D17" s="46">
        <f>'B. Total Expenditures'!$U$8</f>
        <v>12200241</v>
      </c>
      <c r="E17" s="55">
        <f t="shared" si="0"/>
        <v>8.4540619402607736E-2</v>
      </c>
    </row>
    <row r="18" spans="1:5" ht="15.75" x14ac:dyDescent="0.25">
      <c r="A18" s="118" t="s">
        <v>193</v>
      </c>
      <c r="B18" s="46">
        <f>'C.1 Federal Expenditures'!$V$8</f>
        <v>1308771</v>
      </c>
      <c r="C18" s="46">
        <f>'C.2 State Expenditures'!$V$8</f>
        <v>443400</v>
      </c>
      <c r="D18" s="46">
        <f>'B. Total Expenditures'!$V$8</f>
        <v>1752171</v>
      </c>
      <c r="E18" s="55">
        <f t="shared" si="0"/>
        <v>1.214153242048961E-2</v>
      </c>
    </row>
    <row r="19" spans="1:5" ht="15.75" x14ac:dyDescent="0.25">
      <c r="A19" s="118" t="s">
        <v>154</v>
      </c>
      <c r="B19" s="46">
        <f>'C.1 Federal Expenditures'!$W$8</f>
        <v>385277</v>
      </c>
      <c r="C19" s="46">
        <f>'C.2 State Expenditures'!$W$8</f>
        <v>90558810</v>
      </c>
      <c r="D19" s="46">
        <f>'B. Total Expenditures'!$W$8</f>
        <v>90944087</v>
      </c>
      <c r="E19" s="55">
        <f t="shared" si="0"/>
        <v>0.63018996477074884</v>
      </c>
    </row>
    <row r="20" spans="1:5" ht="29.25" x14ac:dyDescent="0.25">
      <c r="A20" s="119" t="s">
        <v>195</v>
      </c>
      <c r="B20" s="46">
        <f>'C.1 Federal Expenditures'!$X$8</f>
        <v>385277</v>
      </c>
      <c r="C20" s="46">
        <f>'C.2 State Expenditures'!$X$8</f>
        <v>0</v>
      </c>
      <c r="D20" s="46">
        <f>'B. Total Expenditures'!$X$8</f>
        <v>385277</v>
      </c>
      <c r="E20" s="55">
        <f t="shared" si="0"/>
        <v>2.6697469518494345E-3</v>
      </c>
    </row>
    <row r="21" spans="1:5" x14ac:dyDescent="0.25">
      <c r="A21" s="119" t="s">
        <v>194</v>
      </c>
      <c r="B21" s="46">
        <f>'C.1 Federal Expenditures'!$Y$8</f>
        <v>0</v>
      </c>
      <c r="C21" s="46">
        <f>'C.2 State Expenditures'!$Y$8</f>
        <v>90558810</v>
      </c>
      <c r="D21" s="46">
        <f>'B. Total Expenditures'!$Y$8</f>
        <v>90558810</v>
      </c>
      <c r="E21" s="55">
        <f t="shared" si="0"/>
        <v>0.62752021781889944</v>
      </c>
    </row>
    <row r="22" spans="1:5" ht="30.75" x14ac:dyDescent="0.25">
      <c r="A22" s="118" t="s">
        <v>155</v>
      </c>
      <c r="B22" s="46">
        <f>'C.1 Federal Expenditures'!$Z$8</f>
        <v>369424</v>
      </c>
      <c r="C22" s="46">
        <f>'C.2 State Expenditures'!$Z$8</f>
        <v>0</v>
      </c>
      <c r="D22" s="46">
        <f>'B. Total Expenditures'!$Z$8</f>
        <v>369424</v>
      </c>
      <c r="E22" s="55">
        <f t="shared" si="0"/>
        <v>2.5598948235685637E-3</v>
      </c>
    </row>
    <row r="23" spans="1:5" ht="30.75" x14ac:dyDescent="0.25">
      <c r="A23" s="118" t="s">
        <v>150</v>
      </c>
      <c r="B23" s="46">
        <f>'C.1 Federal Expenditures'!$AA$8</f>
        <v>0</v>
      </c>
      <c r="C23" s="46">
        <f>'C.2 State Expenditures'!$AA$8</f>
        <v>0</v>
      </c>
      <c r="D23" s="46">
        <f>'B. Total Expenditures'!$AA$8</f>
        <v>0</v>
      </c>
      <c r="E23" s="55">
        <f t="shared" si="0"/>
        <v>0</v>
      </c>
    </row>
    <row r="24" spans="1:5" ht="30.75" x14ac:dyDescent="0.25">
      <c r="A24" s="118" t="s">
        <v>156</v>
      </c>
      <c r="B24" s="46">
        <f>'C.1 Federal Expenditures'!$AB$8</f>
        <v>0</v>
      </c>
      <c r="C24" s="46">
        <f>'C.2 State Expenditures'!$AB$8</f>
        <v>0</v>
      </c>
      <c r="D24" s="46">
        <f>'B. Total Expenditures'!$AB$8</f>
        <v>0</v>
      </c>
      <c r="E24" s="55">
        <f t="shared" si="0"/>
        <v>0</v>
      </c>
    </row>
    <row r="25" spans="1:5" ht="15.75" x14ac:dyDescent="0.25">
      <c r="A25" s="118" t="s">
        <v>64</v>
      </c>
      <c r="B25" s="46">
        <f>'C.1 Federal Expenditures'!$AC$8</f>
        <v>0</v>
      </c>
      <c r="C25" s="46">
        <f>'C.2 State Expenditures'!$AC$8</f>
        <v>0</v>
      </c>
      <c r="D25" s="46">
        <f>'B. Total Expenditures'!$AC$8</f>
        <v>0</v>
      </c>
      <c r="E25" s="55">
        <f t="shared" si="0"/>
        <v>0</v>
      </c>
    </row>
    <row r="26" spans="1:5" ht="15.75" x14ac:dyDescent="0.25">
      <c r="A26" s="118" t="s">
        <v>196</v>
      </c>
      <c r="B26" s="46">
        <f>'C.1 Federal Expenditures'!$AD$8</f>
        <v>0</v>
      </c>
      <c r="C26" s="46">
        <f>'C.2 State Expenditures'!$AD$8</f>
        <v>0</v>
      </c>
      <c r="D26" s="46">
        <f>'B. Total Expenditures'!$AD$8</f>
        <v>0</v>
      </c>
      <c r="E26" s="55">
        <f t="shared" si="0"/>
        <v>0</v>
      </c>
    </row>
    <row r="27" spans="1:5" s="11" customFormat="1" ht="15.75" x14ac:dyDescent="0.25">
      <c r="A27" s="118" t="s">
        <v>197</v>
      </c>
      <c r="B27" s="46">
        <f>'C.1 Federal Expenditures'!$AE$8</f>
        <v>0</v>
      </c>
      <c r="C27" s="46">
        <f>'C.2 State Expenditures'!$AE$8</f>
        <v>0</v>
      </c>
      <c r="D27" s="46">
        <f>'B. Total Expenditures'!$AE$8</f>
        <v>0</v>
      </c>
      <c r="E27" s="55">
        <f t="shared" si="0"/>
        <v>0</v>
      </c>
    </row>
    <row r="28" spans="1:5" ht="30.75" x14ac:dyDescent="0.25">
      <c r="A28" s="118" t="s">
        <v>198</v>
      </c>
      <c r="B28" s="46">
        <f>'C.1 Federal Expenditures'!$AF$8</f>
        <v>950000</v>
      </c>
      <c r="C28" s="46">
        <f>'C.2 State Expenditures'!$AF$8</f>
        <v>0</v>
      </c>
      <c r="D28" s="46">
        <f>'B. Total Expenditures'!$AF$8</f>
        <v>950000</v>
      </c>
      <c r="E28" s="55">
        <f t="shared" si="0"/>
        <v>6.5829509787943812E-3</v>
      </c>
    </row>
    <row r="29" spans="1:5" ht="45.75" x14ac:dyDescent="0.25">
      <c r="A29" s="118" t="s">
        <v>157</v>
      </c>
      <c r="B29" s="46">
        <f>'C.1 Federal Expenditures'!$AG$8</f>
        <v>2251199</v>
      </c>
      <c r="C29" s="46">
        <f>'C.2 State Expenditures'!$AG$8</f>
        <v>0</v>
      </c>
      <c r="D29" s="46">
        <f>'B. Total Expenditures'!$AG$8</f>
        <v>2251199</v>
      </c>
      <c r="E29" s="55">
        <f t="shared" si="0"/>
        <v>1.5599508063695719E-2</v>
      </c>
    </row>
    <row r="30" spans="1:5" ht="15.75" x14ac:dyDescent="0.25">
      <c r="A30" s="118" t="s">
        <v>199</v>
      </c>
      <c r="B30" s="46">
        <f>'C.1 Federal Expenditures'!$AH$8</f>
        <v>0</v>
      </c>
      <c r="C30" s="46">
        <f>'C.2 State Expenditures'!$AH$8</f>
        <v>0</v>
      </c>
      <c r="D30" s="46">
        <f>'B. Total Expenditures'!$AH$8</f>
        <v>0</v>
      </c>
      <c r="E30" s="55">
        <f t="shared" si="0"/>
        <v>0</v>
      </c>
    </row>
    <row r="31" spans="1:5" ht="29.25" x14ac:dyDescent="0.25">
      <c r="A31" s="119" t="s">
        <v>200</v>
      </c>
      <c r="B31" s="46">
        <f>'C.1 Federal Expenditures'!$AI$8</f>
        <v>0</v>
      </c>
      <c r="C31" s="46">
        <f>'C.2 State Expenditures'!$AI$8</f>
        <v>0</v>
      </c>
      <c r="D31" s="46">
        <f>'B. Total Expenditures'!$AI$8</f>
        <v>0</v>
      </c>
      <c r="E31" s="55">
        <f t="shared" si="0"/>
        <v>0</v>
      </c>
    </row>
    <row r="32" spans="1:5" x14ac:dyDescent="0.25">
      <c r="A32" s="119" t="s">
        <v>201</v>
      </c>
      <c r="B32" s="46">
        <f>'C.1 Federal Expenditures'!$AJ$8</f>
        <v>0</v>
      </c>
      <c r="C32" s="46">
        <f>'C.2 State Expenditures'!$AJ$8</f>
        <v>0</v>
      </c>
      <c r="D32" s="46">
        <f>'B. Total Expenditures'!$AJ$8</f>
        <v>0</v>
      </c>
      <c r="E32" s="55">
        <f t="shared" si="0"/>
        <v>0</v>
      </c>
    </row>
    <row r="33" spans="1:5" x14ac:dyDescent="0.25">
      <c r="A33" s="119" t="s">
        <v>202</v>
      </c>
      <c r="B33" s="46">
        <f>'C.1 Federal Expenditures'!$AK$8</f>
        <v>0</v>
      </c>
      <c r="C33" s="46">
        <f>'C.2 State Expenditures'!$AK$8</f>
        <v>0</v>
      </c>
      <c r="D33" s="46">
        <f>'B. Total Expenditures'!$AK$8</f>
        <v>0</v>
      </c>
      <c r="E33" s="55">
        <f t="shared" si="0"/>
        <v>0</v>
      </c>
    </row>
    <row r="34" spans="1:5" ht="15.75" x14ac:dyDescent="0.25">
      <c r="A34" s="118" t="s">
        <v>203</v>
      </c>
      <c r="B34" s="46">
        <f>'C.1 Federal Expenditures'!$AL$8</f>
        <v>0</v>
      </c>
      <c r="C34" s="46">
        <f>'C.2 State Expenditures'!$AL$8</f>
        <v>0</v>
      </c>
      <c r="D34" s="46">
        <f>'B. Total Expenditures'!$AL$8</f>
        <v>0</v>
      </c>
      <c r="E34" s="55">
        <f t="shared" si="0"/>
        <v>0</v>
      </c>
    </row>
    <row r="35" spans="1:5" ht="15.75" x14ac:dyDescent="0.25">
      <c r="A35" s="118" t="s">
        <v>158</v>
      </c>
      <c r="B35" s="46">
        <f>'C.1 Federal Expenditures'!$AM$8</f>
        <v>15712636</v>
      </c>
      <c r="C35" s="46">
        <f>'C.2 State Expenditures'!$AM$8</f>
        <v>0</v>
      </c>
      <c r="D35" s="46">
        <f>'B. Total Expenditures'!$AM$8</f>
        <v>15712636</v>
      </c>
      <c r="E35" s="55">
        <f t="shared" si="0"/>
        <v>0.10887948687962089</v>
      </c>
    </row>
    <row r="36" spans="1:5" x14ac:dyDescent="0.25">
      <c r="A36" s="119" t="s">
        <v>204</v>
      </c>
      <c r="B36" s="46">
        <f>'C.1 Federal Expenditures'!$AN$8</f>
        <v>12518281</v>
      </c>
      <c r="C36" s="46">
        <f>'C.2 State Expenditures'!$AN$8</f>
        <v>0</v>
      </c>
      <c r="D36" s="46">
        <f>'B. Total Expenditures'!$AN$8</f>
        <v>12518281</v>
      </c>
      <c r="E36" s="55">
        <f t="shared" si="0"/>
        <v>8.6744452801866434E-2</v>
      </c>
    </row>
    <row r="37" spans="1:5" x14ac:dyDescent="0.25">
      <c r="A37" s="119" t="s">
        <v>205</v>
      </c>
      <c r="B37" s="46">
        <f>'C.1 Federal Expenditures'!$AO$8</f>
        <v>0</v>
      </c>
      <c r="C37" s="46">
        <f>'C.2 State Expenditures'!$AO$8</f>
        <v>0</v>
      </c>
      <c r="D37" s="46">
        <f>'B. Total Expenditures'!$AO$8</f>
        <v>0</v>
      </c>
      <c r="E37" s="55">
        <f t="shared" si="0"/>
        <v>0</v>
      </c>
    </row>
    <row r="38" spans="1:5" x14ac:dyDescent="0.25">
      <c r="A38" s="119" t="s">
        <v>206</v>
      </c>
      <c r="B38" s="46">
        <f>'C.1 Federal Expenditures'!$AP$8</f>
        <v>3194355</v>
      </c>
      <c r="C38" s="46">
        <f>'C.2 State Expenditures'!$AP$8</f>
        <v>0</v>
      </c>
      <c r="D38" s="46">
        <f>'B. Total Expenditures'!$AP$8</f>
        <v>3194355</v>
      </c>
      <c r="E38" s="55">
        <f t="shared" si="0"/>
        <v>2.213503407775445E-2</v>
      </c>
    </row>
    <row r="39" spans="1:5" ht="15.75" x14ac:dyDescent="0.25">
      <c r="A39" s="118" t="s">
        <v>152</v>
      </c>
      <c r="B39" s="46">
        <f>'C.1 Federal Expenditures'!$AQ$8</f>
        <v>0</v>
      </c>
      <c r="C39" s="46">
        <f>'C.2 State Expenditures'!$AQ$8</f>
        <v>0</v>
      </c>
      <c r="D39" s="46">
        <f>'B. Total Expenditures'!$AQ$8</f>
        <v>0</v>
      </c>
      <c r="E39" s="55">
        <f t="shared" si="0"/>
        <v>0</v>
      </c>
    </row>
    <row r="40" spans="1:5" ht="15.75" x14ac:dyDescent="0.25">
      <c r="A40" s="94" t="s">
        <v>209</v>
      </c>
      <c r="B40" s="133">
        <f>'C.1 Federal Expenditures'!$AR$8</f>
        <v>53309969</v>
      </c>
      <c r="C40" s="133">
        <f>'C.2 State Expenditures'!$AR$8</f>
        <v>91002210</v>
      </c>
      <c r="D40" s="133">
        <f>'B. Total Expenditures'!$AR$8</f>
        <v>144312179</v>
      </c>
      <c r="E40" s="96">
        <f t="shared" si="0"/>
        <v>1</v>
      </c>
    </row>
    <row r="41" spans="1:5" ht="15.75" x14ac:dyDescent="0.25">
      <c r="A41" s="118" t="s">
        <v>153</v>
      </c>
      <c r="B41" s="46">
        <f>'C.1 Federal Expenditures'!$C$8</f>
        <v>0</v>
      </c>
      <c r="C41" s="132"/>
      <c r="D41" s="46">
        <f>'B. Total Expenditures'!$C$8</f>
        <v>0</v>
      </c>
      <c r="E41" s="55">
        <f t="shared" si="0"/>
        <v>0</v>
      </c>
    </row>
    <row r="42" spans="1:5" ht="15.75" x14ac:dyDescent="0.25">
      <c r="A42" s="118" t="s">
        <v>320</v>
      </c>
      <c r="B42" s="46">
        <f>'C.1 Federal Expenditures'!$D$8</f>
        <v>0</v>
      </c>
      <c r="C42" s="132"/>
      <c r="D42" s="46">
        <f>'B. Total Expenditures'!$D$8</f>
        <v>0</v>
      </c>
      <c r="E42" s="55">
        <f t="shared" si="0"/>
        <v>0</v>
      </c>
    </row>
    <row r="43" spans="1:5" ht="15.75" x14ac:dyDescent="0.25">
      <c r="A43" s="120" t="s">
        <v>180</v>
      </c>
      <c r="B43" s="133">
        <f>B41+B42</f>
        <v>0</v>
      </c>
      <c r="C43" s="144"/>
      <c r="D43" s="133">
        <f>D41+D42</f>
        <v>0</v>
      </c>
      <c r="E43" s="96">
        <f t="shared" si="0"/>
        <v>0</v>
      </c>
    </row>
    <row r="44" spans="1:5" ht="15.75" x14ac:dyDescent="0.25">
      <c r="A44" s="94" t="s">
        <v>61</v>
      </c>
      <c r="B44" s="95">
        <f>SUM(B41,B42, B3,B6,B10,B14,B18,B19,B22,B23,B24,B25,B26,B27,B28,B29,B30,B34,B35, B39)</f>
        <v>53309969</v>
      </c>
      <c r="C44" s="95">
        <f>SUM(C41,C42,C3,C6,C10,C14,C18,C19,C22,C23,C24,C25,C26,C27,C28,C29,C30,C34,C35, C39)</f>
        <v>91002210</v>
      </c>
      <c r="D44" s="95">
        <f>B44+C44</f>
        <v>144312179</v>
      </c>
      <c r="E44" s="96">
        <f t="shared" si="0"/>
        <v>1</v>
      </c>
    </row>
    <row r="45" spans="1:5" ht="15.75" x14ac:dyDescent="0.25">
      <c r="A45" s="118" t="s">
        <v>207</v>
      </c>
      <c r="B45" s="46">
        <f>'C.1 Federal Expenditures'!$AS$8</f>
        <v>33432731</v>
      </c>
      <c r="C45" s="132"/>
      <c r="D45" s="46">
        <f>'B. Total Expenditures'!$AS$8</f>
        <v>33432731</v>
      </c>
      <c r="E45" s="141"/>
    </row>
    <row r="46" spans="1:5" ht="15.75" x14ac:dyDescent="0.25">
      <c r="A46" s="118" t="s">
        <v>208</v>
      </c>
      <c r="B46" s="46">
        <f>'C.1 Federal Expenditures'!$AT$8</f>
        <v>10851193</v>
      </c>
      <c r="C46" s="132"/>
      <c r="D46" s="46">
        <f>'B. Total Expenditures'!$AT$8</f>
        <v>10851193</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0" tint="-0.34998626667073579"/>
    <pageSetUpPr fitToPage="1"/>
  </sheetPr>
  <dimension ref="A1:E56"/>
  <sheetViews>
    <sheetView topLeftCell="A25" zoomScaleNormal="100" workbookViewId="0">
      <selection activeCell="B47" sqref="B47:D48"/>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133</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Expenditures'!$G$9</f>
        <v>1017637383</v>
      </c>
      <c r="C3" s="46">
        <f>'C.2 State Expenditures'!$G$9</f>
        <v>1821089120</v>
      </c>
      <c r="D3" s="46">
        <f>'B. Total Expenditures'!$G$9</f>
        <v>2838726503</v>
      </c>
      <c r="E3" s="55">
        <f t="shared" ref="E3:E44" si="0">D3/($D$44)</f>
        <v>0.42762917640946746</v>
      </c>
    </row>
    <row r="4" spans="1:5" ht="57.75" x14ac:dyDescent="0.25">
      <c r="A4" s="119" t="s">
        <v>182</v>
      </c>
      <c r="B4" s="46">
        <f>'C.1 Federal Expenditures'!$H$9</f>
        <v>1014904759</v>
      </c>
      <c r="C4" s="46">
        <f>'C.2 State Expenditures'!$H$9</f>
        <v>1749577310</v>
      </c>
      <c r="D4" s="46">
        <f>'B. Total Expenditures'!$H$9</f>
        <v>2764482069</v>
      </c>
      <c r="E4" s="55">
        <f t="shared" si="0"/>
        <v>0.41644490552924907</v>
      </c>
    </row>
    <row r="5" spans="1:5" ht="43.5" x14ac:dyDescent="0.25">
      <c r="A5" s="119" t="s">
        <v>181</v>
      </c>
      <c r="B5" s="46">
        <f>'C.1 Federal Expenditures'!$I$9</f>
        <v>2732624</v>
      </c>
      <c r="C5" s="46">
        <f>'C.2 State Expenditures'!$I$9</f>
        <v>71511810</v>
      </c>
      <c r="D5" s="46">
        <f>'B. Total Expenditures'!$I$9</f>
        <v>74244434</v>
      </c>
      <c r="E5" s="55">
        <f t="shared" si="0"/>
        <v>1.1184270880218384E-2</v>
      </c>
    </row>
    <row r="6" spans="1:5" ht="30.75" x14ac:dyDescent="0.25">
      <c r="A6" s="118" t="s">
        <v>149</v>
      </c>
      <c r="B6" s="46">
        <f>'C.1 Federal Expenditures'!$J$9</f>
        <v>242157000</v>
      </c>
      <c r="C6" s="132"/>
      <c r="D6" s="46">
        <f>'B. Total Expenditures'!$J$9</f>
        <v>242157000</v>
      </c>
      <c r="E6" s="55">
        <f t="shared" si="0"/>
        <v>3.6478821880991684E-2</v>
      </c>
    </row>
    <row r="7" spans="1:5" x14ac:dyDescent="0.25">
      <c r="A7" s="119" t="s">
        <v>183</v>
      </c>
      <c r="B7" s="46">
        <f>'C.1 Federal Expenditures'!$K$9</f>
        <v>0</v>
      </c>
      <c r="C7" s="132"/>
      <c r="D7" s="46">
        <f>'B. Total Expenditures'!$K$9</f>
        <v>0</v>
      </c>
      <c r="E7" s="55">
        <f t="shared" si="0"/>
        <v>0</v>
      </c>
    </row>
    <row r="8" spans="1:5" x14ac:dyDescent="0.25">
      <c r="A8" s="119" t="s">
        <v>184</v>
      </c>
      <c r="B8" s="46">
        <f>'C.1 Federal Expenditures'!$L$9</f>
        <v>0</v>
      </c>
      <c r="C8" s="132"/>
      <c r="D8" s="46">
        <f>'B. Total Expenditures'!$L$9</f>
        <v>0</v>
      </c>
      <c r="E8" s="55">
        <f t="shared" si="0"/>
        <v>0</v>
      </c>
    </row>
    <row r="9" spans="1:5" ht="29.25" x14ac:dyDescent="0.25">
      <c r="A9" s="119" t="s">
        <v>185</v>
      </c>
      <c r="B9" s="46">
        <f>'C.1 Federal Expenditures'!$M$9</f>
        <v>242157000</v>
      </c>
      <c r="C9" s="132"/>
      <c r="D9" s="46">
        <f>'B. Total Expenditures'!$M$9</f>
        <v>242157000</v>
      </c>
      <c r="E9" s="55">
        <f t="shared" si="0"/>
        <v>3.6478821880991684E-2</v>
      </c>
    </row>
    <row r="10" spans="1:5" ht="30.75" x14ac:dyDescent="0.25">
      <c r="A10" s="118" t="s">
        <v>148</v>
      </c>
      <c r="B10" s="46">
        <f>'C.1 Federal Expenditures'!$N$9</f>
        <v>0</v>
      </c>
      <c r="C10" s="132"/>
      <c r="D10" s="46">
        <f>'B. Total Expenditures'!$N$9</f>
        <v>0</v>
      </c>
      <c r="E10" s="55">
        <f t="shared" si="0"/>
        <v>0</v>
      </c>
    </row>
    <row r="11" spans="1:5" x14ac:dyDescent="0.25">
      <c r="A11" s="119" t="s">
        <v>186</v>
      </c>
      <c r="B11" s="46">
        <f>'C.1 Federal Expenditures'!$O$9</f>
        <v>0</v>
      </c>
      <c r="C11" s="132"/>
      <c r="D11" s="46">
        <f>'B. Total Expenditures'!$O$9</f>
        <v>0</v>
      </c>
      <c r="E11" s="55">
        <f t="shared" si="0"/>
        <v>0</v>
      </c>
    </row>
    <row r="12" spans="1:5" x14ac:dyDescent="0.25">
      <c r="A12" s="119" t="s">
        <v>187</v>
      </c>
      <c r="B12" s="46">
        <f>'C.1 Federal Expenditures'!$P$9</f>
        <v>0</v>
      </c>
      <c r="C12" s="132"/>
      <c r="D12" s="46">
        <f>'B. Total Expenditures'!$P$9</f>
        <v>0</v>
      </c>
      <c r="E12" s="55">
        <f t="shared" si="0"/>
        <v>0</v>
      </c>
    </row>
    <row r="13" spans="1:5" ht="29.25" x14ac:dyDescent="0.25">
      <c r="A13" s="119" t="s">
        <v>188</v>
      </c>
      <c r="B13" s="46">
        <f>'C.1 Federal Expenditures'!$Q$9</f>
        <v>0</v>
      </c>
      <c r="C13" s="132"/>
      <c r="D13" s="46">
        <f>'B. Total Expenditures'!$Q$9</f>
        <v>0</v>
      </c>
      <c r="E13" s="55">
        <f t="shared" si="0"/>
        <v>0</v>
      </c>
    </row>
    <row r="14" spans="1:5" ht="30.75" x14ac:dyDescent="0.25">
      <c r="A14" s="118" t="s">
        <v>189</v>
      </c>
      <c r="B14" s="46">
        <f>'C.1 Federal Expenditures'!$R$9</f>
        <v>1014168682</v>
      </c>
      <c r="C14" s="46">
        <f>'C.2 State Expenditures'!$R$9</f>
        <v>48314274</v>
      </c>
      <c r="D14" s="46">
        <f>'B. Total Expenditures'!$R$9</f>
        <v>1062482956</v>
      </c>
      <c r="E14" s="55">
        <f t="shared" si="0"/>
        <v>0.16005371103669738</v>
      </c>
    </row>
    <row r="15" spans="1:5" x14ac:dyDescent="0.25">
      <c r="A15" s="119" t="s">
        <v>190</v>
      </c>
      <c r="B15" s="46">
        <f>'C.1 Federal Expenditures'!$S$9</f>
        <v>31073150</v>
      </c>
      <c r="C15" s="46">
        <f>'C.2 State Expenditures'!$S$9</f>
        <v>9367172</v>
      </c>
      <c r="D15" s="46">
        <f>'B. Total Expenditures'!$S$9</f>
        <v>40440322</v>
      </c>
      <c r="E15" s="55">
        <f t="shared" si="0"/>
        <v>6.0919787701695571E-3</v>
      </c>
    </row>
    <row r="16" spans="1:5" x14ac:dyDescent="0.25">
      <c r="A16" s="119" t="s">
        <v>191</v>
      </c>
      <c r="B16" s="46">
        <f>'C.1 Federal Expenditures'!$T$9</f>
        <v>443156740</v>
      </c>
      <c r="C16" s="46">
        <f>'C.2 State Expenditures'!$T$9</f>
        <v>25059582</v>
      </c>
      <c r="D16" s="46">
        <f>'B. Total Expenditures'!$T$9</f>
        <v>468216322</v>
      </c>
      <c r="E16" s="55">
        <f t="shared" si="0"/>
        <v>7.0532670176831763E-2</v>
      </c>
    </row>
    <row r="17" spans="1:5" x14ac:dyDescent="0.25">
      <c r="A17" s="119" t="s">
        <v>192</v>
      </c>
      <c r="B17" s="46">
        <f>'C.1 Federal Expenditures'!$U$9</f>
        <v>539938792</v>
      </c>
      <c r="C17" s="46">
        <f>'C.2 State Expenditures'!$U$9</f>
        <v>13887520</v>
      </c>
      <c r="D17" s="46">
        <f>'B. Total Expenditures'!$U$9</f>
        <v>553826312</v>
      </c>
      <c r="E17" s="55">
        <f t="shared" si="0"/>
        <v>8.3429062089696054E-2</v>
      </c>
    </row>
    <row r="18" spans="1:5" ht="15.75" x14ac:dyDescent="0.25">
      <c r="A18" s="118" t="s">
        <v>193</v>
      </c>
      <c r="B18" s="46">
        <f>'C.1 Federal Expenditures'!$V$9</f>
        <v>245732278</v>
      </c>
      <c r="C18" s="46">
        <f>'C.2 State Expenditures'!$V$9</f>
        <v>9824635</v>
      </c>
      <c r="D18" s="46">
        <f>'B. Total Expenditures'!$V$9</f>
        <v>255556913</v>
      </c>
      <c r="E18" s="55">
        <f t="shared" si="0"/>
        <v>3.8497400900172569E-2</v>
      </c>
    </row>
    <row r="19" spans="1:5" ht="15.75" x14ac:dyDescent="0.25">
      <c r="A19" s="118" t="s">
        <v>154</v>
      </c>
      <c r="B19" s="46">
        <f>'C.1 Federal Expenditures'!$W$9</f>
        <v>122311636</v>
      </c>
      <c r="C19" s="46">
        <f>'C.2 State Expenditures'!$W$9</f>
        <v>773771121</v>
      </c>
      <c r="D19" s="46">
        <f>'B. Total Expenditures'!$W$9</f>
        <v>896082757</v>
      </c>
      <c r="E19" s="55">
        <f t="shared" si="0"/>
        <v>0.13498698482071944</v>
      </c>
    </row>
    <row r="20" spans="1:5" ht="29.25" x14ac:dyDescent="0.25">
      <c r="A20" s="119" t="s">
        <v>195</v>
      </c>
      <c r="B20" s="46">
        <f>'C.1 Federal Expenditures'!$X$9</f>
        <v>122311636</v>
      </c>
      <c r="C20" s="46">
        <f>'C.2 State Expenditures'!$X$9</f>
        <v>773771121</v>
      </c>
      <c r="D20" s="46">
        <f>'B. Total Expenditures'!$X$9</f>
        <v>896082757</v>
      </c>
      <c r="E20" s="55">
        <f t="shared" si="0"/>
        <v>0.13498698482071944</v>
      </c>
    </row>
    <row r="21" spans="1:5" x14ac:dyDescent="0.25">
      <c r="A21" s="119" t="s">
        <v>194</v>
      </c>
      <c r="B21" s="46">
        <f>'C.1 Federal Expenditures'!$Y$9</f>
        <v>0</v>
      </c>
      <c r="C21" s="46">
        <f>'C.2 State Expenditures'!$Y$9</f>
        <v>0</v>
      </c>
      <c r="D21" s="46">
        <f>'B. Total Expenditures'!$Y$9</f>
        <v>0</v>
      </c>
      <c r="E21" s="55">
        <f t="shared" si="0"/>
        <v>0</v>
      </c>
    </row>
    <row r="22" spans="1:5" ht="30.75" x14ac:dyDescent="0.25">
      <c r="A22" s="118" t="s">
        <v>155</v>
      </c>
      <c r="B22" s="46">
        <f>'C.1 Federal Expenditures'!$Z$9</f>
        <v>0</v>
      </c>
      <c r="C22" s="46">
        <f>'C.2 State Expenditures'!$Z$9</f>
        <v>7450</v>
      </c>
      <c r="D22" s="46">
        <f>'B. Total Expenditures'!$Z$9</f>
        <v>7450</v>
      </c>
      <c r="E22" s="55">
        <f t="shared" si="0"/>
        <v>1.1222769649995172E-6</v>
      </c>
    </row>
    <row r="23" spans="1:5" ht="30.75" x14ac:dyDescent="0.25">
      <c r="A23" s="118" t="s">
        <v>150</v>
      </c>
      <c r="B23" s="46">
        <f>'C.1 Federal Expenditures'!$AA$9</f>
        <v>0</v>
      </c>
      <c r="C23" s="46">
        <f>'C.2 State Expenditures'!$AA$9</f>
        <v>0</v>
      </c>
      <c r="D23" s="46">
        <f>'B. Total Expenditures'!$AA$9</f>
        <v>0</v>
      </c>
      <c r="E23" s="55">
        <f t="shared" si="0"/>
        <v>0</v>
      </c>
    </row>
    <row r="24" spans="1:5" ht="30.75" x14ac:dyDescent="0.25">
      <c r="A24" s="118" t="s">
        <v>156</v>
      </c>
      <c r="B24" s="46">
        <f>'C.1 Federal Expenditures'!$AB$9</f>
        <v>0</v>
      </c>
      <c r="C24" s="46">
        <f>'C.2 State Expenditures'!$AB$9</f>
        <v>0</v>
      </c>
      <c r="D24" s="46">
        <f>'B. Total Expenditures'!$AB$9</f>
        <v>0</v>
      </c>
      <c r="E24" s="55">
        <f t="shared" si="0"/>
        <v>0</v>
      </c>
    </row>
    <row r="25" spans="1:5" ht="15.75" x14ac:dyDescent="0.25">
      <c r="A25" s="118" t="s">
        <v>64</v>
      </c>
      <c r="B25" s="46">
        <f>'C.1 Federal Expenditures'!$AC$9</f>
        <v>165756</v>
      </c>
      <c r="C25" s="46">
        <f>'C.2 State Expenditures'!$AC$9</f>
        <v>335255</v>
      </c>
      <c r="D25" s="46">
        <f>'B. Total Expenditures'!$AC$9</f>
        <v>501011</v>
      </c>
      <c r="E25" s="55">
        <f t="shared" si="0"/>
        <v>7.5472899934412498E-5</v>
      </c>
    </row>
    <row r="26" spans="1:5" ht="15.75" x14ac:dyDescent="0.25">
      <c r="A26" s="118" t="s">
        <v>196</v>
      </c>
      <c r="B26" s="46">
        <f>'C.1 Federal Expenditures'!$AD$9</f>
        <v>38512610</v>
      </c>
      <c r="C26" s="46">
        <f>'C.2 State Expenditures'!$AD$9</f>
        <v>104958932</v>
      </c>
      <c r="D26" s="46">
        <f>'B. Total Expenditures'!$AD$9</f>
        <v>143471542</v>
      </c>
      <c r="E26" s="55">
        <f t="shared" si="0"/>
        <v>2.1612725734169228E-2</v>
      </c>
    </row>
    <row r="27" spans="1:5" s="11" customFormat="1" ht="15.75" x14ac:dyDescent="0.25">
      <c r="A27" s="118" t="s">
        <v>197</v>
      </c>
      <c r="B27" s="46">
        <f>'C.1 Federal Expenditures'!$AE$9</f>
        <v>0</v>
      </c>
      <c r="C27" s="46">
        <f>'C.2 State Expenditures'!$AE$9</f>
        <v>1255755</v>
      </c>
      <c r="D27" s="46">
        <f>'B. Total Expenditures'!$AE$9</f>
        <v>1255755</v>
      </c>
      <c r="E27" s="55">
        <f t="shared" si="0"/>
        <v>1.8916844431986156E-4</v>
      </c>
    </row>
    <row r="28" spans="1:5" ht="30.75" x14ac:dyDescent="0.25">
      <c r="A28" s="118" t="s">
        <v>198</v>
      </c>
      <c r="B28" s="46">
        <f>'C.1 Federal Expenditures'!$AF$9</f>
        <v>8555788</v>
      </c>
      <c r="C28" s="46">
        <f>'C.2 State Expenditures'!$AF$9</f>
        <v>9973510</v>
      </c>
      <c r="D28" s="46">
        <f>'B. Total Expenditures'!$AF$9</f>
        <v>18529298</v>
      </c>
      <c r="E28" s="55">
        <f t="shared" si="0"/>
        <v>2.7912757480552512E-3</v>
      </c>
    </row>
    <row r="29" spans="1:5" ht="45.75" x14ac:dyDescent="0.25">
      <c r="A29" s="118" t="s">
        <v>157</v>
      </c>
      <c r="B29" s="46">
        <f>'C.1 Federal Expenditures'!$AG$9</f>
        <v>0</v>
      </c>
      <c r="C29" s="46">
        <f>'C.2 State Expenditures'!$AG$9</f>
        <v>1150471</v>
      </c>
      <c r="D29" s="46">
        <f>'B. Total Expenditures'!$AG$9</f>
        <v>1150471</v>
      </c>
      <c r="E29" s="55">
        <f t="shared" si="0"/>
        <v>1.7330833586576638E-4</v>
      </c>
    </row>
    <row r="30" spans="1:5" ht="15.75" x14ac:dyDescent="0.25">
      <c r="A30" s="118" t="s">
        <v>199</v>
      </c>
      <c r="B30" s="46">
        <f>'C.1 Federal Expenditures'!$AH$9</f>
        <v>0</v>
      </c>
      <c r="C30" s="46">
        <f>'C.2 State Expenditures'!$AH$9</f>
        <v>975735</v>
      </c>
      <c r="D30" s="46">
        <f>'B. Total Expenditures'!$AH$9</f>
        <v>975735</v>
      </c>
      <c r="E30" s="55">
        <f t="shared" si="0"/>
        <v>1.4698589455621527E-4</v>
      </c>
    </row>
    <row r="31" spans="1:5" ht="29.25" x14ac:dyDescent="0.25">
      <c r="A31" s="119" t="s">
        <v>200</v>
      </c>
      <c r="B31" s="46">
        <f>'C.1 Federal Expenditures'!$AI$9</f>
        <v>0</v>
      </c>
      <c r="C31" s="46">
        <f>'C.2 State Expenditures'!$AI$9</f>
        <v>780931</v>
      </c>
      <c r="D31" s="46">
        <f>'B. Total Expenditures'!$AI$9</f>
        <v>780931</v>
      </c>
      <c r="E31" s="55">
        <f t="shared" si="0"/>
        <v>1.1764038557772321E-4</v>
      </c>
    </row>
    <row r="32" spans="1:5" x14ac:dyDescent="0.25">
      <c r="A32" s="119" t="s">
        <v>201</v>
      </c>
      <c r="B32" s="46">
        <f>'C.1 Federal Expenditures'!$AJ$9</f>
        <v>0</v>
      </c>
      <c r="C32" s="46">
        <f>'C.2 State Expenditures'!$AJ$9</f>
        <v>0</v>
      </c>
      <c r="D32" s="46">
        <f>'B. Total Expenditures'!$AJ$9</f>
        <v>0</v>
      </c>
      <c r="E32" s="55">
        <f t="shared" si="0"/>
        <v>0</v>
      </c>
    </row>
    <row r="33" spans="1:5" x14ac:dyDescent="0.25">
      <c r="A33" s="119" t="s">
        <v>202</v>
      </c>
      <c r="B33" s="46">
        <f>'C.1 Federal Expenditures'!$AK$9</f>
        <v>0</v>
      </c>
      <c r="C33" s="46">
        <f>'C.2 State Expenditures'!$AK$9</f>
        <v>194804</v>
      </c>
      <c r="D33" s="46">
        <f>'B. Total Expenditures'!$AK$9</f>
        <v>194804</v>
      </c>
      <c r="E33" s="55">
        <f t="shared" si="0"/>
        <v>2.9345508978492072E-5</v>
      </c>
    </row>
    <row r="34" spans="1:5" ht="15.75" x14ac:dyDescent="0.25">
      <c r="A34" s="118" t="s">
        <v>203</v>
      </c>
      <c r="B34" s="46">
        <f>'C.1 Federal Expenditures'!$AL$9</f>
        <v>0</v>
      </c>
      <c r="C34" s="46">
        <f>'C.2 State Expenditures'!$AL$9</f>
        <v>10990</v>
      </c>
      <c r="D34" s="46">
        <f>'B. Total Expenditures'!$AL$9</f>
        <v>10990</v>
      </c>
      <c r="E34" s="55">
        <f t="shared" si="0"/>
        <v>1.6555468248784823E-6</v>
      </c>
    </row>
    <row r="35" spans="1:5" ht="15.75" x14ac:dyDescent="0.25">
      <c r="A35" s="118" t="s">
        <v>158</v>
      </c>
      <c r="B35" s="46">
        <f>'C.1 Federal Expenditures'!$AM$9</f>
        <v>559294573</v>
      </c>
      <c r="C35" s="46">
        <f>'C.2 State Expenditures'!$AM$9</f>
        <v>252294510</v>
      </c>
      <c r="D35" s="46">
        <f>'B. Total Expenditures'!$AM$9</f>
        <v>811589083</v>
      </c>
      <c r="E35" s="55">
        <f t="shared" si="0"/>
        <v>0.1222587560934203</v>
      </c>
    </row>
    <row r="36" spans="1:5" x14ac:dyDescent="0.25">
      <c r="A36" s="119" t="s">
        <v>204</v>
      </c>
      <c r="B36" s="46">
        <f>'C.1 Federal Expenditures'!$AN$9</f>
        <v>323289986</v>
      </c>
      <c r="C36" s="46">
        <f>'C.2 State Expenditures'!$AN$9</f>
        <v>213542742</v>
      </c>
      <c r="D36" s="46">
        <f>'B. Total Expenditures'!$AN$9</f>
        <v>536832728</v>
      </c>
      <c r="E36" s="55">
        <f t="shared" si="0"/>
        <v>8.0869128146610916E-2</v>
      </c>
    </row>
    <row r="37" spans="1:5" x14ac:dyDescent="0.25">
      <c r="A37" s="119" t="s">
        <v>205</v>
      </c>
      <c r="B37" s="46">
        <f>'C.1 Federal Expenditures'!$AO$9</f>
        <v>189048610</v>
      </c>
      <c r="C37" s="46">
        <f>'C.2 State Expenditures'!$AO$9</f>
        <v>34831404</v>
      </c>
      <c r="D37" s="46">
        <f>'B. Total Expenditures'!$AO$9</f>
        <v>223880014</v>
      </c>
      <c r="E37" s="55">
        <f t="shared" si="0"/>
        <v>3.3725554716237505E-2</v>
      </c>
    </row>
    <row r="38" spans="1:5" x14ac:dyDescent="0.25">
      <c r="A38" s="119" t="s">
        <v>206</v>
      </c>
      <c r="B38" s="46">
        <f>'C.1 Federal Expenditures'!$AP$9</f>
        <v>46955977</v>
      </c>
      <c r="C38" s="46">
        <f>'C.2 State Expenditures'!$AP$9</f>
        <v>3920364</v>
      </c>
      <c r="D38" s="46">
        <f>'B. Total Expenditures'!$AP$9</f>
        <v>50876341</v>
      </c>
      <c r="E38" s="55">
        <f t="shared" si="0"/>
        <v>7.6640732305718788E-3</v>
      </c>
    </row>
    <row r="39" spans="1:5" ht="15.75" x14ac:dyDescent="0.25">
      <c r="A39" s="118" t="s">
        <v>152</v>
      </c>
      <c r="B39" s="46">
        <f>'C.1 Federal Expenditures'!$AQ$9</f>
        <v>0</v>
      </c>
      <c r="C39" s="46">
        <f>'C.2 State Expenditures'!$AQ$9</f>
        <v>673056</v>
      </c>
      <c r="D39" s="46">
        <f>'B. Total Expenditures'!$AQ$9</f>
        <v>673056</v>
      </c>
      <c r="E39" s="55">
        <f t="shared" si="0"/>
        <v>1.0138996576573355E-4</v>
      </c>
    </row>
    <row r="40" spans="1:5" ht="15.75" x14ac:dyDescent="0.25">
      <c r="A40" s="94" t="s">
        <v>209</v>
      </c>
      <c r="B40" s="133">
        <f>'C.1 Federal Expenditures'!$AR$9</f>
        <v>3248535706</v>
      </c>
      <c r="C40" s="133">
        <f>'C.2 State Expenditures'!$AR$9</f>
        <v>3024634814</v>
      </c>
      <c r="D40" s="133">
        <f>'B. Total Expenditures'!$AR$9</f>
        <v>6273170520</v>
      </c>
      <c r="E40" s="96">
        <f t="shared" si="0"/>
        <v>0.94499795598792513</v>
      </c>
    </row>
    <row r="41" spans="1:5" ht="15.75" x14ac:dyDescent="0.25">
      <c r="A41" s="118" t="s">
        <v>153</v>
      </c>
      <c r="B41" s="46">
        <f>'C.1 Federal Expenditures'!$C$9</f>
        <v>0</v>
      </c>
      <c r="C41" s="132"/>
      <c r="D41" s="46">
        <f>'B. Total Expenditures'!$C$9</f>
        <v>0</v>
      </c>
      <c r="E41" s="55">
        <f t="shared" si="0"/>
        <v>0</v>
      </c>
    </row>
    <row r="42" spans="1:5" ht="15.75" x14ac:dyDescent="0.25">
      <c r="A42" s="118" t="s">
        <v>320</v>
      </c>
      <c r="B42" s="46">
        <f>'C.1 Federal Expenditures'!$D$9</f>
        <v>365119521</v>
      </c>
      <c r="C42" s="132"/>
      <c r="D42" s="46">
        <f>'B. Total Expenditures'!$D$9</f>
        <v>365119521</v>
      </c>
      <c r="E42" s="55">
        <f t="shared" si="0"/>
        <v>5.5002044012074827E-2</v>
      </c>
    </row>
    <row r="43" spans="1:5" ht="15.75" x14ac:dyDescent="0.25">
      <c r="A43" s="120" t="s">
        <v>180</v>
      </c>
      <c r="B43" s="133">
        <f>B41+B42</f>
        <v>365119521</v>
      </c>
      <c r="C43" s="144"/>
      <c r="D43" s="133">
        <f>D41+D42</f>
        <v>365119521</v>
      </c>
      <c r="E43" s="96">
        <f t="shared" si="0"/>
        <v>5.5002044012074827E-2</v>
      </c>
    </row>
    <row r="44" spans="1:5" ht="15.75" x14ac:dyDescent="0.25">
      <c r="A44" s="94" t="s">
        <v>61</v>
      </c>
      <c r="B44" s="95">
        <f>SUM(B41,B42, B3,B6,B10,B14,B18,B19,B22,B23,B24,B25,B26,B27,B28,B29,B30,B34,B35, B39)</f>
        <v>3613655227</v>
      </c>
      <c r="C44" s="95">
        <f>SUM(C41,C42,C3,C6,C10,C14,C18,C19,C22,C23,C24,C25,C26,C27,C28,C29,C30,C34,C35, C39)</f>
        <v>3024634814</v>
      </c>
      <c r="D44" s="95">
        <f>B44+C44</f>
        <v>6638290041</v>
      </c>
      <c r="E44" s="96">
        <f t="shared" si="0"/>
        <v>1</v>
      </c>
    </row>
    <row r="45" spans="1:5" ht="15.75" x14ac:dyDescent="0.25">
      <c r="A45" s="118" t="s">
        <v>207</v>
      </c>
      <c r="B45" s="46">
        <f>'C.1 Federal Expenditures'!$AS$9</f>
        <v>175108742</v>
      </c>
      <c r="C45" s="132"/>
      <c r="D45" s="46">
        <f>'B. Total Expenditures'!$AS$9</f>
        <v>175108742</v>
      </c>
      <c r="E45" s="141"/>
    </row>
    <row r="46" spans="1:5" ht="15.75" x14ac:dyDescent="0.25">
      <c r="A46" s="118" t="s">
        <v>208</v>
      </c>
      <c r="B46" s="46">
        <f>'C.1 Federal Expenditures'!$AT$9</f>
        <v>0</v>
      </c>
      <c r="C46" s="132"/>
      <c r="D46" s="46">
        <f>'B. Total Expenditures'!$AT$9</f>
        <v>0</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0" tint="-0.34998626667073579"/>
    <pageSetUpPr fitToPage="1"/>
  </sheetPr>
  <dimension ref="A1:E56"/>
  <sheetViews>
    <sheetView topLeftCell="A19" zoomScaleNormal="100" workbookViewId="0">
      <selection activeCell="B34" sqref="B3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132</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Expenditures'!$G$10</f>
        <v>68964811</v>
      </c>
      <c r="C3" s="46">
        <f>'C.2 State Expenditures'!$G$10</f>
        <v>7934261</v>
      </c>
      <c r="D3" s="46">
        <f>'B. Total Expenditures'!$G$10</f>
        <v>76899072</v>
      </c>
      <c r="E3" s="55">
        <f t="shared" ref="E3:E44" si="0">D3/($D$44)</f>
        <v>0.25494960545276751</v>
      </c>
    </row>
    <row r="4" spans="1:5" ht="57.75" x14ac:dyDescent="0.25">
      <c r="A4" s="119" t="s">
        <v>182</v>
      </c>
      <c r="B4" s="46">
        <f>'C.1 Federal Expenditures'!$H$10</f>
        <v>68964811</v>
      </c>
      <c r="C4" s="46">
        <f>'C.2 State Expenditures'!$H$10</f>
        <v>7934261</v>
      </c>
      <c r="D4" s="46">
        <f>'B. Total Expenditures'!$H$10</f>
        <v>76899072</v>
      </c>
      <c r="E4" s="55">
        <f t="shared" si="0"/>
        <v>0.25494960545276751</v>
      </c>
    </row>
    <row r="5" spans="1:5" ht="43.5" x14ac:dyDescent="0.25">
      <c r="A5" s="119" t="s">
        <v>181</v>
      </c>
      <c r="B5" s="46">
        <f>'C.1 Federal Expenditures'!$I$10</f>
        <v>0</v>
      </c>
      <c r="C5" s="46">
        <f>'C.2 State Expenditures'!$I$10</f>
        <v>0</v>
      </c>
      <c r="D5" s="46">
        <f>'B. Total Expenditures'!$I$10</f>
        <v>0</v>
      </c>
      <c r="E5" s="55">
        <f t="shared" si="0"/>
        <v>0</v>
      </c>
    </row>
    <row r="6" spans="1:5" ht="30.75" x14ac:dyDescent="0.25">
      <c r="A6" s="118" t="s">
        <v>149</v>
      </c>
      <c r="B6" s="46">
        <f>'C.1 Federal Expenditures'!$J$10</f>
        <v>0</v>
      </c>
      <c r="C6" s="132"/>
      <c r="D6" s="46">
        <f>'B. Total Expenditures'!$J$10</f>
        <v>0</v>
      </c>
      <c r="E6" s="55">
        <f t="shared" si="0"/>
        <v>0</v>
      </c>
    </row>
    <row r="7" spans="1:5" x14ac:dyDescent="0.25">
      <c r="A7" s="119" t="s">
        <v>183</v>
      </c>
      <c r="B7" s="46">
        <f>'C.1 Federal Expenditures'!$K$10</f>
        <v>0</v>
      </c>
      <c r="C7" s="132"/>
      <c r="D7" s="46">
        <f>'B. Total Expenditures'!$K$10</f>
        <v>0</v>
      </c>
      <c r="E7" s="55">
        <f t="shared" si="0"/>
        <v>0</v>
      </c>
    </row>
    <row r="8" spans="1:5" x14ac:dyDescent="0.25">
      <c r="A8" s="119" t="s">
        <v>184</v>
      </c>
      <c r="B8" s="46">
        <f>'C.1 Federal Expenditures'!$L$10</f>
        <v>0</v>
      </c>
      <c r="C8" s="132"/>
      <c r="D8" s="46">
        <f>'B. Total Expenditures'!$L$10</f>
        <v>0</v>
      </c>
      <c r="E8" s="55">
        <f t="shared" si="0"/>
        <v>0</v>
      </c>
    </row>
    <row r="9" spans="1:5" ht="29.25" x14ac:dyDescent="0.25">
      <c r="A9" s="119" t="s">
        <v>185</v>
      </c>
      <c r="B9" s="46">
        <f>'C.1 Federal Expenditures'!$M$10</f>
        <v>0</v>
      </c>
      <c r="C9" s="132"/>
      <c r="D9" s="46">
        <f>'B. Total Expenditures'!$M$10</f>
        <v>0</v>
      </c>
      <c r="E9" s="55">
        <f t="shared" si="0"/>
        <v>0</v>
      </c>
    </row>
    <row r="10" spans="1:5" ht="30.75" x14ac:dyDescent="0.25">
      <c r="A10" s="118" t="s">
        <v>148</v>
      </c>
      <c r="B10" s="46">
        <f>'C.1 Federal Expenditures'!$N$10</f>
        <v>0</v>
      </c>
      <c r="C10" s="132"/>
      <c r="D10" s="46">
        <f>'B. Total Expenditures'!$N$10</f>
        <v>0</v>
      </c>
      <c r="E10" s="55">
        <f t="shared" si="0"/>
        <v>0</v>
      </c>
    </row>
    <row r="11" spans="1:5" x14ac:dyDescent="0.25">
      <c r="A11" s="119" t="s">
        <v>186</v>
      </c>
      <c r="B11" s="46">
        <f>'C.1 Federal Expenditures'!$O$10</f>
        <v>0</v>
      </c>
      <c r="C11" s="132"/>
      <c r="D11" s="46">
        <f>'B. Total Expenditures'!$O$10</f>
        <v>0</v>
      </c>
      <c r="E11" s="55">
        <f t="shared" si="0"/>
        <v>0</v>
      </c>
    </row>
    <row r="12" spans="1:5" x14ac:dyDescent="0.25">
      <c r="A12" s="119" t="s">
        <v>187</v>
      </c>
      <c r="B12" s="46">
        <f>'C.1 Federal Expenditures'!$P$10</f>
        <v>0</v>
      </c>
      <c r="C12" s="132"/>
      <c r="D12" s="46">
        <f>'B. Total Expenditures'!$P$10</f>
        <v>0</v>
      </c>
      <c r="E12" s="55">
        <f t="shared" si="0"/>
        <v>0</v>
      </c>
    </row>
    <row r="13" spans="1:5" ht="29.25" x14ac:dyDescent="0.25">
      <c r="A13" s="119" t="s">
        <v>188</v>
      </c>
      <c r="B13" s="46">
        <f>'C.1 Federal Expenditures'!$Q$10</f>
        <v>0</v>
      </c>
      <c r="C13" s="132"/>
      <c r="D13" s="46">
        <f>'B. Total Expenditures'!$Q$10</f>
        <v>0</v>
      </c>
      <c r="E13" s="55">
        <f t="shared" si="0"/>
        <v>0</v>
      </c>
    </row>
    <row r="14" spans="1:5" ht="30.75" x14ac:dyDescent="0.25">
      <c r="A14" s="118" t="s">
        <v>189</v>
      </c>
      <c r="B14" s="46">
        <f>'C.1 Federal Expenditures'!$R$10</f>
        <v>8788383</v>
      </c>
      <c r="C14" s="46">
        <f>'C.2 State Expenditures'!$R$10</f>
        <v>1946636</v>
      </c>
      <c r="D14" s="46">
        <f>'B. Total Expenditures'!$R$10</f>
        <v>10735019</v>
      </c>
      <c r="E14" s="55">
        <f t="shared" si="0"/>
        <v>3.5590661725774304E-2</v>
      </c>
    </row>
    <row r="15" spans="1:5" x14ac:dyDescent="0.25">
      <c r="A15" s="119" t="s">
        <v>190</v>
      </c>
      <c r="B15" s="46">
        <f>'C.1 Federal Expenditures'!$S$10</f>
        <v>120523</v>
      </c>
      <c r="C15" s="46">
        <f>'C.2 State Expenditures'!$S$10</f>
        <v>15344</v>
      </c>
      <c r="D15" s="46">
        <f>'B. Total Expenditures'!$S$10</f>
        <v>135867</v>
      </c>
      <c r="E15" s="55">
        <f t="shared" si="0"/>
        <v>4.5045066400867831E-4</v>
      </c>
    </row>
    <row r="16" spans="1:5" x14ac:dyDescent="0.25">
      <c r="A16" s="119" t="s">
        <v>191</v>
      </c>
      <c r="B16" s="46">
        <f>'C.1 Federal Expenditures'!$T$10</f>
        <v>4286052</v>
      </c>
      <c r="C16" s="46">
        <f>'C.2 State Expenditures'!$T$10</f>
        <v>1331582</v>
      </c>
      <c r="D16" s="46">
        <f>'B. Total Expenditures'!$T$10</f>
        <v>5617634</v>
      </c>
      <c r="E16" s="55">
        <f t="shared" si="0"/>
        <v>1.8624588497999719E-2</v>
      </c>
    </row>
    <row r="17" spans="1:5" x14ac:dyDescent="0.25">
      <c r="A17" s="119" t="s">
        <v>192</v>
      </c>
      <c r="B17" s="46">
        <f>'C.1 Federal Expenditures'!$U$10</f>
        <v>4381808</v>
      </c>
      <c r="C17" s="46">
        <f>'C.2 State Expenditures'!$U$10</f>
        <v>599710</v>
      </c>
      <c r="D17" s="46">
        <f>'B. Total Expenditures'!$U$10</f>
        <v>4981518</v>
      </c>
      <c r="E17" s="55">
        <f t="shared" si="0"/>
        <v>1.6515622563765913E-2</v>
      </c>
    </row>
    <row r="18" spans="1:5" ht="15.75" x14ac:dyDescent="0.25">
      <c r="A18" s="118" t="s">
        <v>193</v>
      </c>
      <c r="B18" s="46">
        <f>'C.1 Federal Expenditures'!$V$10</f>
        <v>7094372</v>
      </c>
      <c r="C18" s="46">
        <f>'C.2 State Expenditures'!$V$10</f>
        <v>805704</v>
      </c>
      <c r="D18" s="46">
        <f>'B. Total Expenditures'!$V$10</f>
        <v>7900076</v>
      </c>
      <c r="E18" s="55">
        <f t="shared" si="0"/>
        <v>2.6191749872441602E-2</v>
      </c>
    </row>
    <row r="19" spans="1:5" ht="15.75" x14ac:dyDescent="0.25">
      <c r="A19" s="118" t="s">
        <v>154</v>
      </c>
      <c r="B19" s="46">
        <f>'C.1 Federal Expenditures'!$W$10</f>
        <v>364971</v>
      </c>
      <c r="C19" s="46">
        <f>'C.2 State Expenditures'!$W$10</f>
        <v>65931001</v>
      </c>
      <c r="D19" s="46">
        <f>'B. Total Expenditures'!$W$10</f>
        <v>66295972</v>
      </c>
      <c r="E19" s="55">
        <f t="shared" si="0"/>
        <v>0.21979630527280902</v>
      </c>
    </row>
    <row r="20" spans="1:5" ht="29.25" x14ac:dyDescent="0.25">
      <c r="A20" s="119" t="s">
        <v>195</v>
      </c>
      <c r="B20" s="46">
        <f>'C.1 Federal Expenditures'!$X$10</f>
        <v>341509</v>
      </c>
      <c r="C20" s="46">
        <f>'C.2 State Expenditures'!$X$10</f>
        <v>3011385</v>
      </c>
      <c r="D20" s="46">
        <f>'B. Total Expenditures'!$X$10</f>
        <v>3352894</v>
      </c>
      <c r="E20" s="55">
        <f t="shared" si="0"/>
        <v>1.1116115971138787E-2</v>
      </c>
    </row>
    <row r="21" spans="1:5" x14ac:dyDescent="0.25">
      <c r="A21" s="119" t="s">
        <v>194</v>
      </c>
      <c r="B21" s="46">
        <f>'C.1 Federal Expenditures'!$Y$10</f>
        <v>23462</v>
      </c>
      <c r="C21" s="46">
        <f>'C.2 State Expenditures'!$Y$10</f>
        <v>62919616</v>
      </c>
      <c r="D21" s="46">
        <f>'B. Total Expenditures'!$Y$10</f>
        <v>62943078</v>
      </c>
      <c r="E21" s="55">
        <f t="shared" si="0"/>
        <v>0.20868018930167026</v>
      </c>
    </row>
    <row r="22" spans="1:5" ht="30.75" x14ac:dyDescent="0.25">
      <c r="A22" s="118" t="s">
        <v>155</v>
      </c>
      <c r="B22" s="46">
        <f>'C.1 Federal Expenditures'!$Z$10</f>
        <v>6799</v>
      </c>
      <c r="C22" s="46">
        <f>'C.2 State Expenditures'!$Z$10</f>
        <v>10998</v>
      </c>
      <c r="D22" s="46">
        <f>'B. Total Expenditures'!$Z$10</f>
        <v>17797</v>
      </c>
      <c r="E22" s="55">
        <f t="shared" si="0"/>
        <v>5.9003808631694581E-5</v>
      </c>
    </row>
    <row r="23" spans="1:5" ht="30.75" x14ac:dyDescent="0.25">
      <c r="A23" s="118" t="s">
        <v>150</v>
      </c>
      <c r="B23" s="46">
        <f>'C.1 Federal Expenditures'!$AA$10</f>
        <v>0</v>
      </c>
      <c r="C23" s="46">
        <f>'C.2 State Expenditures'!$AA$10</f>
        <v>0</v>
      </c>
      <c r="D23" s="46">
        <f>'B. Total Expenditures'!$AA$10</f>
        <v>0</v>
      </c>
      <c r="E23" s="55">
        <f t="shared" si="0"/>
        <v>0</v>
      </c>
    </row>
    <row r="24" spans="1:5" ht="30.75" x14ac:dyDescent="0.25">
      <c r="A24" s="118" t="s">
        <v>156</v>
      </c>
      <c r="B24" s="46">
        <f>'C.1 Federal Expenditures'!$AB$10</f>
        <v>0</v>
      </c>
      <c r="C24" s="46">
        <f>'C.2 State Expenditures'!$AB$10</f>
        <v>4767752</v>
      </c>
      <c r="D24" s="46">
        <f>'B. Total Expenditures'!$AB$10</f>
        <v>4767752</v>
      </c>
      <c r="E24" s="55">
        <f t="shared" si="0"/>
        <v>1.5806907153530319E-2</v>
      </c>
    </row>
    <row r="25" spans="1:5" ht="15.75" x14ac:dyDescent="0.25">
      <c r="A25" s="118" t="s">
        <v>64</v>
      </c>
      <c r="B25" s="46">
        <f>'C.1 Federal Expenditures'!$AC$10</f>
        <v>2982810</v>
      </c>
      <c r="C25" s="46">
        <f>'C.2 State Expenditures'!$AC$10</f>
        <v>5132820</v>
      </c>
      <c r="D25" s="46">
        <f>'B. Total Expenditures'!$AC$10</f>
        <v>8115630</v>
      </c>
      <c r="E25" s="55">
        <f t="shared" si="0"/>
        <v>2.690639318119006E-2</v>
      </c>
    </row>
    <row r="26" spans="1:5" ht="15.75" x14ac:dyDescent="0.25">
      <c r="A26" s="118" t="s">
        <v>196</v>
      </c>
      <c r="B26" s="46">
        <f>'C.1 Federal Expenditures'!$AD$10</f>
        <v>1829768</v>
      </c>
      <c r="C26" s="46">
        <f>'C.2 State Expenditures'!$AD$10</f>
        <v>13566184</v>
      </c>
      <c r="D26" s="46">
        <f>'B. Total Expenditures'!$AD$10</f>
        <v>15395952</v>
      </c>
      <c r="E26" s="55">
        <f t="shared" si="0"/>
        <v>5.1043423358473644E-2</v>
      </c>
    </row>
    <row r="27" spans="1:5" s="11" customFormat="1" ht="15.75" x14ac:dyDescent="0.25">
      <c r="A27" s="118" t="s">
        <v>197</v>
      </c>
      <c r="B27" s="46">
        <f>'C.1 Federal Expenditures'!$AE$10</f>
        <v>400258</v>
      </c>
      <c r="C27" s="46">
        <f>'C.2 State Expenditures'!$AE$10</f>
        <v>6968478</v>
      </c>
      <c r="D27" s="46">
        <f>'B. Total Expenditures'!$AE$10</f>
        <v>7368736</v>
      </c>
      <c r="E27" s="55">
        <f t="shared" si="0"/>
        <v>2.4430156138758138E-2</v>
      </c>
    </row>
    <row r="28" spans="1:5" ht="30.75" x14ac:dyDescent="0.25">
      <c r="A28" s="118" t="s">
        <v>198</v>
      </c>
      <c r="B28" s="46">
        <f>'C.1 Federal Expenditures'!$AF$10</f>
        <v>674210</v>
      </c>
      <c r="C28" s="46">
        <f>'C.2 State Expenditures'!$AF$10</f>
        <v>22630</v>
      </c>
      <c r="D28" s="46">
        <f>'B. Total Expenditures'!$AF$10</f>
        <v>696840</v>
      </c>
      <c r="E28" s="55">
        <f t="shared" si="0"/>
        <v>2.3102890378664974E-3</v>
      </c>
    </row>
    <row r="29" spans="1:5" ht="45.75" x14ac:dyDescent="0.25">
      <c r="A29" s="118" t="s">
        <v>157</v>
      </c>
      <c r="B29" s="46">
        <f>'C.1 Federal Expenditures'!$AG$10</f>
        <v>121129</v>
      </c>
      <c r="C29" s="46">
        <f>'C.2 State Expenditures'!$AG$10</f>
        <v>15315</v>
      </c>
      <c r="D29" s="46">
        <f>'B. Total Expenditures'!$AG$10</f>
        <v>136444</v>
      </c>
      <c r="E29" s="55">
        <f t="shared" si="0"/>
        <v>4.5236363796948562E-4</v>
      </c>
    </row>
    <row r="30" spans="1:5" ht="15.75" x14ac:dyDescent="0.25">
      <c r="A30" s="118" t="s">
        <v>199</v>
      </c>
      <c r="B30" s="46">
        <f>'C.1 Federal Expenditures'!$AH$10</f>
        <v>105942</v>
      </c>
      <c r="C30" s="46">
        <f>'C.2 State Expenditures'!$AH$10</f>
        <v>43969732</v>
      </c>
      <c r="D30" s="46">
        <f>'B. Total Expenditures'!$AH$10</f>
        <v>44075674</v>
      </c>
      <c r="E30" s="55">
        <f t="shared" si="0"/>
        <v>0.14612758521149388</v>
      </c>
    </row>
    <row r="31" spans="1:5" ht="29.25" x14ac:dyDescent="0.25">
      <c r="A31" s="119" t="s">
        <v>200</v>
      </c>
      <c r="B31" s="46">
        <f>'C.1 Federal Expenditures'!$AI$10</f>
        <v>91937</v>
      </c>
      <c r="C31" s="46">
        <f>'C.2 State Expenditures'!$AI$10</f>
        <v>23987309</v>
      </c>
      <c r="D31" s="46">
        <f>'B. Total Expenditures'!$AI$10</f>
        <v>24079246</v>
      </c>
      <c r="E31" s="55">
        <f t="shared" si="0"/>
        <v>7.9831838117632031E-2</v>
      </c>
    </row>
    <row r="32" spans="1:5" x14ac:dyDescent="0.25">
      <c r="A32" s="119" t="s">
        <v>201</v>
      </c>
      <c r="B32" s="46">
        <f>'C.1 Federal Expenditures'!$AJ$10</f>
        <v>0</v>
      </c>
      <c r="C32" s="46">
        <f>'C.2 State Expenditures'!$AJ$10</f>
        <v>0</v>
      </c>
      <c r="D32" s="46">
        <f>'B. Total Expenditures'!$AJ$10</f>
        <v>0</v>
      </c>
      <c r="E32" s="55">
        <f t="shared" si="0"/>
        <v>0</v>
      </c>
    </row>
    <row r="33" spans="1:5" x14ac:dyDescent="0.25">
      <c r="A33" s="119" t="s">
        <v>202</v>
      </c>
      <c r="B33" s="46">
        <f>'C.1 Federal Expenditures'!$AK$10</f>
        <v>14005</v>
      </c>
      <c r="C33" s="46">
        <f>'C.2 State Expenditures'!$AK$10</f>
        <v>19982423</v>
      </c>
      <c r="D33" s="46">
        <f>'B. Total Expenditures'!$AK$10</f>
        <v>19996428</v>
      </c>
      <c r="E33" s="55">
        <f t="shared" si="0"/>
        <v>6.6295747093861851E-2</v>
      </c>
    </row>
    <row r="34" spans="1:5" ht="15.75" x14ac:dyDescent="0.25">
      <c r="A34" s="118" t="s">
        <v>203</v>
      </c>
      <c r="B34" s="46">
        <f>'C.1 Federal Expenditures'!$AL$10</f>
        <v>254439</v>
      </c>
      <c r="C34" s="46">
        <f>'C.2 State Expenditures'!$AL$10</f>
        <v>6547570</v>
      </c>
      <c r="D34" s="46">
        <f>'B. Total Expenditures'!$AL$10</f>
        <v>6802009</v>
      </c>
      <c r="E34" s="55">
        <f t="shared" si="0"/>
        <v>2.2551241071363953E-2</v>
      </c>
    </row>
    <row r="35" spans="1:5" ht="15.75" x14ac:dyDescent="0.25">
      <c r="A35" s="118" t="s">
        <v>158</v>
      </c>
      <c r="B35" s="46">
        <f>'C.1 Federal Expenditures'!$AM$10</f>
        <v>41746780</v>
      </c>
      <c r="C35" s="46">
        <f>'C.2 State Expenditures'!$AM$10</f>
        <v>9897452</v>
      </c>
      <c r="D35" s="46">
        <f>'B. Total Expenditures'!$AM$10</f>
        <v>51644232</v>
      </c>
      <c r="E35" s="55">
        <f t="shared" si="0"/>
        <v>0.17122022710899801</v>
      </c>
    </row>
    <row r="36" spans="1:5" x14ac:dyDescent="0.25">
      <c r="A36" s="119" t="s">
        <v>204</v>
      </c>
      <c r="B36" s="46">
        <f>'C.1 Federal Expenditures'!$AN$10</f>
        <v>10546610</v>
      </c>
      <c r="C36" s="46">
        <f>'C.2 State Expenditures'!$AN$10</f>
        <v>2370333</v>
      </c>
      <c r="D36" s="46">
        <f>'B. Total Expenditures'!$AN$10</f>
        <v>12916943</v>
      </c>
      <c r="E36" s="55">
        <f t="shared" si="0"/>
        <v>4.2824567785497945E-2</v>
      </c>
    </row>
    <row r="37" spans="1:5" x14ac:dyDescent="0.25">
      <c r="A37" s="119" t="s">
        <v>205</v>
      </c>
      <c r="B37" s="46">
        <f>'C.1 Federal Expenditures'!$AO$10</f>
        <v>27676200</v>
      </c>
      <c r="C37" s="46">
        <f>'C.2 State Expenditures'!$AO$10</f>
        <v>6533705</v>
      </c>
      <c r="D37" s="46">
        <f>'B. Total Expenditures'!$AO$10</f>
        <v>34209905</v>
      </c>
      <c r="E37" s="55">
        <f t="shared" si="0"/>
        <v>0.11341881709998605</v>
      </c>
    </row>
    <row r="38" spans="1:5" x14ac:dyDescent="0.25">
      <c r="A38" s="119" t="s">
        <v>206</v>
      </c>
      <c r="B38" s="46">
        <f>'C.1 Federal Expenditures'!$AP$10</f>
        <v>3523970</v>
      </c>
      <c r="C38" s="46">
        <f>'C.2 State Expenditures'!$AP$10</f>
        <v>993414</v>
      </c>
      <c r="D38" s="46">
        <f>'B. Total Expenditures'!$AP$10</f>
        <v>4517384</v>
      </c>
      <c r="E38" s="55">
        <f t="shared" si="0"/>
        <v>1.4976842223514019E-2</v>
      </c>
    </row>
    <row r="39" spans="1:5" ht="15.75" x14ac:dyDescent="0.25">
      <c r="A39" s="118" t="s">
        <v>152</v>
      </c>
      <c r="B39" s="46">
        <f>'C.1 Federal Expenditures'!$AQ$10</f>
        <v>0</v>
      </c>
      <c r="C39" s="46">
        <f>'C.2 State Expenditures'!$AQ$10</f>
        <v>0</v>
      </c>
      <c r="D39" s="46">
        <f>'B. Total Expenditures'!$AQ$10</f>
        <v>0</v>
      </c>
      <c r="E39" s="55">
        <f t="shared" si="0"/>
        <v>0</v>
      </c>
    </row>
    <row r="40" spans="1:5" ht="15.75" x14ac:dyDescent="0.25">
      <c r="A40" s="94" t="s">
        <v>209</v>
      </c>
      <c r="B40" s="133">
        <f>'C.1 Federal Expenditures'!$AR$10</f>
        <v>133334672</v>
      </c>
      <c r="C40" s="133">
        <f>'C.2 State Expenditures'!$AR$10</f>
        <v>167516533</v>
      </c>
      <c r="D40" s="133">
        <f>'B. Total Expenditures'!$AR$10</f>
        <v>300851205</v>
      </c>
      <c r="E40" s="96">
        <f t="shared" si="0"/>
        <v>0.99743591203206816</v>
      </c>
    </row>
    <row r="41" spans="1:5" ht="15.75" x14ac:dyDescent="0.25">
      <c r="A41" s="118" t="s">
        <v>153</v>
      </c>
      <c r="B41" s="46">
        <f>'C.1 Federal Expenditures'!$C$10</f>
        <v>773392</v>
      </c>
      <c r="C41" s="132"/>
      <c r="D41" s="46">
        <f>'B. Total Expenditures'!$C$10</f>
        <v>773392</v>
      </c>
      <c r="E41" s="55">
        <f t="shared" si="0"/>
        <v>2.5640879679318727E-3</v>
      </c>
    </row>
    <row r="42" spans="1:5" ht="15.75" x14ac:dyDescent="0.25">
      <c r="A42" s="118" t="s">
        <v>320</v>
      </c>
      <c r="B42" s="46">
        <f>'C.1 Federal Expenditures'!$D$10</f>
        <v>0</v>
      </c>
      <c r="C42" s="132"/>
      <c r="D42" s="46">
        <f>'B. Total Expenditures'!$D$10</f>
        <v>0</v>
      </c>
      <c r="E42" s="55">
        <f t="shared" si="0"/>
        <v>0</v>
      </c>
    </row>
    <row r="43" spans="1:5" ht="15.75" x14ac:dyDescent="0.25">
      <c r="A43" s="120" t="s">
        <v>180</v>
      </c>
      <c r="B43" s="133">
        <f>B41+B42</f>
        <v>773392</v>
      </c>
      <c r="C43" s="144"/>
      <c r="D43" s="133">
        <f>D41+D42</f>
        <v>773392</v>
      </c>
      <c r="E43" s="96">
        <f t="shared" si="0"/>
        <v>2.5640879679318727E-3</v>
      </c>
    </row>
    <row r="44" spans="1:5" ht="15.75" x14ac:dyDescent="0.25">
      <c r="A44" s="94" t="s">
        <v>61</v>
      </c>
      <c r="B44" s="95">
        <f>SUM(B41,B42, B3,B6,B10,B14,B18,B19,B22,B23,B24,B25,B26,B27,B28,B29,B30,B34,B35, B39)</f>
        <v>134108064</v>
      </c>
      <c r="C44" s="95">
        <f>SUM(C41,C42,C3,C6,C10,C14,C18,C19,C22,C23,C24,C25,C26,C27,C28,C29,C30,C34,C35, C39)</f>
        <v>167516533</v>
      </c>
      <c r="D44" s="95">
        <f>B44+C44</f>
        <v>301624597</v>
      </c>
      <c r="E44" s="96">
        <f t="shared" si="0"/>
        <v>1</v>
      </c>
    </row>
    <row r="45" spans="1:5" ht="15.75" x14ac:dyDescent="0.25">
      <c r="A45" s="118" t="s">
        <v>207</v>
      </c>
      <c r="B45" s="46">
        <f>'C.1 Federal Expenditures'!$AS$10</f>
        <v>0</v>
      </c>
      <c r="C45" s="132"/>
      <c r="D45" s="46">
        <f>'B. Total Expenditures'!$AS$10</f>
        <v>0</v>
      </c>
      <c r="E45" s="141"/>
    </row>
    <row r="46" spans="1:5" ht="15.75" x14ac:dyDescent="0.25">
      <c r="A46" s="118" t="s">
        <v>208</v>
      </c>
      <c r="B46" s="46">
        <f>'C.1 Federal Expenditures'!$AT$10</f>
        <v>78909172</v>
      </c>
      <c r="C46" s="132"/>
      <c r="D46" s="46">
        <f>'B. Total Expenditures'!$AT$10</f>
        <v>78909172</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pageSetUpPr fitToPage="1"/>
  </sheetPr>
  <dimension ref="A1:D25"/>
  <sheetViews>
    <sheetView zoomScaleNormal="100" workbookViewId="0">
      <selection activeCell="L13" sqref="L13"/>
    </sheetView>
  </sheetViews>
  <sheetFormatPr defaultColWidth="9.140625" defaultRowHeight="15" x14ac:dyDescent="0.25"/>
  <cols>
    <col min="1" max="2" width="22" style="248" customWidth="1"/>
    <col min="3" max="16384" width="9.140625" style="152"/>
  </cols>
  <sheetData>
    <row r="1" spans="1:4" x14ac:dyDescent="0.25">
      <c r="A1" s="237"/>
      <c r="B1" s="237"/>
    </row>
    <row r="2" spans="1:4" ht="15" customHeight="1" x14ac:dyDescent="0.25">
      <c r="A2" s="238"/>
      <c r="B2" s="238"/>
      <c r="C2" s="239"/>
      <c r="D2" s="239"/>
    </row>
    <row r="3" spans="1:4" ht="15" customHeight="1" x14ac:dyDescent="0.25">
      <c r="A3" s="238"/>
      <c r="B3" s="238"/>
      <c r="C3" s="239"/>
      <c r="D3" s="239"/>
    </row>
    <row r="4" spans="1:4" ht="15.75" x14ac:dyDescent="0.25">
      <c r="A4" s="240"/>
      <c r="B4" s="240"/>
      <c r="C4" s="239"/>
      <c r="D4" s="239"/>
    </row>
    <row r="5" spans="1:4" ht="15" customHeight="1" x14ac:dyDescent="0.25">
      <c r="A5" s="240"/>
      <c r="B5" s="240"/>
    </row>
    <row r="6" spans="1:4" x14ac:dyDescent="0.25">
      <c r="A6" s="241"/>
      <c r="B6" s="242"/>
    </row>
    <row r="7" spans="1:4" x14ac:dyDescent="0.25">
      <c r="A7" s="241"/>
      <c r="B7" s="242"/>
    </row>
    <row r="8" spans="1:4" x14ac:dyDescent="0.25">
      <c r="A8" s="241"/>
      <c r="B8" s="242"/>
    </row>
    <row r="9" spans="1:4" x14ac:dyDescent="0.25">
      <c r="A9" s="241"/>
      <c r="B9" s="242"/>
    </row>
    <row r="10" spans="1:4" x14ac:dyDescent="0.25">
      <c r="A10" s="241"/>
      <c r="B10" s="242"/>
    </row>
    <row r="11" spans="1:4" x14ac:dyDescent="0.25">
      <c r="A11" s="241"/>
      <c r="B11" s="242"/>
    </row>
    <row r="12" spans="1:4" x14ac:dyDescent="0.25">
      <c r="A12" s="241"/>
      <c r="B12" s="242"/>
    </row>
    <row r="13" spans="1:4" x14ac:dyDescent="0.25">
      <c r="A13" s="241"/>
      <c r="B13" s="242"/>
    </row>
    <row r="14" spans="1:4" x14ac:dyDescent="0.25">
      <c r="A14" s="241"/>
      <c r="B14" s="242"/>
    </row>
    <row r="15" spans="1:4" x14ac:dyDescent="0.25">
      <c r="A15" s="243"/>
      <c r="B15" s="242"/>
    </row>
    <row r="16" spans="1:4" x14ac:dyDescent="0.25">
      <c r="A16" s="244"/>
      <c r="B16" s="242"/>
    </row>
    <row r="17" spans="1:2" x14ac:dyDescent="0.25">
      <c r="A17" s="244"/>
      <c r="B17" s="242"/>
    </row>
    <row r="18" spans="1:2" x14ac:dyDescent="0.25">
      <c r="A18" s="245"/>
      <c r="B18" s="242"/>
    </row>
    <row r="19" spans="1:2" x14ac:dyDescent="0.25">
      <c r="A19" s="245"/>
      <c r="B19" s="246"/>
    </row>
    <row r="20" spans="1:2" ht="15" customHeight="1" x14ac:dyDescent="0.25">
      <c r="A20" s="245"/>
      <c r="B20" s="247"/>
    </row>
    <row r="21" spans="1:2" x14ac:dyDescent="0.25">
      <c r="A21" s="245"/>
      <c r="B21" s="247"/>
    </row>
    <row r="22" spans="1:2" x14ac:dyDescent="0.25">
      <c r="A22" s="245"/>
      <c r="B22" s="247"/>
    </row>
    <row r="23" spans="1:2" x14ac:dyDescent="0.25">
      <c r="A23" s="245"/>
      <c r="B23" s="247"/>
    </row>
    <row r="24" spans="1:2" ht="15" customHeight="1" x14ac:dyDescent="0.25">
      <c r="A24" s="245"/>
      <c r="B24" s="246"/>
    </row>
    <row r="25" spans="1:2" x14ac:dyDescent="0.25">
      <c r="A25" s="245"/>
      <c r="B25" s="246"/>
    </row>
  </sheetData>
  <pageMargins left="0.25" right="0.25" top="0.75" bottom="0.75" header="0.3" footer="0.3"/>
  <pageSetup scale="94"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0" tint="-0.34998626667073579"/>
    <pageSetUpPr fitToPage="1"/>
  </sheetPr>
  <dimension ref="A1:E56"/>
  <sheetViews>
    <sheetView zoomScaleNormal="100" workbookViewId="0">
      <selection activeCell="B34" sqref="B3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131</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Expenditures'!$G$11</f>
        <v>22752509</v>
      </c>
      <c r="C3" s="46">
        <f>'C.2 State Expenditures'!$G$11</f>
        <v>47067904</v>
      </c>
      <c r="D3" s="46">
        <f>'B. Total Expenditures'!$G$11</f>
        <v>69820413</v>
      </c>
      <c r="E3" s="55">
        <f t="shared" ref="E3:E44" si="0">D3/($D$44)</f>
        <v>0.13836029318495566</v>
      </c>
    </row>
    <row r="4" spans="1:5" ht="57.75" x14ac:dyDescent="0.25">
      <c r="A4" s="119" t="s">
        <v>182</v>
      </c>
      <c r="B4" s="46">
        <f>'C.1 Federal Expenditures'!$H$11</f>
        <v>22752509</v>
      </c>
      <c r="C4" s="46">
        <f>'C.2 State Expenditures'!$H$11</f>
        <v>47067904</v>
      </c>
      <c r="D4" s="46">
        <f>'B. Total Expenditures'!$H$11</f>
        <v>69820413</v>
      </c>
      <c r="E4" s="55">
        <f t="shared" si="0"/>
        <v>0.13836029318495566</v>
      </c>
    </row>
    <row r="5" spans="1:5" ht="43.5" x14ac:dyDescent="0.25">
      <c r="A5" s="119" t="s">
        <v>181</v>
      </c>
      <c r="B5" s="46">
        <f>'C.1 Federal Expenditures'!$I$11</f>
        <v>0</v>
      </c>
      <c r="C5" s="46">
        <f>'C.2 State Expenditures'!$I$11</f>
        <v>0</v>
      </c>
      <c r="D5" s="46">
        <f>'B. Total Expenditures'!$I$11</f>
        <v>0</v>
      </c>
      <c r="E5" s="55">
        <f t="shared" si="0"/>
        <v>0</v>
      </c>
    </row>
    <row r="6" spans="1:5" ht="30.75" x14ac:dyDescent="0.25">
      <c r="A6" s="118" t="s">
        <v>149</v>
      </c>
      <c r="B6" s="46">
        <f>'C.1 Federal Expenditures'!$J$11</f>
        <v>0</v>
      </c>
      <c r="C6" s="132"/>
      <c r="D6" s="46">
        <f>'B. Total Expenditures'!$J$11</f>
        <v>0</v>
      </c>
      <c r="E6" s="55">
        <f t="shared" si="0"/>
        <v>0</v>
      </c>
    </row>
    <row r="7" spans="1:5" x14ac:dyDescent="0.25">
      <c r="A7" s="119" t="s">
        <v>183</v>
      </c>
      <c r="B7" s="46">
        <f>'C.1 Federal Expenditures'!$K$11</f>
        <v>0</v>
      </c>
      <c r="C7" s="132"/>
      <c r="D7" s="46">
        <f>'B. Total Expenditures'!$K$11</f>
        <v>0</v>
      </c>
      <c r="E7" s="55">
        <f t="shared" si="0"/>
        <v>0</v>
      </c>
    </row>
    <row r="8" spans="1:5" x14ac:dyDescent="0.25">
      <c r="A8" s="119" t="s">
        <v>184</v>
      </c>
      <c r="B8" s="46">
        <f>'C.1 Federal Expenditures'!$L$11</f>
        <v>0</v>
      </c>
      <c r="C8" s="132"/>
      <c r="D8" s="46">
        <f>'B. Total Expenditures'!$L$11</f>
        <v>0</v>
      </c>
      <c r="E8" s="55">
        <f t="shared" si="0"/>
        <v>0</v>
      </c>
    </row>
    <row r="9" spans="1:5" ht="29.25" x14ac:dyDescent="0.25">
      <c r="A9" s="119" t="s">
        <v>185</v>
      </c>
      <c r="B9" s="46">
        <f>'C.1 Federal Expenditures'!$M$11</f>
        <v>0</v>
      </c>
      <c r="C9" s="132"/>
      <c r="D9" s="46">
        <f>'B. Total Expenditures'!$M$11</f>
        <v>0</v>
      </c>
      <c r="E9" s="55">
        <f t="shared" si="0"/>
        <v>0</v>
      </c>
    </row>
    <row r="10" spans="1:5" ht="30.75" x14ac:dyDescent="0.25">
      <c r="A10" s="118" t="s">
        <v>148</v>
      </c>
      <c r="B10" s="46">
        <f>'C.1 Federal Expenditures'!$N$11</f>
        <v>12963926</v>
      </c>
      <c r="C10" s="132"/>
      <c r="D10" s="46">
        <f>'B. Total Expenditures'!$N$11</f>
        <v>12963926</v>
      </c>
      <c r="E10" s="55">
        <f t="shared" si="0"/>
        <v>2.569008868778919E-2</v>
      </c>
    </row>
    <row r="11" spans="1:5" x14ac:dyDescent="0.25">
      <c r="A11" s="119" t="s">
        <v>186</v>
      </c>
      <c r="B11" s="46">
        <f>'C.1 Federal Expenditures'!$O$11</f>
        <v>0</v>
      </c>
      <c r="C11" s="132"/>
      <c r="D11" s="46">
        <f>'B. Total Expenditures'!$O$11</f>
        <v>0</v>
      </c>
      <c r="E11" s="55">
        <f t="shared" si="0"/>
        <v>0</v>
      </c>
    </row>
    <row r="12" spans="1:5" x14ac:dyDescent="0.25">
      <c r="A12" s="119" t="s">
        <v>187</v>
      </c>
      <c r="B12" s="46">
        <f>'C.1 Federal Expenditures'!$P$11</f>
        <v>0</v>
      </c>
      <c r="C12" s="132"/>
      <c r="D12" s="46">
        <f>'B. Total Expenditures'!$P$11</f>
        <v>0</v>
      </c>
      <c r="E12" s="55">
        <f t="shared" si="0"/>
        <v>0</v>
      </c>
    </row>
    <row r="13" spans="1:5" ht="29.25" x14ac:dyDescent="0.25">
      <c r="A13" s="119" t="s">
        <v>188</v>
      </c>
      <c r="B13" s="46">
        <f>'C.1 Federal Expenditures'!$Q$11</f>
        <v>12963926</v>
      </c>
      <c r="C13" s="132"/>
      <c r="D13" s="46">
        <f>'B. Total Expenditures'!$Q$11</f>
        <v>12963926</v>
      </c>
      <c r="E13" s="55">
        <f t="shared" si="0"/>
        <v>2.569008868778919E-2</v>
      </c>
    </row>
    <row r="14" spans="1:5" ht="30.75" x14ac:dyDescent="0.25">
      <c r="A14" s="118" t="s">
        <v>189</v>
      </c>
      <c r="B14" s="46">
        <f>'C.1 Federal Expenditures'!$R$11</f>
        <v>0</v>
      </c>
      <c r="C14" s="46">
        <f>'C.2 State Expenditures'!$R$11</f>
        <v>16374223</v>
      </c>
      <c r="D14" s="46">
        <f>'B. Total Expenditures'!$R$11</f>
        <v>16374223</v>
      </c>
      <c r="E14" s="55">
        <f t="shared" si="0"/>
        <v>3.2448136549347598E-2</v>
      </c>
    </row>
    <row r="15" spans="1:5" x14ac:dyDescent="0.25">
      <c r="A15" s="119" t="s">
        <v>190</v>
      </c>
      <c r="B15" s="46">
        <f>'C.1 Federal Expenditures'!$S$11</f>
        <v>0</v>
      </c>
      <c r="C15" s="46">
        <f>'C.2 State Expenditures'!$S$11</f>
        <v>0</v>
      </c>
      <c r="D15" s="46">
        <f>'B. Total Expenditures'!$S$11</f>
        <v>0</v>
      </c>
      <c r="E15" s="55">
        <f t="shared" si="0"/>
        <v>0</v>
      </c>
    </row>
    <row r="16" spans="1:5" x14ac:dyDescent="0.25">
      <c r="A16" s="119" t="s">
        <v>191</v>
      </c>
      <c r="B16" s="46">
        <f>'C.1 Federal Expenditures'!$T$11</f>
        <v>0</v>
      </c>
      <c r="C16" s="46">
        <f>'C.2 State Expenditures'!$T$11</f>
        <v>16374223</v>
      </c>
      <c r="D16" s="46">
        <f>'B. Total Expenditures'!$T$11</f>
        <v>16374223</v>
      </c>
      <c r="E16" s="55">
        <f t="shared" si="0"/>
        <v>3.2448136549347598E-2</v>
      </c>
    </row>
    <row r="17" spans="1:5" x14ac:dyDescent="0.25">
      <c r="A17" s="119" t="s">
        <v>192</v>
      </c>
      <c r="B17" s="46">
        <f>'C.1 Federal Expenditures'!$U$11</f>
        <v>0</v>
      </c>
      <c r="C17" s="46">
        <f>'C.2 State Expenditures'!$U$11</f>
        <v>0</v>
      </c>
      <c r="D17" s="46">
        <f>'B. Total Expenditures'!$U$11</f>
        <v>0</v>
      </c>
      <c r="E17" s="55">
        <f t="shared" si="0"/>
        <v>0</v>
      </c>
    </row>
    <row r="18" spans="1:5" ht="15.75" x14ac:dyDescent="0.25">
      <c r="A18" s="118" t="s">
        <v>193</v>
      </c>
      <c r="B18" s="46">
        <f>'C.1 Federal Expenditures'!$V$11</f>
        <v>1770069</v>
      </c>
      <c r="C18" s="46">
        <f>'C.2 State Expenditures'!$V$11</f>
        <v>0</v>
      </c>
      <c r="D18" s="46">
        <f>'B. Total Expenditures'!$V$11</f>
        <v>1770069</v>
      </c>
      <c r="E18" s="55">
        <f t="shared" si="0"/>
        <v>3.5076742642241496E-3</v>
      </c>
    </row>
    <row r="19" spans="1:5" ht="15.75" x14ac:dyDescent="0.25">
      <c r="A19" s="118" t="s">
        <v>154</v>
      </c>
      <c r="B19" s="46">
        <f>'C.1 Federal Expenditures'!$W$11</f>
        <v>0</v>
      </c>
      <c r="C19" s="46">
        <f>'C.2 State Expenditures'!$W$11</f>
        <v>139909626</v>
      </c>
      <c r="D19" s="46">
        <f>'B. Total Expenditures'!$W$11</f>
        <v>139909626</v>
      </c>
      <c r="E19" s="55">
        <f t="shared" si="0"/>
        <v>0.27725325647611815</v>
      </c>
    </row>
    <row r="20" spans="1:5" ht="29.25" x14ac:dyDescent="0.25">
      <c r="A20" s="119" t="s">
        <v>195</v>
      </c>
      <c r="B20" s="46">
        <f>'C.1 Federal Expenditures'!$X$11</f>
        <v>0</v>
      </c>
      <c r="C20" s="46">
        <f>'C.2 State Expenditures'!$X$11</f>
        <v>56292730</v>
      </c>
      <c r="D20" s="46">
        <f>'B. Total Expenditures'!$X$11</f>
        <v>56292730</v>
      </c>
      <c r="E20" s="55">
        <f t="shared" si="0"/>
        <v>0.11155303001403827</v>
      </c>
    </row>
    <row r="21" spans="1:5" x14ac:dyDescent="0.25">
      <c r="A21" s="119" t="s">
        <v>194</v>
      </c>
      <c r="B21" s="46">
        <f>'C.1 Federal Expenditures'!$Y$11</f>
        <v>0</v>
      </c>
      <c r="C21" s="46">
        <f>'C.2 State Expenditures'!$Y$11</f>
        <v>83616896</v>
      </c>
      <c r="D21" s="46">
        <f>'B. Total Expenditures'!$Y$11</f>
        <v>83616896</v>
      </c>
      <c r="E21" s="55">
        <f t="shared" si="0"/>
        <v>0.16570022646207985</v>
      </c>
    </row>
    <row r="22" spans="1:5" ht="30.75" x14ac:dyDescent="0.25">
      <c r="A22" s="118" t="s">
        <v>155</v>
      </c>
      <c r="B22" s="46">
        <f>'C.1 Federal Expenditures'!$Z$11</f>
        <v>0</v>
      </c>
      <c r="C22" s="46">
        <f>'C.2 State Expenditures'!$Z$11</f>
        <v>0</v>
      </c>
      <c r="D22" s="46">
        <f>'B. Total Expenditures'!$Z$11</f>
        <v>0</v>
      </c>
      <c r="E22" s="55">
        <f t="shared" si="0"/>
        <v>0</v>
      </c>
    </row>
    <row r="23" spans="1:5" ht="30.75" x14ac:dyDescent="0.25">
      <c r="A23" s="118" t="s">
        <v>150</v>
      </c>
      <c r="B23" s="46">
        <f>'C.1 Federal Expenditures'!$AA$11</f>
        <v>0</v>
      </c>
      <c r="C23" s="46">
        <f>'C.2 State Expenditures'!$AA$11</f>
        <v>0</v>
      </c>
      <c r="D23" s="46">
        <f>'B. Total Expenditures'!$AA$11</f>
        <v>0</v>
      </c>
      <c r="E23" s="55">
        <f t="shared" si="0"/>
        <v>0</v>
      </c>
    </row>
    <row r="24" spans="1:5" ht="30.75" x14ac:dyDescent="0.25">
      <c r="A24" s="118" t="s">
        <v>156</v>
      </c>
      <c r="B24" s="46">
        <f>'C.1 Federal Expenditures'!$AB$11</f>
        <v>0</v>
      </c>
      <c r="C24" s="46">
        <f>'C.2 State Expenditures'!$AB$11</f>
        <v>0</v>
      </c>
      <c r="D24" s="46">
        <f>'B. Total Expenditures'!$AB$11</f>
        <v>0</v>
      </c>
      <c r="E24" s="55">
        <f t="shared" si="0"/>
        <v>0</v>
      </c>
    </row>
    <row r="25" spans="1:5" ht="15.75" x14ac:dyDescent="0.25">
      <c r="A25" s="118" t="s">
        <v>64</v>
      </c>
      <c r="B25" s="46">
        <f>'C.1 Federal Expenditures'!$AC$11</f>
        <v>0</v>
      </c>
      <c r="C25" s="46">
        <f>'C.2 State Expenditures'!$AC$11</f>
        <v>0</v>
      </c>
      <c r="D25" s="46">
        <f>'B. Total Expenditures'!$AC$11</f>
        <v>0</v>
      </c>
      <c r="E25" s="55">
        <f t="shared" si="0"/>
        <v>0</v>
      </c>
    </row>
    <row r="26" spans="1:5" ht="15.75" x14ac:dyDescent="0.25">
      <c r="A26" s="118" t="s">
        <v>196</v>
      </c>
      <c r="B26" s="46">
        <f>'C.1 Federal Expenditures'!$AD$11</f>
        <v>6979024</v>
      </c>
      <c r="C26" s="46">
        <f>'C.2 State Expenditures'!$AD$11</f>
        <v>2049200</v>
      </c>
      <c r="D26" s="46">
        <f>'B. Total Expenditures'!$AD$11</f>
        <v>9028224</v>
      </c>
      <c r="E26" s="55">
        <f t="shared" si="0"/>
        <v>1.7890866952898904E-2</v>
      </c>
    </row>
    <row r="27" spans="1:5" s="11" customFormat="1" ht="15.75" x14ac:dyDescent="0.25">
      <c r="A27" s="118" t="s">
        <v>197</v>
      </c>
      <c r="B27" s="46">
        <f>'C.1 Federal Expenditures'!$AE$11</f>
        <v>0</v>
      </c>
      <c r="C27" s="46">
        <f>'C.2 State Expenditures'!$AE$11</f>
        <v>0</v>
      </c>
      <c r="D27" s="46">
        <f>'B. Total Expenditures'!$AE$11</f>
        <v>0</v>
      </c>
      <c r="E27" s="55">
        <f t="shared" si="0"/>
        <v>0</v>
      </c>
    </row>
    <row r="28" spans="1:5" ht="30.75" x14ac:dyDescent="0.25">
      <c r="A28" s="118" t="s">
        <v>198</v>
      </c>
      <c r="B28" s="46">
        <f>'C.1 Federal Expenditures'!$AF$11</f>
        <v>64406850</v>
      </c>
      <c r="C28" s="46">
        <f>'C.2 State Expenditures'!$AF$11</f>
        <v>0</v>
      </c>
      <c r="D28" s="46">
        <f>'B. Total Expenditures'!$AF$11</f>
        <v>64406850</v>
      </c>
      <c r="E28" s="55">
        <f t="shared" si="0"/>
        <v>0.12763245398046358</v>
      </c>
    </row>
    <row r="29" spans="1:5" ht="45.75" x14ac:dyDescent="0.25">
      <c r="A29" s="118" t="s">
        <v>157</v>
      </c>
      <c r="B29" s="46">
        <f>'C.1 Federal Expenditures'!$AG$11</f>
        <v>19686030</v>
      </c>
      <c r="C29" s="46">
        <f>'C.2 State Expenditures'!$AG$11</f>
        <v>482907</v>
      </c>
      <c r="D29" s="46">
        <f>'B. Total Expenditures'!$AG$11</f>
        <v>20168937</v>
      </c>
      <c r="E29" s="55">
        <f t="shared" si="0"/>
        <v>3.9967968057549298E-2</v>
      </c>
    </row>
    <row r="30" spans="1:5" ht="15.75" x14ac:dyDescent="0.25">
      <c r="A30" s="118" t="s">
        <v>199</v>
      </c>
      <c r="B30" s="46">
        <f>'C.1 Federal Expenditures'!$AH$11</f>
        <v>55228981</v>
      </c>
      <c r="C30" s="46">
        <f>'C.2 State Expenditures'!$AH$11</f>
        <v>0</v>
      </c>
      <c r="D30" s="46">
        <f>'B. Total Expenditures'!$AH$11</f>
        <v>55228981</v>
      </c>
      <c r="E30" s="55">
        <f t="shared" si="0"/>
        <v>0.10944504157353445</v>
      </c>
    </row>
    <row r="31" spans="1:5" ht="29.25" x14ac:dyDescent="0.25">
      <c r="A31" s="119" t="s">
        <v>200</v>
      </c>
      <c r="B31" s="46">
        <f>'C.1 Federal Expenditures'!$AI$11</f>
        <v>55228981</v>
      </c>
      <c r="C31" s="46">
        <f>'C.2 State Expenditures'!$AI$11</f>
        <v>0</v>
      </c>
      <c r="D31" s="46">
        <f>'B. Total Expenditures'!$AI$11</f>
        <v>55228981</v>
      </c>
      <c r="E31" s="55">
        <f t="shared" si="0"/>
        <v>0.10944504157353445</v>
      </c>
    </row>
    <row r="32" spans="1:5" x14ac:dyDescent="0.25">
      <c r="A32" s="119" t="s">
        <v>201</v>
      </c>
      <c r="B32" s="46">
        <f>'C.1 Federal Expenditures'!$AJ$11</f>
        <v>0</v>
      </c>
      <c r="C32" s="46">
        <f>'C.2 State Expenditures'!$AJ$11</f>
        <v>0</v>
      </c>
      <c r="D32" s="46">
        <f>'B. Total Expenditures'!$AJ$11</f>
        <v>0</v>
      </c>
      <c r="E32" s="55">
        <f t="shared" si="0"/>
        <v>0</v>
      </c>
    </row>
    <row r="33" spans="1:5" x14ac:dyDescent="0.25">
      <c r="A33" s="119" t="s">
        <v>202</v>
      </c>
      <c r="B33" s="46">
        <f>'C.1 Federal Expenditures'!$AK$11</f>
        <v>0</v>
      </c>
      <c r="C33" s="46">
        <f>'C.2 State Expenditures'!$AK$11</f>
        <v>0</v>
      </c>
      <c r="D33" s="46">
        <f>'B. Total Expenditures'!$AK$11</f>
        <v>0</v>
      </c>
      <c r="E33" s="55">
        <f t="shared" si="0"/>
        <v>0</v>
      </c>
    </row>
    <row r="34" spans="1:5" ht="15.75" x14ac:dyDescent="0.25">
      <c r="A34" s="118" t="s">
        <v>203</v>
      </c>
      <c r="B34" s="46">
        <f>'C.1 Federal Expenditures'!$AL$11</f>
        <v>0</v>
      </c>
      <c r="C34" s="46">
        <f>'C.2 State Expenditures'!$AL$11</f>
        <v>0</v>
      </c>
      <c r="D34" s="46">
        <f>'B. Total Expenditures'!$AL$11</f>
        <v>0</v>
      </c>
      <c r="E34" s="55">
        <f t="shared" si="0"/>
        <v>0</v>
      </c>
    </row>
    <row r="35" spans="1:5" ht="15.75" x14ac:dyDescent="0.25">
      <c r="A35" s="118" t="s">
        <v>158</v>
      </c>
      <c r="B35" s="46">
        <f>'C.1 Federal Expenditures'!$AM$11</f>
        <v>56321907</v>
      </c>
      <c r="C35" s="46">
        <f>'C.2 State Expenditures'!$AM$11</f>
        <v>31955564</v>
      </c>
      <c r="D35" s="46">
        <f>'B. Total Expenditures'!$AM$11</f>
        <v>88277471</v>
      </c>
      <c r="E35" s="55">
        <f t="shared" si="0"/>
        <v>0.17493589975164456</v>
      </c>
    </row>
    <row r="36" spans="1:5" x14ac:dyDescent="0.25">
      <c r="A36" s="119" t="s">
        <v>204</v>
      </c>
      <c r="B36" s="46">
        <f>'C.1 Federal Expenditures'!$AN$11</f>
        <v>11293774</v>
      </c>
      <c r="C36" s="46">
        <f>'C.2 State Expenditures'!$AN$11</f>
        <v>21448605</v>
      </c>
      <c r="D36" s="46">
        <f>'B. Total Expenditures'!$AN$11</f>
        <v>32742379</v>
      </c>
      <c r="E36" s="55">
        <f t="shared" si="0"/>
        <v>6.4884250369772731E-2</v>
      </c>
    </row>
    <row r="37" spans="1:5" x14ac:dyDescent="0.25">
      <c r="A37" s="119" t="s">
        <v>205</v>
      </c>
      <c r="B37" s="46">
        <f>'C.1 Federal Expenditures'!$AO$11</f>
        <v>45028133</v>
      </c>
      <c r="C37" s="46">
        <f>'C.2 State Expenditures'!$AO$11</f>
        <v>0</v>
      </c>
      <c r="D37" s="46">
        <f>'B. Total Expenditures'!$AO$11</f>
        <v>45028133</v>
      </c>
      <c r="E37" s="55">
        <f t="shared" si="0"/>
        <v>8.9230432988862102E-2</v>
      </c>
    </row>
    <row r="38" spans="1:5" x14ac:dyDescent="0.25">
      <c r="A38" s="119" t="s">
        <v>206</v>
      </c>
      <c r="B38" s="46">
        <f>'C.1 Federal Expenditures'!$AP$11</f>
        <v>0</v>
      </c>
      <c r="C38" s="46">
        <f>'C.2 State Expenditures'!$AP$11</f>
        <v>10506959</v>
      </c>
      <c r="D38" s="46">
        <f>'B. Total Expenditures'!$AP$11</f>
        <v>10506959</v>
      </c>
      <c r="E38" s="55">
        <f t="shared" si="0"/>
        <v>2.0821216393009712E-2</v>
      </c>
    </row>
    <row r="39" spans="1:5" ht="15.75" x14ac:dyDescent="0.25">
      <c r="A39" s="118" t="s">
        <v>152</v>
      </c>
      <c r="B39" s="46">
        <f>'C.1 Federal Expenditures'!$AQ$11</f>
        <v>0</v>
      </c>
      <c r="C39" s="46">
        <f>'C.2 State Expenditures'!$AQ$11</f>
        <v>0</v>
      </c>
      <c r="D39" s="46">
        <f>'B. Total Expenditures'!$AQ$11</f>
        <v>0</v>
      </c>
      <c r="E39" s="55">
        <f t="shared" si="0"/>
        <v>0</v>
      </c>
    </row>
    <row r="40" spans="1:5" ht="15.75" x14ac:dyDescent="0.25">
      <c r="A40" s="94" t="s">
        <v>209</v>
      </c>
      <c r="B40" s="133">
        <f>'C.1 Federal Expenditures'!$AR$11</f>
        <v>240109296</v>
      </c>
      <c r="C40" s="133">
        <f>'C.2 State Expenditures'!$AR$11</f>
        <v>237839424</v>
      </c>
      <c r="D40" s="133">
        <f>'B. Total Expenditures'!$AR$11</f>
        <v>477948720</v>
      </c>
      <c r="E40" s="96">
        <f t="shared" si="0"/>
        <v>0.9471316794785255</v>
      </c>
    </row>
    <row r="41" spans="1:5" ht="15.75" x14ac:dyDescent="0.25">
      <c r="A41" s="118" t="s">
        <v>153</v>
      </c>
      <c r="B41" s="46">
        <f>'C.1 Federal Expenditures'!$C$11</f>
        <v>0</v>
      </c>
      <c r="C41" s="132"/>
      <c r="D41" s="46">
        <f>'B. Total Expenditures'!$C$11</f>
        <v>0</v>
      </c>
      <c r="E41" s="55">
        <f t="shared" si="0"/>
        <v>0</v>
      </c>
    </row>
    <row r="42" spans="1:5" ht="15.75" x14ac:dyDescent="0.25">
      <c r="A42" s="118" t="s">
        <v>320</v>
      </c>
      <c r="B42" s="46">
        <f>'C.1 Federal Expenditures'!$D$11</f>
        <v>26678810</v>
      </c>
      <c r="C42" s="132"/>
      <c r="D42" s="46">
        <f>'B. Total Expenditures'!$D$11</f>
        <v>26678810</v>
      </c>
      <c r="E42" s="55">
        <f t="shared" si="0"/>
        <v>5.286832052147452E-2</v>
      </c>
    </row>
    <row r="43" spans="1:5" ht="15.75" x14ac:dyDescent="0.25">
      <c r="A43" s="120" t="s">
        <v>180</v>
      </c>
      <c r="B43" s="133">
        <f>B41+B42</f>
        <v>26678810</v>
      </c>
      <c r="C43" s="144"/>
      <c r="D43" s="133">
        <f>D41+D42</f>
        <v>26678810</v>
      </c>
      <c r="E43" s="96">
        <f t="shared" si="0"/>
        <v>5.286832052147452E-2</v>
      </c>
    </row>
    <row r="44" spans="1:5" ht="15.75" x14ac:dyDescent="0.25">
      <c r="A44" s="94" t="s">
        <v>61</v>
      </c>
      <c r="B44" s="95">
        <f>SUM(B41,B42, B3,B6,B10,B14,B18,B19,B22,B23,B24,B25,B26,B27,B28,B29,B30,B34,B35, B39)</f>
        <v>266788106</v>
      </c>
      <c r="C44" s="95">
        <f>SUM(C41,C42,C3,C6,C10,C14,C18,C19,C22,C23,C24,C25,C26,C27,C28,C29,C30,C34,C35, C39)</f>
        <v>237839424</v>
      </c>
      <c r="D44" s="95">
        <f>B44+C44</f>
        <v>504627530</v>
      </c>
      <c r="E44" s="96">
        <f t="shared" si="0"/>
        <v>1</v>
      </c>
    </row>
    <row r="45" spans="1:5" ht="15.75" x14ac:dyDescent="0.25">
      <c r="A45" s="118" t="s">
        <v>207</v>
      </c>
      <c r="B45" s="46">
        <f>'C.1 Federal Expenditures'!$AS$11</f>
        <v>0</v>
      </c>
      <c r="C45" s="132"/>
      <c r="D45" s="46">
        <f>'B. Total Expenditures'!$AS$11</f>
        <v>0</v>
      </c>
      <c r="E45" s="141"/>
    </row>
    <row r="46" spans="1:5" ht="15.75" x14ac:dyDescent="0.25">
      <c r="A46" s="118" t="s">
        <v>208</v>
      </c>
      <c r="B46" s="46">
        <f>'C.1 Federal Expenditures'!$AT$11</f>
        <v>1</v>
      </c>
      <c r="C46" s="132"/>
      <c r="D46" s="46">
        <f>'B. Total Expenditures'!$AT$11</f>
        <v>1</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0" tint="-0.34998626667073579"/>
    <pageSetUpPr fitToPage="1"/>
  </sheetPr>
  <dimension ref="A1:E56"/>
  <sheetViews>
    <sheetView topLeftCell="A25" zoomScaleNormal="100" workbookViewId="0">
      <selection activeCell="B47" sqref="B47:D48"/>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130</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Expenditures'!$G$12</f>
        <v>637864</v>
      </c>
      <c r="C3" s="46">
        <f>'C.2 State Expenditures'!$G$12</f>
        <v>20371477</v>
      </c>
      <c r="D3" s="46">
        <f>'B. Total Expenditures'!$G$12</f>
        <v>21009341</v>
      </c>
      <c r="E3" s="55">
        <f t="shared" ref="E3:E44" si="0">D3/($D$44)</f>
        <v>0.21252342408331099</v>
      </c>
    </row>
    <row r="4" spans="1:5" ht="57.75" x14ac:dyDescent="0.25">
      <c r="A4" s="119" t="s">
        <v>182</v>
      </c>
      <c r="B4" s="46">
        <f>'C.1 Federal Expenditures'!$H$12</f>
        <v>637864</v>
      </c>
      <c r="C4" s="46">
        <f>'C.2 State Expenditures'!$H$12</f>
        <v>20371477</v>
      </c>
      <c r="D4" s="46">
        <f>'B. Total Expenditures'!$H$12</f>
        <v>21009341</v>
      </c>
      <c r="E4" s="55">
        <f t="shared" si="0"/>
        <v>0.21252342408331099</v>
      </c>
    </row>
    <row r="5" spans="1:5" ht="43.5" x14ac:dyDescent="0.25">
      <c r="A5" s="119" t="s">
        <v>181</v>
      </c>
      <c r="B5" s="46">
        <f>'C.1 Federal Expenditures'!$I$12</f>
        <v>0</v>
      </c>
      <c r="C5" s="46">
        <f>'C.2 State Expenditures'!$I$12</f>
        <v>0</v>
      </c>
      <c r="D5" s="46">
        <f>'B. Total Expenditures'!$I$12</f>
        <v>0</v>
      </c>
      <c r="E5" s="55">
        <f t="shared" si="0"/>
        <v>0</v>
      </c>
    </row>
    <row r="6" spans="1:5" ht="30.75" x14ac:dyDescent="0.25">
      <c r="A6" s="118" t="s">
        <v>149</v>
      </c>
      <c r="B6" s="46">
        <f>'C.1 Federal Expenditures'!$J$12</f>
        <v>0</v>
      </c>
      <c r="C6" s="132"/>
      <c r="D6" s="46">
        <f>'B. Total Expenditures'!$J$12</f>
        <v>0</v>
      </c>
      <c r="E6" s="55">
        <f t="shared" si="0"/>
        <v>0</v>
      </c>
    </row>
    <row r="7" spans="1:5" x14ac:dyDescent="0.25">
      <c r="A7" s="119" t="s">
        <v>183</v>
      </c>
      <c r="B7" s="46">
        <f>'C.1 Federal Expenditures'!$K$12</f>
        <v>0</v>
      </c>
      <c r="C7" s="132"/>
      <c r="D7" s="46">
        <f>'B. Total Expenditures'!$K$12</f>
        <v>0</v>
      </c>
      <c r="E7" s="55">
        <f t="shared" si="0"/>
        <v>0</v>
      </c>
    </row>
    <row r="8" spans="1:5" x14ac:dyDescent="0.25">
      <c r="A8" s="119" t="s">
        <v>184</v>
      </c>
      <c r="B8" s="46">
        <f>'C.1 Federal Expenditures'!$L$12</f>
        <v>0</v>
      </c>
      <c r="C8" s="132"/>
      <c r="D8" s="46">
        <f>'B. Total Expenditures'!$L$12</f>
        <v>0</v>
      </c>
      <c r="E8" s="55">
        <f t="shared" si="0"/>
        <v>0</v>
      </c>
    </row>
    <row r="9" spans="1:5" ht="29.25" x14ac:dyDescent="0.25">
      <c r="A9" s="119" t="s">
        <v>185</v>
      </c>
      <c r="B9" s="46">
        <f>'C.1 Federal Expenditures'!$M$12</f>
        <v>0</v>
      </c>
      <c r="C9" s="132"/>
      <c r="D9" s="46">
        <f>'B. Total Expenditures'!$M$12</f>
        <v>0</v>
      </c>
      <c r="E9" s="55">
        <f t="shared" si="0"/>
        <v>0</v>
      </c>
    </row>
    <row r="10" spans="1:5" ht="30.75" x14ac:dyDescent="0.25">
      <c r="A10" s="118" t="s">
        <v>148</v>
      </c>
      <c r="B10" s="46">
        <f>'C.1 Federal Expenditures'!$N$12</f>
        <v>0</v>
      </c>
      <c r="C10" s="132"/>
      <c r="D10" s="46">
        <f>'B. Total Expenditures'!$N$12</f>
        <v>0</v>
      </c>
      <c r="E10" s="55">
        <f t="shared" si="0"/>
        <v>0</v>
      </c>
    </row>
    <row r="11" spans="1:5" x14ac:dyDescent="0.25">
      <c r="A11" s="119" t="s">
        <v>186</v>
      </c>
      <c r="B11" s="46">
        <f>'C.1 Federal Expenditures'!$O$12</f>
        <v>0</v>
      </c>
      <c r="C11" s="132"/>
      <c r="D11" s="46">
        <f>'B. Total Expenditures'!$O$12</f>
        <v>0</v>
      </c>
      <c r="E11" s="55">
        <f t="shared" si="0"/>
        <v>0</v>
      </c>
    </row>
    <row r="12" spans="1:5" x14ac:dyDescent="0.25">
      <c r="A12" s="119" t="s">
        <v>187</v>
      </c>
      <c r="B12" s="46">
        <f>'C.1 Federal Expenditures'!$P$12</f>
        <v>0</v>
      </c>
      <c r="C12" s="132"/>
      <c r="D12" s="46">
        <f>'B. Total Expenditures'!$P$12</f>
        <v>0</v>
      </c>
      <c r="E12" s="55">
        <f t="shared" si="0"/>
        <v>0</v>
      </c>
    </row>
    <row r="13" spans="1:5" ht="29.25" x14ac:dyDescent="0.25">
      <c r="A13" s="119" t="s">
        <v>188</v>
      </c>
      <c r="B13" s="46">
        <f>'C.1 Federal Expenditures'!$Q$12</f>
        <v>0</v>
      </c>
      <c r="C13" s="132"/>
      <c r="D13" s="46">
        <f>'B. Total Expenditures'!$Q$12</f>
        <v>0</v>
      </c>
      <c r="E13" s="55">
        <f t="shared" si="0"/>
        <v>0</v>
      </c>
    </row>
    <row r="14" spans="1:5" ht="30.75" x14ac:dyDescent="0.25">
      <c r="A14" s="118" t="s">
        <v>189</v>
      </c>
      <c r="B14" s="46">
        <f>'C.1 Federal Expenditures'!$R$12</f>
        <v>3864351</v>
      </c>
      <c r="C14" s="46">
        <f>'C.2 State Expenditures'!$R$12</f>
        <v>2161499</v>
      </c>
      <c r="D14" s="46">
        <f>'B. Total Expenditures'!$R$12</f>
        <v>6025850</v>
      </c>
      <c r="E14" s="55">
        <f t="shared" si="0"/>
        <v>6.09554709503939E-2</v>
      </c>
    </row>
    <row r="15" spans="1:5" x14ac:dyDescent="0.25">
      <c r="A15" s="119" t="s">
        <v>190</v>
      </c>
      <c r="B15" s="46">
        <f>'C.1 Federal Expenditures'!$S$12</f>
        <v>2237192</v>
      </c>
      <c r="C15" s="46">
        <f>'C.2 State Expenditures'!$S$12</f>
        <v>1201749</v>
      </c>
      <c r="D15" s="46">
        <f>'B. Total Expenditures'!$S$12</f>
        <v>3438941</v>
      </c>
      <c r="E15" s="55">
        <f t="shared" si="0"/>
        <v>3.4787169980271419E-2</v>
      </c>
    </row>
    <row r="16" spans="1:5" x14ac:dyDescent="0.25">
      <c r="A16" s="119" t="s">
        <v>191</v>
      </c>
      <c r="B16" s="46">
        <f>'C.1 Federal Expenditures'!$T$12</f>
        <v>1627159</v>
      </c>
      <c r="C16" s="46">
        <f>'C.2 State Expenditures'!$T$12</f>
        <v>750</v>
      </c>
      <c r="D16" s="46">
        <f>'B. Total Expenditures'!$T$12</f>
        <v>1627909</v>
      </c>
      <c r="E16" s="55">
        <f t="shared" si="0"/>
        <v>1.646737966583715E-2</v>
      </c>
    </row>
    <row r="17" spans="1:5" x14ac:dyDescent="0.25">
      <c r="A17" s="119" t="s">
        <v>192</v>
      </c>
      <c r="B17" s="46">
        <f>'C.1 Federal Expenditures'!$U$12</f>
        <v>0</v>
      </c>
      <c r="C17" s="46">
        <f>'C.2 State Expenditures'!$U$12</f>
        <v>959000</v>
      </c>
      <c r="D17" s="46">
        <f>'B. Total Expenditures'!$U$12</f>
        <v>959000</v>
      </c>
      <c r="E17" s="55">
        <f t="shared" si="0"/>
        <v>9.7009213042853291E-3</v>
      </c>
    </row>
    <row r="18" spans="1:5" ht="15.75" x14ac:dyDescent="0.25">
      <c r="A18" s="118" t="s">
        <v>193</v>
      </c>
      <c r="B18" s="46">
        <f>'C.1 Federal Expenditures'!$V$12</f>
        <v>0</v>
      </c>
      <c r="C18" s="46">
        <f>'C.2 State Expenditures'!$V$12</f>
        <v>0</v>
      </c>
      <c r="D18" s="46">
        <f>'B. Total Expenditures'!$V$12</f>
        <v>0</v>
      </c>
      <c r="E18" s="55">
        <f t="shared" si="0"/>
        <v>0</v>
      </c>
    </row>
    <row r="19" spans="1:5" ht="15.75" x14ac:dyDescent="0.25">
      <c r="A19" s="118" t="s">
        <v>154</v>
      </c>
      <c r="B19" s="46">
        <f>'C.1 Federal Expenditures'!$W$12</f>
        <v>17998690</v>
      </c>
      <c r="C19" s="46">
        <f>'C.2 State Expenditures'!$W$12</f>
        <v>32595877</v>
      </c>
      <c r="D19" s="46">
        <f>'B. Total Expenditures'!$W$12</f>
        <v>50594567</v>
      </c>
      <c r="E19" s="55">
        <f t="shared" si="0"/>
        <v>0.51179761511094002</v>
      </c>
    </row>
    <row r="20" spans="1:5" ht="29.25" x14ac:dyDescent="0.25">
      <c r="A20" s="119" t="s">
        <v>195</v>
      </c>
      <c r="B20" s="46">
        <f>'C.1 Federal Expenditures'!$X$12</f>
        <v>17998690</v>
      </c>
      <c r="C20" s="46">
        <f>'C.2 State Expenditures'!$X$12</f>
        <v>32595877</v>
      </c>
      <c r="D20" s="46">
        <f>'B. Total Expenditures'!$X$12</f>
        <v>50594567</v>
      </c>
      <c r="E20" s="55">
        <f t="shared" si="0"/>
        <v>0.51179761511094002</v>
      </c>
    </row>
    <row r="21" spans="1:5" x14ac:dyDescent="0.25">
      <c r="A21" s="119" t="s">
        <v>194</v>
      </c>
      <c r="B21" s="46">
        <f>'C.1 Federal Expenditures'!$Y$12</f>
        <v>0</v>
      </c>
      <c r="C21" s="46">
        <f>'C.2 State Expenditures'!$Y$12</f>
        <v>0</v>
      </c>
      <c r="D21" s="46">
        <f>'B. Total Expenditures'!$Y$12</f>
        <v>0</v>
      </c>
      <c r="E21" s="55">
        <f t="shared" si="0"/>
        <v>0</v>
      </c>
    </row>
    <row r="22" spans="1:5" ht="30.75" x14ac:dyDescent="0.25">
      <c r="A22" s="118" t="s">
        <v>155</v>
      </c>
      <c r="B22" s="46">
        <f>'C.1 Federal Expenditures'!$Z$12</f>
        <v>0</v>
      </c>
      <c r="C22" s="46">
        <f>'C.2 State Expenditures'!$Z$12</f>
        <v>0</v>
      </c>
      <c r="D22" s="46">
        <f>'B. Total Expenditures'!$Z$12</f>
        <v>0</v>
      </c>
      <c r="E22" s="55">
        <f t="shared" si="0"/>
        <v>0</v>
      </c>
    </row>
    <row r="23" spans="1:5" ht="30.75" x14ac:dyDescent="0.25">
      <c r="A23" s="118" t="s">
        <v>150</v>
      </c>
      <c r="B23" s="46">
        <f>'C.1 Federal Expenditures'!$AA$12</f>
        <v>0</v>
      </c>
      <c r="C23" s="46">
        <f>'C.2 State Expenditures'!$AA$12</f>
        <v>0</v>
      </c>
      <c r="D23" s="46">
        <f>'B. Total Expenditures'!$AA$12</f>
        <v>0</v>
      </c>
      <c r="E23" s="55">
        <f t="shared" si="0"/>
        <v>0</v>
      </c>
    </row>
    <row r="24" spans="1:5" ht="30.75" x14ac:dyDescent="0.25">
      <c r="A24" s="118" t="s">
        <v>156</v>
      </c>
      <c r="B24" s="46">
        <f>'C.1 Federal Expenditures'!$AB$12</f>
        <v>0</v>
      </c>
      <c r="C24" s="46">
        <f>'C.2 State Expenditures'!$AB$12</f>
        <v>0</v>
      </c>
      <c r="D24" s="46">
        <f>'B. Total Expenditures'!$AB$12</f>
        <v>0</v>
      </c>
      <c r="E24" s="55">
        <f t="shared" si="0"/>
        <v>0</v>
      </c>
    </row>
    <row r="25" spans="1:5" ht="15.75" x14ac:dyDescent="0.25">
      <c r="A25" s="118" t="s">
        <v>64</v>
      </c>
      <c r="B25" s="46">
        <f>'C.1 Federal Expenditures'!$AC$12</f>
        <v>1743874</v>
      </c>
      <c r="C25" s="46">
        <f>'C.2 State Expenditures'!$AC$12</f>
        <v>716770</v>
      </c>
      <c r="D25" s="46">
        <f>'B. Total Expenditures'!$AC$12</f>
        <v>2460644</v>
      </c>
      <c r="E25" s="55">
        <f t="shared" si="0"/>
        <v>2.4891046717269938E-2</v>
      </c>
    </row>
    <row r="26" spans="1:5" ht="15.75" x14ac:dyDescent="0.25">
      <c r="A26" s="118" t="s">
        <v>196</v>
      </c>
      <c r="B26" s="46">
        <f>'C.1 Federal Expenditures'!$AD$12</f>
        <v>750002</v>
      </c>
      <c r="C26" s="46">
        <f>'C.2 State Expenditures'!$AD$12</f>
        <v>0</v>
      </c>
      <c r="D26" s="46">
        <f>'B. Total Expenditures'!$AD$12</f>
        <v>750002</v>
      </c>
      <c r="E26" s="55">
        <f t="shared" si="0"/>
        <v>7.586767862415647E-3</v>
      </c>
    </row>
    <row r="27" spans="1:5" s="11" customFormat="1" ht="15.75" x14ac:dyDescent="0.25">
      <c r="A27" s="118" t="s">
        <v>197</v>
      </c>
      <c r="B27" s="46">
        <f>'C.1 Federal Expenditures'!$AE$12</f>
        <v>0</v>
      </c>
      <c r="C27" s="46">
        <f>'C.2 State Expenditures'!$AE$12</f>
        <v>0</v>
      </c>
      <c r="D27" s="46">
        <f>'B. Total Expenditures'!$AE$12</f>
        <v>0</v>
      </c>
      <c r="E27" s="55">
        <f t="shared" si="0"/>
        <v>0</v>
      </c>
    </row>
    <row r="28" spans="1:5" ht="30.75" x14ac:dyDescent="0.25">
      <c r="A28" s="118" t="s">
        <v>198</v>
      </c>
      <c r="B28" s="46">
        <f>'C.1 Federal Expenditures'!$AF$12</f>
        <v>0</v>
      </c>
      <c r="C28" s="46">
        <f>'C.2 State Expenditures'!$AF$12</f>
        <v>0</v>
      </c>
      <c r="D28" s="46">
        <f>'B. Total Expenditures'!$AF$12</f>
        <v>0</v>
      </c>
      <c r="E28" s="55">
        <f t="shared" si="0"/>
        <v>0</v>
      </c>
    </row>
    <row r="29" spans="1:5" ht="45.75" x14ac:dyDescent="0.25">
      <c r="A29" s="118" t="s">
        <v>157</v>
      </c>
      <c r="B29" s="46">
        <f>'C.1 Federal Expenditures'!$AG$12</f>
        <v>0</v>
      </c>
      <c r="C29" s="46">
        <f>'C.2 State Expenditures'!$AG$12</f>
        <v>0</v>
      </c>
      <c r="D29" s="46">
        <f>'B. Total Expenditures'!$AG$12</f>
        <v>0</v>
      </c>
      <c r="E29" s="55">
        <f t="shared" si="0"/>
        <v>0</v>
      </c>
    </row>
    <row r="30" spans="1:5" ht="15.75" x14ac:dyDescent="0.25">
      <c r="A30" s="118" t="s">
        <v>199</v>
      </c>
      <c r="B30" s="46">
        <f>'C.1 Federal Expenditures'!$AH$12</f>
        <v>0</v>
      </c>
      <c r="C30" s="46">
        <f>'C.2 State Expenditures'!$AH$12</f>
        <v>0</v>
      </c>
      <c r="D30" s="46">
        <f>'B. Total Expenditures'!$AH$12</f>
        <v>0</v>
      </c>
      <c r="E30" s="55">
        <f t="shared" si="0"/>
        <v>0</v>
      </c>
    </row>
    <row r="31" spans="1:5" ht="29.25" x14ac:dyDescent="0.25">
      <c r="A31" s="119" t="s">
        <v>200</v>
      </c>
      <c r="B31" s="46">
        <f>'C.1 Federal Expenditures'!$AI$12</f>
        <v>0</v>
      </c>
      <c r="C31" s="46">
        <f>'C.2 State Expenditures'!$AI$12</f>
        <v>0</v>
      </c>
      <c r="D31" s="46">
        <f>'B. Total Expenditures'!$AI$12</f>
        <v>0</v>
      </c>
      <c r="E31" s="55">
        <f t="shared" si="0"/>
        <v>0</v>
      </c>
    </row>
    <row r="32" spans="1:5" x14ac:dyDescent="0.25">
      <c r="A32" s="119" t="s">
        <v>201</v>
      </c>
      <c r="B32" s="46">
        <f>'C.1 Federal Expenditures'!$AJ$12</f>
        <v>0</v>
      </c>
      <c r="C32" s="46">
        <f>'C.2 State Expenditures'!$AJ$12</f>
        <v>0</v>
      </c>
      <c r="D32" s="46">
        <f>'B. Total Expenditures'!$AJ$12</f>
        <v>0</v>
      </c>
      <c r="E32" s="55">
        <f t="shared" si="0"/>
        <v>0</v>
      </c>
    </row>
    <row r="33" spans="1:5" x14ac:dyDescent="0.25">
      <c r="A33" s="119" t="s">
        <v>202</v>
      </c>
      <c r="B33" s="46">
        <f>'C.1 Federal Expenditures'!$AK$12</f>
        <v>0</v>
      </c>
      <c r="C33" s="46">
        <f>'C.2 State Expenditures'!$AK$12</f>
        <v>0</v>
      </c>
      <c r="D33" s="46">
        <f>'B. Total Expenditures'!$AK$12</f>
        <v>0</v>
      </c>
      <c r="E33" s="55">
        <f t="shared" si="0"/>
        <v>0</v>
      </c>
    </row>
    <row r="34" spans="1:5" ht="15.75" x14ac:dyDescent="0.25">
      <c r="A34" s="118" t="s">
        <v>203</v>
      </c>
      <c r="B34" s="46">
        <f>'C.1 Federal Expenditures'!$AL$12</f>
        <v>0</v>
      </c>
      <c r="C34" s="46">
        <f>'C.2 State Expenditures'!$AL$12</f>
        <v>0</v>
      </c>
      <c r="D34" s="46">
        <f>'B. Total Expenditures'!$AL$12</f>
        <v>0</v>
      </c>
      <c r="E34" s="55">
        <f t="shared" si="0"/>
        <v>0</v>
      </c>
    </row>
    <row r="35" spans="1:5" ht="15.75" x14ac:dyDescent="0.25">
      <c r="A35" s="118" t="s">
        <v>158</v>
      </c>
      <c r="B35" s="46">
        <f>'C.1 Federal Expenditures'!$AM$12</f>
        <v>8205002</v>
      </c>
      <c r="C35" s="46">
        <f>'C.2 State Expenditures'!$AM$12</f>
        <v>9811184</v>
      </c>
      <c r="D35" s="46">
        <f>'B. Total Expenditures'!$AM$12</f>
        <v>18016186</v>
      </c>
      <c r="E35" s="55">
        <f t="shared" si="0"/>
        <v>0.18224567527566954</v>
      </c>
    </row>
    <row r="36" spans="1:5" x14ac:dyDescent="0.25">
      <c r="A36" s="119" t="s">
        <v>204</v>
      </c>
      <c r="B36" s="46">
        <f>'C.1 Federal Expenditures'!$AN$12</f>
        <v>3846110</v>
      </c>
      <c r="C36" s="46">
        <f>'C.2 State Expenditures'!$AN$12</f>
        <v>34343</v>
      </c>
      <c r="D36" s="46">
        <f>'B. Total Expenditures'!$AN$12</f>
        <v>3880453</v>
      </c>
      <c r="E36" s="55">
        <f t="shared" si="0"/>
        <v>3.9253356807067694E-2</v>
      </c>
    </row>
    <row r="37" spans="1:5" x14ac:dyDescent="0.25">
      <c r="A37" s="119" t="s">
        <v>205</v>
      </c>
      <c r="B37" s="46">
        <f>'C.1 Federal Expenditures'!$AO$12</f>
        <v>2549966</v>
      </c>
      <c r="C37" s="46">
        <f>'C.2 State Expenditures'!$AO$12</f>
        <v>9734948</v>
      </c>
      <c r="D37" s="46">
        <f>'B. Total Expenditures'!$AO$12</f>
        <v>12284914</v>
      </c>
      <c r="E37" s="55">
        <f t="shared" si="0"/>
        <v>0.12427005625017007</v>
      </c>
    </row>
    <row r="38" spans="1:5" x14ac:dyDescent="0.25">
      <c r="A38" s="119" t="s">
        <v>206</v>
      </c>
      <c r="B38" s="46">
        <f>'C.1 Federal Expenditures'!$AP$12</f>
        <v>1808926</v>
      </c>
      <c r="C38" s="46">
        <f>'C.2 State Expenditures'!$AP$12</f>
        <v>41893</v>
      </c>
      <c r="D38" s="46">
        <f>'B. Total Expenditures'!$AP$12</f>
        <v>1850819</v>
      </c>
      <c r="E38" s="55">
        <f t="shared" si="0"/>
        <v>1.8722262218431769E-2</v>
      </c>
    </row>
    <row r="39" spans="1:5" ht="15.75" x14ac:dyDescent="0.25">
      <c r="A39" s="118" t="s">
        <v>152</v>
      </c>
      <c r="B39" s="46">
        <f>'C.1 Federal Expenditures'!$AQ$12</f>
        <v>0</v>
      </c>
      <c r="C39" s="46">
        <f>'C.2 State Expenditures'!$AQ$12</f>
        <v>0</v>
      </c>
      <c r="D39" s="46">
        <f>'B. Total Expenditures'!$AQ$12</f>
        <v>0</v>
      </c>
      <c r="E39" s="55">
        <f t="shared" si="0"/>
        <v>0</v>
      </c>
    </row>
    <row r="40" spans="1:5" ht="15.75" x14ac:dyDescent="0.25">
      <c r="A40" s="94" t="s">
        <v>209</v>
      </c>
      <c r="B40" s="133">
        <f>'C.1 Federal Expenditures'!$AR$12</f>
        <v>33199783</v>
      </c>
      <c r="C40" s="133">
        <f>'C.2 State Expenditures'!$AR$12</f>
        <v>65656807</v>
      </c>
      <c r="D40" s="133">
        <f>'B. Total Expenditures'!$AR$12</f>
        <v>98856590</v>
      </c>
      <c r="E40" s="96">
        <f t="shared" si="0"/>
        <v>1</v>
      </c>
    </row>
    <row r="41" spans="1:5" ht="15.75" x14ac:dyDescent="0.25">
      <c r="A41" s="118" t="s">
        <v>153</v>
      </c>
      <c r="B41" s="46">
        <f>'C.1 Federal Expenditures'!$C$12</f>
        <v>0</v>
      </c>
      <c r="C41" s="132"/>
      <c r="D41" s="46">
        <f>'B. Total Expenditures'!$C$12</f>
        <v>0</v>
      </c>
      <c r="E41" s="55">
        <f t="shared" si="0"/>
        <v>0</v>
      </c>
    </row>
    <row r="42" spans="1:5" ht="15.75" x14ac:dyDescent="0.25">
      <c r="A42" s="118" t="s">
        <v>320</v>
      </c>
      <c r="B42" s="46">
        <f>'C.1 Federal Expenditures'!$D$12</f>
        <v>0</v>
      </c>
      <c r="C42" s="132"/>
      <c r="D42" s="46">
        <f>'B. Total Expenditures'!$D$12</f>
        <v>0</v>
      </c>
      <c r="E42" s="55">
        <f t="shared" si="0"/>
        <v>0</v>
      </c>
    </row>
    <row r="43" spans="1:5" ht="15.75" x14ac:dyDescent="0.25">
      <c r="A43" s="120" t="s">
        <v>180</v>
      </c>
      <c r="B43" s="133">
        <f>B41+B42</f>
        <v>0</v>
      </c>
      <c r="C43" s="144"/>
      <c r="D43" s="133">
        <f>D41+D42</f>
        <v>0</v>
      </c>
      <c r="E43" s="96">
        <f t="shared" si="0"/>
        <v>0</v>
      </c>
    </row>
    <row r="44" spans="1:5" ht="15.75" x14ac:dyDescent="0.25">
      <c r="A44" s="94" t="s">
        <v>61</v>
      </c>
      <c r="B44" s="95">
        <f>SUM(B41,B42, B3,B6,B10,B14,B18,B19,B22,B23,B24,B25,B26,B27,B28,B29,B30,B34,B35, B39)</f>
        <v>33199783</v>
      </c>
      <c r="C44" s="95">
        <f>SUM(C41,C42,C3,C6,C10,C14,C18,C19,C22,C23,C24,C25,C26,C27,C28,C29,C30,C34,C35, C39)</f>
        <v>65656807</v>
      </c>
      <c r="D44" s="95">
        <f>B44+C44</f>
        <v>98856590</v>
      </c>
      <c r="E44" s="96">
        <f t="shared" si="0"/>
        <v>1</v>
      </c>
    </row>
    <row r="45" spans="1:5" ht="15.75" x14ac:dyDescent="0.25">
      <c r="A45" s="118" t="s">
        <v>207</v>
      </c>
      <c r="B45" s="46">
        <f>'C.1 Federal Expenditures'!$AS$12</f>
        <v>375566</v>
      </c>
      <c r="C45" s="132"/>
      <c r="D45" s="46">
        <f>'B. Total Expenditures'!$AS$12</f>
        <v>375566</v>
      </c>
      <c r="E45" s="141"/>
    </row>
    <row r="46" spans="1:5" ht="15.75" x14ac:dyDescent="0.25">
      <c r="A46" s="118" t="s">
        <v>208</v>
      </c>
      <c r="B46" s="46">
        <f>'C.1 Federal Expenditures'!$AT$12</f>
        <v>9530741</v>
      </c>
      <c r="C46" s="132"/>
      <c r="D46" s="46">
        <f>'B. Total Expenditures'!$AT$12</f>
        <v>9530741</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0" tint="-0.34998626667073579"/>
    <pageSetUpPr fitToPage="1"/>
  </sheetPr>
  <dimension ref="A1:E56"/>
  <sheetViews>
    <sheetView topLeftCell="A4" zoomScaleNormal="100" workbookViewId="0">
      <selection activeCell="B34" sqref="B3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129</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Expenditures'!$G$13</f>
        <v>36290185</v>
      </c>
      <c r="C3" s="46">
        <f>'C.2 State Expenditures'!$G$13</f>
        <v>40470612</v>
      </c>
      <c r="D3" s="46">
        <f>'B. Total Expenditures'!$G$13</f>
        <v>76760797</v>
      </c>
      <c r="E3" s="55">
        <f t="shared" ref="E3:E44" si="0">D3/($D$44)</f>
        <v>0.28760851108976515</v>
      </c>
    </row>
    <row r="4" spans="1:5" ht="57.75" x14ac:dyDescent="0.25">
      <c r="A4" s="119" t="s">
        <v>182</v>
      </c>
      <c r="B4" s="46">
        <f>'C.1 Federal Expenditures'!$H$13</f>
        <v>36290185</v>
      </c>
      <c r="C4" s="46">
        <f>'C.2 State Expenditures'!$H$13</f>
        <v>40470612</v>
      </c>
      <c r="D4" s="46">
        <f>'B. Total Expenditures'!$H$13</f>
        <v>76760797</v>
      </c>
      <c r="E4" s="55">
        <f t="shared" si="0"/>
        <v>0.28760851108976515</v>
      </c>
    </row>
    <row r="5" spans="1:5" ht="43.5" x14ac:dyDescent="0.25">
      <c r="A5" s="119" t="s">
        <v>181</v>
      </c>
      <c r="B5" s="46">
        <f>'C.1 Federal Expenditures'!$I$13</f>
        <v>0</v>
      </c>
      <c r="C5" s="46">
        <f>'C.2 State Expenditures'!$I$13</f>
        <v>0</v>
      </c>
      <c r="D5" s="46">
        <f>'B. Total Expenditures'!$I$13</f>
        <v>0</v>
      </c>
      <c r="E5" s="55">
        <f t="shared" si="0"/>
        <v>0</v>
      </c>
    </row>
    <row r="6" spans="1:5" ht="30.75" x14ac:dyDescent="0.25">
      <c r="A6" s="118" t="s">
        <v>149</v>
      </c>
      <c r="B6" s="46">
        <f>'C.1 Federal Expenditures'!$J$13</f>
        <v>0</v>
      </c>
      <c r="C6" s="132"/>
      <c r="D6" s="46">
        <f>'B. Total Expenditures'!$J$13</f>
        <v>0</v>
      </c>
      <c r="E6" s="55">
        <f t="shared" si="0"/>
        <v>0</v>
      </c>
    </row>
    <row r="7" spans="1:5" x14ac:dyDescent="0.25">
      <c r="A7" s="119" t="s">
        <v>183</v>
      </c>
      <c r="B7" s="46">
        <f>'C.1 Federal Expenditures'!$K$13</f>
        <v>0</v>
      </c>
      <c r="C7" s="132"/>
      <c r="D7" s="46">
        <f>'B. Total Expenditures'!$K$13</f>
        <v>0</v>
      </c>
      <c r="E7" s="55">
        <f t="shared" si="0"/>
        <v>0</v>
      </c>
    </row>
    <row r="8" spans="1:5" x14ac:dyDescent="0.25">
      <c r="A8" s="119" t="s">
        <v>184</v>
      </c>
      <c r="B8" s="46">
        <f>'C.1 Federal Expenditures'!$L$13</f>
        <v>0</v>
      </c>
      <c r="C8" s="132"/>
      <c r="D8" s="46">
        <f>'B. Total Expenditures'!$L$13</f>
        <v>0</v>
      </c>
      <c r="E8" s="55">
        <f t="shared" si="0"/>
        <v>0</v>
      </c>
    </row>
    <row r="9" spans="1:5" ht="29.25" x14ac:dyDescent="0.25">
      <c r="A9" s="119" t="s">
        <v>185</v>
      </c>
      <c r="B9" s="46">
        <f>'C.1 Federal Expenditures'!$M$13</f>
        <v>0</v>
      </c>
      <c r="C9" s="132"/>
      <c r="D9" s="46">
        <f>'B. Total Expenditures'!$M$13</f>
        <v>0</v>
      </c>
      <c r="E9" s="55">
        <f t="shared" si="0"/>
        <v>0</v>
      </c>
    </row>
    <row r="10" spans="1:5" ht="30.75" x14ac:dyDescent="0.25">
      <c r="A10" s="118" t="s">
        <v>148</v>
      </c>
      <c r="B10" s="46">
        <f>'C.1 Federal Expenditures'!$N$13</f>
        <v>0</v>
      </c>
      <c r="C10" s="132"/>
      <c r="D10" s="46">
        <f>'B. Total Expenditures'!$N$13</f>
        <v>0</v>
      </c>
      <c r="E10" s="55">
        <f t="shared" si="0"/>
        <v>0</v>
      </c>
    </row>
    <row r="11" spans="1:5" x14ac:dyDescent="0.25">
      <c r="A11" s="119" t="s">
        <v>186</v>
      </c>
      <c r="B11" s="46">
        <f>'C.1 Federal Expenditures'!$O$13</f>
        <v>0</v>
      </c>
      <c r="C11" s="132"/>
      <c r="D11" s="46">
        <f>'B. Total Expenditures'!$O$13</f>
        <v>0</v>
      </c>
      <c r="E11" s="55">
        <f t="shared" si="0"/>
        <v>0</v>
      </c>
    </row>
    <row r="12" spans="1:5" x14ac:dyDescent="0.25">
      <c r="A12" s="119" t="s">
        <v>187</v>
      </c>
      <c r="B12" s="46">
        <f>'C.1 Federal Expenditures'!$P$13</f>
        <v>0</v>
      </c>
      <c r="C12" s="132"/>
      <c r="D12" s="46">
        <f>'B. Total Expenditures'!$P$13</f>
        <v>0</v>
      </c>
      <c r="E12" s="55">
        <f t="shared" si="0"/>
        <v>0</v>
      </c>
    </row>
    <row r="13" spans="1:5" ht="29.25" x14ac:dyDescent="0.25">
      <c r="A13" s="119" t="s">
        <v>188</v>
      </c>
      <c r="B13" s="46">
        <f>'C.1 Federal Expenditures'!$Q$13</f>
        <v>0</v>
      </c>
      <c r="C13" s="132"/>
      <c r="D13" s="46">
        <f>'B. Total Expenditures'!$Q$13</f>
        <v>0</v>
      </c>
      <c r="E13" s="55">
        <f t="shared" si="0"/>
        <v>0</v>
      </c>
    </row>
    <row r="14" spans="1:5" ht="30.75" x14ac:dyDescent="0.25">
      <c r="A14" s="118" t="s">
        <v>189</v>
      </c>
      <c r="B14" s="46">
        <f>'C.1 Federal Expenditures'!$R$13</f>
        <v>5926389</v>
      </c>
      <c r="C14" s="46">
        <f>'C.2 State Expenditures'!$R$13</f>
        <v>32235106</v>
      </c>
      <c r="D14" s="46">
        <f>'B. Total Expenditures'!$R$13</f>
        <v>38161495</v>
      </c>
      <c r="E14" s="55">
        <f t="shared" si="0"/>
        <v>0.14298406461190755</v>
      </c>
    </row>
    <row r="15" spans="1:5" x14ac:dyDescent="0.25">
      <c r="A15" s="119" t="s">
        <v>190</v>
      </c>
      <c r="B15" s="46">
        <f>'C.1 Federal Expenditures'!$S$13</f>
        <v>0</v>
      </c>
      <c r="C15" s="46">
        <f>'C.2 State Expenditures'!$S$13</f>
        <v>7417042</v>
      </c>
      <c r="D15" s="46">
        <f>'B. Total Expenditures'!$S$13</f>
        <v>7417042</v>
      </c>
      <c r="E15" s="55">
        <f t="shared" si="0"/>
        <v>2.77902847505642E-2</v>
      </c>
    </row>
    <row r="16" spans="1:5" x14ac:dyDescent="0.25">
      <c r="A16" s="119" t="s">
        <v>191</v>
      </c>
      <c r="B16" s="46">
        <f>'C.1 Federal Expenditures'!$T$13</f>
        <v>1463459</v>
      </c>
      <c r="C16" s="46">
        <f>'C.2 State Expenditures'!$T$13</f>
        <v>800000</v>
      </c>
      <c r="D16" s="46">
        <f>'B. Total Expenditures'!$T$13</f>
        <v>2263459</v>
      </c>
      <c r="E16" s="55">
        <f t="shared" si="0"/>
        <v>8.480762294621939E-3</v>
      </c>
    </row>
    <row r="17" spans="1:5" x14ac:dyDescent="0.25">
      <c r="A17" s="119" t="s">
        <v>192</v>
      </c>
      <c r="B17" s="46">
        <f>'C.1 Federal Expenditures'!$U$13</f>
        <v>4462930</v>
      </c>
      <c r="C17" s="46">
        <f>'C.2 State Expenditures'!$U$13</f>
        <v>24018064</v>
      </c>
      <c r="D17" s="46">
        <f>'B. Total Expenditures'!$U$13</f>
        <v>28480994</v>
      </c>
      <c r="E17" s="55">
        <f t="shared" si="0"/>
        <v>0.1067130175667214</v>
      </c>
    </row>
    <row r="18" spans="1:5" ht="15.75" x14ac:dyDescent="0.25">
      <c r="A18" s="118" t="s">
        <v>193</v>
      </c>
      <c r="B18" s="46">
        <f>'C.1 Federal Expenditures'!$V$13</f>
        <v>0</v>
      </c>
      <c r="C18" s="46">
        <f>'C.2 State Expenditures'!$V$13</f>
        <v>0</v>
      </c>
      <c r="D18" s="46">
        <f>'B. Total Expenditures'!$V$13</f>
        <v>0</v>
      </c>
      <c r="E18" s="55">
        <f t="shared" si="0"/>
        <v>0</v>
      </c>
    </row>
    <row r="19" spans="1:5" ht="15.75" x14ac:dyDescent="0.25">
      <c r="A19" s="118" t="s">
        <v>154</v>
      </c>
      <c r="B19" s="46">
        <f>'C.1 Federal Expenditures'!$W$13</f>
        <v>36947695</v>
      </c>
      <c r="C19" s="46">
        <f>'C.2 State Expenditures'!$W$13</f>
        <v>22584565</v>
      </c>
      <c r="D19" s="46">
        <f>'B. Total Expenditures'!$W$13</f>
        <v>59532260</v>
      </c>
      <c r="E19" s="55">
        <f t="shared" si="0"/>
        <v>0.22305636900055614</v>
      </c>
    </row>
    <row r="20" spans="1:5" ht="29.25" x14ac:dyDescent="0.25">
      <c r="A20" s="119" t="s">
        <v>195</v>
      </c>
      <c r="B20" s="46">
        <f>'C.1 Federal Expenditures'!$X$13</f>
        <v>36947695</v>
      </c>
      <c r="C20" s="46">
        <f>'C.2 State Expenditures'!$X$13</f>
        <v>22584565</v>
      </c>
      <c r="D20" s="46">
        <f>'B. Total Expenditures'!$X$13</f>
        <v>59532260</v>
      </c>
      <c r="E20" s="55">
        <f t="shared" si="0"/>
        <v>0.22305636900055614</v>
      </c>
    </row>
    <row r="21" spans="1:5" x14ac:dyDescent="0.25">
      <c r="A21" s="119" t="s">
        <v>194</v>
      </c>
      <c r="B21" s="46">
        <f>'C.1 Federal Expenditures'!$Y$13</f>
        <v>0</v>
      </c>
      <c r="C21" s="46">
        <f>'C.2 State Expenditures'!$Y$13</f>
        <v>0</v>
      </c>
      <c r="D21" s="46">
        <f>'B. Total Expenditures'!$Y$13</f>
        <v>0</v>
      </c>
      <c r="E21" s="55">
        <f t="shared" si="0"/>
        <v>0</v>
      </c>
    </row>
    <row r="22" spans="1:5" ht="30.75" x14ac:dyDescent="0.25">
      <c r="A22" s="118" t="s">
        <v>155</v>
      </c>
      <c r="B22" s="46">
        <f>'C.1 Federal Expenditures'!$Z$13</f>
        <v>0</v>
      </c>
      <c r="C22" s="46">
        <f>'C.2 State Expenditures'!$Z$13</f>
        <v>0</v>
      </c>
      <c r="D22" s="46">
        <f>'B. Total Expenditures'!$Z$13</f>
        <v>0</v>
      </c>
      <c r="E22" s="55">
        <f t="shared" si="0"/>
        <v>0</v>
      </c>
    </row>
    <row r="23" spans="1:5" ht="30.75" x14ac:dyDescent="0.25">
      <c r="A23" s="118" t="s">
        <v>150</v>
      </c>
      <c r="B23" s="46">
        <f>'C.1 Federal Expenditures'!$AA$13</f>
        <v>0</v>
      </c>
      <c r="C23" s="46">
        <f>'C.2 State Expenditures'!$AA$13</f>
        <v>20000000</v>
      </c>
      <c r="D23" s="46">
        <f>'B. Total Expenditures'!$AA$13</f>
        <v>20000000</v>
      </c>
      <c r="E23" s="55">
        <f t="shared" si="0"/>
        <v>7.4936301427345836E-2</v>
      </c>
    </row>
    <row r="24" spans="1:5" ht="30.75" x14ac:dyDescent="0.25">
      <c r="A24" s="118" t="s">
        <v>156</v>
      </c>
      <c r="B24" s="46">
        <f>'C.1 Federal Expenditures'!$AB$13</f>
        <v>0</v>
      </c>
      <c r="C24" s="46">
        <f>'C.2 State Expenditures'!$AB$13</f>
        <v>0</v>
      </c>
      <c r="D24" s="46">
        <f>'B. Total Expenditures'!$AB$13</f>
        <v>0</v>
      </c>
      <c r="E24" s="55">
        <f t="shared" si="0"/>
        <v>0</v>
      </c>
    </row>
    <row r="25" spans="1:5" ht="15.75" x14ac:dyDescent="0.25">
      <c r="A25" s="118" t="s">
        <v>64</v>
      </c>
      <c r="B25" s="46">
        <f>'C.1 Federal Expenditures'!$AC$13</f>
        <v>0</v>
      </c>
      <c r="C25" s="46">
        <f>'C.2 State Expenditures'!$AC$13</f>
        <v>51742177</v>
      </c>
      <c r="D25" s="46">
        <f>'B. Total Expenditures'!$AC$13</f>
        <v>51742177</v>
      </c>
      <c r="E25" s="55">
        <f t="shared" si="0"/>
        <v>0.19386836860895404</v>
      </c>
    </row>
    <row r="26" spans="1:5" ht="15.75" x14ac:dyDescent="0.25">
      <c r="A26" s="118" t="s">
        <v>196</v>
      </c>
      <c r="B26" s="46">
        <f>'C.1 Federal Expenditures'!$AD$13</f>
        <v>407206</v>
      </c>
      <c r="C26" s="46">
        <f>'C.2 State Expenditures'!$AD$13</f>
        <v>831621</v>
      </c>
      <c r="D26" s="46">
        <f>'B. Total Expenditures'!$AD$13</f>
        <v>1238827</v>
      </c>
      <c r="E26" s="55">
        <f t="shared" si="0"/>
        <v>4.6416556744167279E-3</v>
      </c>
    </row>
    <row r="27" spans="1:5" s="11" customFormat="1" ht="15.75" x14ac:dyDescent="0.25">
      <c r="A27" s="118" t="s">
        <v>197</v>
      </c>
      <c r="B27" s="46">
        <f>'C.1 Federal Expenditures'!$AE$13</f>
        <v>0</v>
      </c>
      <c r="C27" s="46">
        <f>'C.2 State Expenditures'!$AE$13</f>
        <v>0</v>
      </c>
      <c r="D27" s="46">
        <f>'B. Total Expenditures'!$AE$13</f>
        <v>0</v>
      </c>
      <c r="E27" s="55">
        <f t="shared" si="0"/>
        <v>0</v>
      </c>
    </row>
    <row r="28" spans="1:5" ht="30.75" x14ac:dyDescent="0.25">
      <c r="A28" s="118" t="s">
        <v>198</v>
      </c>
      <c r="B28" s="46">
        <f>'C.1 Federal Expenditures'!$AF$13</f>
        <v>1395105</v>
      </c>
      <c r="C28" s="46">
        <f>'C.2 State Expenditures'!$AF$13</f>
        <v>0</v>
      </c>
      <c r="D28" s="46">
        <f>'B. Total Expenditures'!$AF$13</f>
        <v>1395105</v>
      </c>
      <c r="E28" s="55">
        <f t="shared" si="0"/>
        <v>5.2272004401398651E-3</v>
      </c>
    </row>
    <row r="29" spans="1:5" ht="45.75" x14ac:dyDescent="0.25">
      <c r="A29" s="118" t="s">
        <v>157</v>
      </c>
      <c r="B29" s="46">
        <f>'C.1 Federal Expenditures'!$AG$13</f>
        <v>0</v>
      </c>
      <c r="C29" s="46">
        <f>'C.2 State Expenditures'!$AG$13</f>
        <v>0</v>
      </c>
      <c r="D29" s="46">
        <f>'B. Total Expenditures'!$AG$13</f>
        <v>0</v>
      </c>
      <c r="E29" s="55">
        <f t="shared" si="0"/>
        <v>0</v>
      </c>
    </row>
    <row r="30" spans="1:5" ht="15.75" x14ac:dyDescent="0.25">
      <c r="A30" s="118" t="s">
        <v>199</v>
      </c>
      <c r="B30" s="46">
        <f>'C.1 Federal Expenditures'!$AH$13</f>
        <v>0</v>
      </c>
      <c r="C30" s="46">
        <f>'C.2 State Expenditures'!$AH$13</f>
        <v>0</v>
      </c>
      <c r="D30" s="46">
        <f>'B. Total Expenditures'!$AH$13</f>
        <v>0</v>
      </c>
      <c r="E30" s="55">
        <f t="shared" si="0"/>
        <v>0</v>
      </c>
    </row>
    <row r="31" spans="1:5" ht="29.25" x14ac:dyDescent="0.25">
      <c r="A31" s="119" t="s">
        <v>200</v>
      </c>
      <c r="B31" s="46">
        <f>'C.1 Federal Expenditures'!$AI$13</f>
        <v>0</v>
      </c>
      <c r="C31" s="46">
        <f>'C.2 State Expenditures'!$AI$13</f>
        <v>0</v>
      </c>
      <c r="D31" s="46">
        <f>'B. Total Expenditures'!$AI$13</f>
        <v>0</v>
      </c>
      <c r="E31" s="55">
        <f t="shared" si="0"/>
        <v>0</v>
      </c>
    </row>
    <row r="32" spans="1:5" x14ac:dyDescent="0.25">
      <c r="A32" s="119" t="s">
        <v>201</v>
      </c>
      <c r="B32" s="46">
        <f>'C.1 Federal Expenditures'!$AJ$13</f>
        <v>0</v>
      </c>
      <c r="C32" s="46">
        <f>'C.2 State Expenditures'!$AJ$13</f>
        <v>0</v>
      </c>
      <c r="D32" s="46">
        <f>'B. Total Expenditures'!$AJ$13</f>
        <v>0</v>
      </c>
      <c r="E32" s="55">
        <f t="shared" si="0"/>
        <v>0</v>
      </c>
    </row>
    <row r="33" spans="1:5" x14ac:dyDescent="0.25">
      <c r="A33" s="119" t="s">
        <v>202</v>
      </c>
      <c r="B33" s="46">
        <f>'C.1 Federal Expenditures'!$AK$13</f>
        <v>0</v>
      </c>
      <c r="C33" s="46">
        <f>'C.2 State Expenditures'!$AK$13</f>
        <v>0</v>
      </c>
      <c r="D33" s="46">
        <f>'B. Total Expenditures'!$AK$13</f>
        <v>0</v>
      </c>
      <c r="E33" s="55">
        <f t="shared" si="0"/>
        <v>0</v>
      </c>
    </row>
    <row r="34" spans="1:5" ht="15.75" x14ac:dyDescent="0.25">
      <c r="A34" s="118" t="s">
        <v>203</v>
      </c>
      <c r="B34" s="46">
        <f>'C.1 Federal Expenditures'!$AL$13</f>
        <v>1162925</v>
      </c>
      <c r="C34" s="46">
        <f>'C.2 State Expenditures'!$AL$13</f>
        <v>0</v>
      </c>
      <c r="D34" s="46">
        <f>'B. Total Expenditures'!$AL$13</f>
        <v>1162925</v>
      </c>
      <c r="E34" s="55">
        <f t="shared" si="0"/>
        <v>4.3572649168698071E-3</v>
      </c>
    </row>
    <row r="35" spans="1:5" ht="15.75" x14ac:dyDescent="0.25">
      <c r="A35" s="118" t="s">
        <v>158</v>
      </c>
      <c r="B35" s="46">
        <f>'C.1 Federal Expenditures'!$AM$13</f>
        <v>9019838</v>
      </c>
      <c r="C35" s="46">
        <f>'C.2 State Expenditures'!$AM$13</f>
        <v>0</v>
      </c>
      <c r="D35" s="46">
        <f>'B. Total Expenditures'!$AM$13</f>
        <v>9019838</v>
      </c>
      <c r="E35" s="55">
        <f t="shared" si="0"/>
        <v>3.3795664959691406E-2</v>
      </c>
    </row>
    <row r="36" spans="1:5" x14ac:dyDescent="0.25">
      <c r="A36" s="119" t="s">
        <v>204</v>
      </c>
      <c r="B36" s="46">
        <f>'C.1 Federal Expenditures'!$AN$13</f>
        <v>4120649</v>
      </c>
      <c r="C36" s="46">
        <f>'C.2 State Expenditures'!$AN$13</f>
        <v>0</v>
      </c>
      <c r="D36" s="46">
        <f>'B. Total Expenditures'!$AN$13</f>
        <v>4120649</v>
      </c>
      <c r="E36" s="55">
        <f t="shared" si="0"/>
        <v>1.5439309777014559E-2</v>
      </c>
    </row>
    <row r="37" spans="1:5" x14ac:dyDescent="0.25">
      <c r="A37" s="119" t="s">
        <v>205</v>
      </c>
      <c r="B37" s="46">
        <f>'C.1 Federal Expenditures'!$AO$13</f>
        <v>2718549</v>
      </c>
      <c r="C37" s="46">
        <f>'C.2 State Expenditures'!$AO$13</f>
        <v>0</v>
      </c>
      <c r="D37" s="46">
        <f>'B. Total Expenditures'!$AO$13</f>
        <v>2718549</v>
      </c>
      <c r="E37" s="55">
        <f t="shared" si="0"/>
        <v>1.0185900365450478E-2</v>
      </c>
    </row>
    <row r="38" spans="1:5" x14ac:dyDescent="0.25">
      <c r="A38" s="119" t="s">
        <v>206</v>
      </c>
      <c r="B38" s="46">
        <f>'C.1 Federal Expenditures'!$AP$13</f>
        <v>2180640</v>
      </c>
      <c r="C38" s="46">
        <f>'C.2 State Expenditures'!$AP$13</f>
        <v>0</v>
      </c>
      <c r="D38" s="46">
        <f>'B. Total Expenditures'!$AP$13</f>
        <v>2180640</v>
      </c>
      <c r="E38" s="55">
        <f t="shared" si="0"/>
        <v>8.1704548172263705E-3</v>
      </c>
    </row>
    <row r="39" spans="1:5" ht="15.75" x14ac:dyDescent="0.25">
      <c r="A39" s="118" t="s">
        <v>152</v>
      </c>
      <c r="B39" s="46">
        <f>'C.1 Federal Expenditures'!$AQ$13</f>
        <v>0</v>
      </c>
      <c r="C39" s="46">
        <f>'C.2 State Expenditures'!$AQ$13</f>
        <v>3944002</v>
      </c>
      <c r="D39" s="46">
        <f>'B. Total Expenditures'!$AQ$13</f>
        <v>3944002</v>
      </c>
      <c r="E39" s="55">
        <f t="shared" si="0"/>
        <v>1.4777446135102741E-2</v>
      </c>
    </row>
    <row r="40" spans="1:5" ht="15.75" x14ac:dyDescent="0.25">
      <c r="A40" s="94" t="s">
        <v>209</v>
      </c>
      <c r="B40" s="133">
        <f>'C.1 Federal Expenditures'!$AR$13</f>
        <v>91149343</v>
      </c>
      <c r="C40" s="133">
        <f>'C.2 State Expenditures'!$AR$13</f>
        <v>171808083</v>
      </c>
      <c r="D40" s="133">
        <f>'B. Total Expenditures'!$AR$13</f>
        <v>262957426</v>
      </c>
      <c r="E40" s="96">
        <f t="shared" si="0"/>
        <v>0.98525284686474923</v>
      </c>
    </row>
    <row r="41" spans="1:5" ht="15.75" x14ac:dyDescent="0.25">
      <c r="A41" s="118" t="s">
        <v>153</v>
      </c>
      <c r="B41" s="46">
        <f>'C.1 Federal Expenditures'!$C$13</f>
        <v>0</v>
      </c>
      <c r="C41" s="132"/>
      <c r="D41" s="46">
        <f>'B. Total Expenditures'!$C$13</f>
        <v>0</v>
      </c>
      <c r="E41" s="55">
        <f t="shared" si="0"/>
        <v>0</v>
      </c>
    </row>
    <row r="42" spans="1:5" ht="15.75" x14ac:dyDescent="0.25">
      <c r="A42" s="118" t="s">
        <v>320</v>
      </c>
      <c r="B42" s="46">
        <f>'C.1 Federal Expenditures'!$D$13</f>
        <v>3935917</v>
      </c>
      <c r="C42" s="132"/>
      <c r="D42" s="46">
        <f>'B. Total Expenditures'!$D$13</f>
        <v>3935917</v>
      </c>
      <c r="E42" s="55">
        <f t="shared" si="0"/>
        <v>1.4747153135250735E-2</v>
      </c>
    </row>
    <row r="43" spans="1:5" ht="15.75" x14ac:dyDescent="0.25">
      <c r="A43" s="120" t="s">
        <v>180</v>
      </c>
      <c r="B43" s="133">
        <f>B41+B42</f>
        <v>3935917</v>
      </c>
      <c r="C43" s="144"/>
      <c r="D43" s="133">
        <f>D41+D42</f>
        <v>3935917</v>
      </c>
      <c r="E43" s="96">
        <f t="shared" si="0"/>
        <v>1.4747153135250735E-2</v>
      </c>
    </row>
    <row r="44" spans="1:5" ht="15.75" x14ac:dyDescent="0.25">
      <c r="A44" s="94" t="s">
        <v>61</v>
      </c>
      <c r="B44" s="95">
        <f>SUM(B41,B42, B3,B6,B10,B14,B18,B19,B22,B23,B24,B25,B26,B27,B28,B29,B30,B34,B35, B39)</f>
        <v>95085260</v>
      </c>
      <c r="C44" s="95">
        <f>SUM(C41,C42,C3,C6,C10,C14,C18,C19,C22,C23,C24,C25,C26,C27,C28,C29,C30,C34,C35, C39)</f>
        <v>171808083</v>
      </c>
      <c r="D44" s="95">
        <f>B44+C44</f>
        <v>266893343</v>
      </c>
      <c r="E44" s="96">
        <f t="shared" si="0"/>
        <v>1</v>
      </c>
    </row>
    <row r="45" spans="1:5" ht="15.75" x14ac:dyDescent="0.25">
      <c r="A45" s="118" t="s">
        <v>207</v>
      </c>
      <c r="B45" s="46">
        <f>'C.1 Federal Expenditures'!$AS$13</f>
        <v>0</v>
      </c>
      <c r="C45" s="132"/>
      <c r="D45" s="46">
        <f>'B. Total Expenditures'!$AS$13</f>
        <v>0</v>
      </c>
      <c r="E45" s="141"/>
    </row>
    <row r="46" spans="1:5" ht="15.75" x14ac:dyDescent="0.25">
      <c r="A46" s="118" t="s">
        <v>208</v>
      </c>
      <c r="B46" s="46">
        <f>'C.1 Federal Expenditures'!$AT$13</f>
        <v>89998782</v>
      </c>
      <c r="C46" s="132"/>
      <c r="D46" s="46">
        <f>'B. Total Expenditures'!$AT$13</f>
        <v>89998782</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0" tint="-0.34998626667073579"/>
    <pageSetUpPr fitToPage="1"/>
  </sheetPr>
  <dimension ref="A1:E56"/>
  <sheetViews>
    <sheetView zoomScaleNormal="100" workbookViewId="0">
      <selection activeCell="B34" sqref="B3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128</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Expenditures'!$G$14</f>
        <v>43648558</v>
      </c>
      <c r="C3" s="46">
        <f>'C.2 State Expenditures'!$G$14</f>
        <v>133595138</v>
      </c>
      <c r="D3" s="46">
        <f>'B. Total Expenditures'!$G$14</f>
        <v>177243696</v>
      </c>
      <c r="E3" s="55">
        <f t="shared" ref="E3:E44" si="0">D3/($D$44)</f>
        <v>0.18685080148751643</v>
      </c>
    </row>
    <row r="4" spans="1:5" ht="57.75" x14ac:dyDescent="0.25">
      <c r="A4" s="119" t="s">
        <v>182</v>
      </c>
      <c r="B4" s="46">
        <f>'C.1 Federal Expenditures'!$H$14</f>
        <v>28687801</v>
      </c>
      <c r="C4" s="46">
        <f>'C.2 State Expenditures'!$H$14</f>
        <v>127932367</v>
      </c>
      <c r="D4" s="46">
        <f>'B. Total Expenditures'!$H$14</f>
        <v>156620168</v>
      </c>
      <c r="E4" s="55">
        <f t="shared" si="0"/>
        <v>0.16510942042141499</v>
      </c>
    </row>
    <row r="5" spans="1:5" ht="43.5" x14ac:dyDescent="0.25">
      <c r="A5" s="119" t="s">
        <v>181</v>
      </c>
      <c r="B5" s="46">
        <f>'C.1 Federal Expenditures'!$I$14</f>
        <v>14960757</v>
      </c>
      <c r="C5" s="46">
        <f>'C.2 State Expenditures'!$I$14</f>
        <v>5662771</v>
      </c>
      <c r="D5" s="46">
        <f>'B. Total Expenditures'!$I$14</f>
        <v>20623528</v>
      </c>
      <c r="E5" s="55">
        <f t="shared" si="0"/>
        <v>2.1741381066101424E-2</v>
      </c>
    </row>
    <row r="6" spans="1:5" ht="30.75" x14ac:dyDescent="0.25">
      <c r="A6" s="118" t="s">
        <v>149</v>
      </c>
      <c r="B6" s="46">
        <f>'C.1 Federal Expenditures'!$J$14</f>
        <v>0</v>
      </c>
      <c r="C6" s="132"/>
      <c r="D6" s="46">
        <f>'B. Total Expenditures'!$J$14</f>
        <v>0</v>
      </c>
      <c r="E6" s="55">
        <f t="shared" si="0"/>
        <v>0</v>
      </c>
    </row>
    <row r="7" spans="1:5" x14ac:dyDescent="0.25">
      <c r="A7" s="119" t="s">
        <v>183</v>
      </c>
      <c r="B7" s="46">
        <f>'C.1 Federal Expenditures'!$K$14</f>
        <v>0</v>
      </c>
      <c r="C7" s="132"/>
      <c r="D7" s="46">
        <f>'B. Total Expenditures'!$K$14</f>
        <v>0</v>
      </c>
      <c r="E7" s="55">
        <f t="shared" si="0"/>
        <v>0</v>
      </c>
    </row>
    <row r="8" spans="1:5" x14ac:dyDescent="0.25">
      <c r="A8" s="119" t="s">
        <v>184</v>
      </c>
      <c r="B8" s="46">
        <f>'C.1 Federal Expenditures'!$L$14</f>
        <v>0</v>
      </c>
      <c r="C8" s="132"/>
      <c r="D8" s="46">
        <f>'B. Total Expenditures'!$L$14</f>
        <v>0</v>
      </c>
      <c r="E8" s="55">
        <f t="shared" si="0"/>
        <v>0</v>
      </c>
    </row>
    <row r="9" spans="1:5" ht="29.25" x14ac:dyDescent="0.25">
      <c r="A9" s="119" t="s">
        <v>185</v>
      </c>
      <c r="B9" s="46">
        <f>'C.1 Federal Expenditures'!$M$14</f>
        <v>0</v>
      </c>
      <c r="C9" s="132"/>
      <c r="D9" s="46">
        <f>'B. Total Expenditures'!$M$14</f>
        <v>0</v>
      </c>
      <c r="E9" s="55">
        <f t="shared" si="0"/>
        <v>0</v>
      </c>
    </row>
    <row r="10" spans="1:5" ht="30.75" x14ac:dyDescent="0.25">
      <c r="A10" s="118" t="s">
        <v>148</v>
      </c>
      <c r="B10" s="46">
        <f>'C.1 Federal Expenditures'!$N$14</f>
        <v>0</v>
      </c>
      <c r="C10" s="132"/>
      <c r="D10" s="46">
        <f>'B. Total Expenditures'!$N$14</f>
        <v>0</v>
      </c>
      <c r="E10" s="55">
        <f t="shared" si="0"/>
        <v>0</v>
      </c>
    </row>
    <row r="11" spans="1:5" x14ac:dyDescent="0.25">
      <c r="A11" s="119" t="s">
        <v>186</v>
      </c>
      <c r="B11" s="46">
        <f>'C.1 Federal Expenditures'!$O$14</f>
        <v>0</v>
      </c>
      <c r="C11" s="132"/>
      <c r="D11" s="46">
        <f>'B. Total Expenditures'!$O$14</f>
        <v>0</v>
      </c>
      <c r="E11" s="55">
        <f t="shared" si="0"/>
        <v>0</v>
      </c>
    </row>
    <row r="12" spans="1:5" x14ac:dyDescent="0.25">
      <c r="A12" s="119" t="s">
        <v>187</v>
      </c>
      <c r="B12" s="46">
        <f>'C.1 Federal Expenditures'!$P$14</f>
        <v>0</v>
      </c>
      <c r="C12" s="132"/>
      <c r="D12" s="46">
        <f>'B. Total Expenditures'!$P$14</f>
        <v>0</v>
      </c>
      <c r="E12" s="55">
        <f t="shared" si="0"/>
        <v>0</v>
      </c>
    </row>
    <row r="13" spans="1:5" ht="29.25" x14ac:dyDescent="0.25">
      <c r="A13" s="119" t="s">
        <v>188</v>
      </c>
      <c r="B13" s="46">
        <f>'C.1 Federal Expenditures'!$Q$14</f>
        <v>0</v>
      </c>
      <c r="C13" s="132"/>
      <c r="D13" s="46">
        <f>'B. Total Expenditures'!$Q$14</f>
        <v>0</v>
      </c>
      <c r="E13" s="55">
        <f t="shared" si="0"/>
        <v>0</v>
      </c>
    </row>
    <row r="14" spans="1:5" ht="30.75" x14ac:dyDescent="0.25">
      <c r="A14" s="118" t="s">
        <v>189</v>
      </c>
      <c r="B14" s="46">
        <f>'C.1 Federal Expenditures'!$R$14</f>
        <v>47357786</v>
      </c>
      <c r="C14" s="46">
        <f>'C.2 State Expenditures'!$R$14</f>
        <v>0</v>
      </c>
      <c r="D14" s="46">
        <f>'B. Total Expenditures'!$R$14</f>
        <v>47357786</v>
      </c>
      <c r="E14" s="55">
        <f t="shared" si="0"/>
        <v>4.9924710838653942E-2</v>
      </c>
    </row>
    <row r="15" spans="1:5" x14ac:dyDescent="0.25">
      <c r="A15" s="119" t="s">
        <v>190</v>
      </c>
      <c r="B15" s="46">
        <f>'C.1 Federal Expenditures'!$S$14</f>
        <v>384588</v>
      </c>
      <c r="C15" s="46">
        <f>'C.2 State Expenditures'!$S$14</f>
        <v>0</v>
      </c>
      <c r="D15" s="46">
        <f>'B. Total Expenditures'!$S$14</f>
        <v>384588</v>
      </c>
      <c r="E15" s="55">
        <f t="shared" si="0"/>
        <v>4.0543374836011635E-4</v>
      </c>
    </row>
    <row r="16" spans="1:5" x14ac:dyDescent="0.25">
      <c r="A16" s="119" t="s">
        <v>191</v>
      </c>
      <c r="B16" s="46">
        <f>'C.1 Federal Expenditures'!$T$14</f>
        <v>4315189</v>
      </c>
      <c r="C16" s="46">
        <f>'C.2 State Expenditures'!$T$14</f>
        <v>0</v>
      </c>
      <c r="D16" s="46">
        <f>'B. Total Expenditures'!$T$14</f>
        <v>4315189</v>
      </c>
      <c r="E16" s="55">
        <f t="shared" si="0"/>
        <v>4.549084347801653E-3</v>
      </c>
    </row>
    <row r="17" spans="1:5" x14ac:dyDescent="0.25">
      <c r="A17" s="119" t="s">
        <v>192</v>
      </c>
      <c r="B17" s="46">
        <f>'C.1 Federal Expenditures'!$U$14</f>
        <v>42658009</v>
      </c>
      <c r="C17" s="46">
        <f>'C.2 State Expenditures'!$U$14</f>
        <v>0</v>
      </c>
      <c r="D17" s="46">
        <f>'B. Total Expenditures'!$U$14</f>
        <v>42658009</v>
      </c>
      <c r="E17" s="55">
        <f t="shared" si="0"/>
        <v>4.4970192742492171E-2</v>
      </c>
    </row>
    <row r="18" spans="1:5" ht="15.75" x14ac:dyDescent="0.25">
      <c r="A18" s="118" t="s">
        <v>193</v>
      </c>
      <c r="B18" s="46">
        <f>'C.1 Federal Expenditures'!$V$14</f>
        <v>3424025</v>
      </c>
      <c r="C18" s="46">
        <f>'C.2 State Expenditures'!$V$14</f>
        <v>0</v>
      </c>
      <c r="D18" s="46">
        <f>'B. Total Expenditures'!$V$14</f>
        <v>3424025</v>
      </c>
      <c r="E18" s="55">
        <f t="shared" si="0"/>
        <v>3.6096167593080062E-3</v>
      </c>
    </row>
    <row r="19" spans="1:5" ht="15.75" x14ac:dyDescent="0.25">
      <c r="A19" s="118" t="s">
        <v>154</v>
      </c>
      <c r="B19" s="46">
        <f>'C.1 Federal Expenditures'!$W$14</f>
        <v>89719005</v>
      </c>
      <c r="C19" s="46">
        <f>'C.2 State Expenditures'!$W$14</f>
        <v>128925050</v>
      </c>
      <c r="D19" s="46">
        <f>'B. Total Expenditures'!$W$14</f>
        <v>218644055</v>
      </c>
      <c r="E19" s="55">
        <f t="shared" si="0"/>
        <v>0.2304951760723305</v>
      </c>
    </row>
    <row r="20" spans="1:5" ht="29.25" x14ac:dyDescent="0.25">
      <c r="A20" s="119" t="s">
        <v>195</v>
      </c>
      <c r="B20" s="46">
        <f>'C.1 Federal Expenditures'!$X$14</f>
        <v>89719005</v>
      </c>
      <c r="C20" s="46">
        <f>'C.2 State Expenditures'!$X$14</f>
        <v>128925050</v>
      </c>
      <c r="D20" s="46">
        <f>'B. Total Expenditures'!$X$14</f>
        <v>218644055</v>
      </c>
      <c r="E20" s="55">
        <f t="shared" si="0"/>
        <v>0.2304951760723305</v>
      </c>
    </row>
    <row r="21" spans="1:5" x14ac:dyDescent="0.25">
      <c r="A21" s="119" t="s">
        <v>194</v>
      </c>
      <c r="B21" s="46">
        <f>'C.1 Federal Expenditures'!$Y$14</f>
        <v>0</v>
      </c>
      <c r="C21" s="46">
        <f>'C.2 State Expenditures'!$Y$14</f>
        <v>0</v>
      </c>
      <c r="D21" s="46">
        <f>'B. Total Expenditures'!$Y$14</f>
        <v>0</v>
      </c>
      <c r="E21" s="55">
        <f t="shared" si="0"/>
        <v>0</v>
      </c>
    </row>
    <row r="22" spans="1:5" ht="30.75" x14ac:dyDescent="0.25">
      <c r="A22" s="118" t="s">
        <v>155</v>
      </c>
      <c r="B22" s="46">
        <f>'C.1 Federal Expenditures'!$Z$14</f>
        <v>0</v>
      </c>
      <c r="C22" s="46">
        <f>'C.2 State Expenditures'!$Z$14</f>
        <v>0</v>
      </c>
      <c r="D22" s="46">
        <f>'B. Total Expenditures'!$Z$14</f>
        <v>0</v>
      </c>
      <c r="E22" s="55">
        <f t="shared" si="0"/>
        <v>0</v>
      </c>
    </row>
    <row r="23" spans="1:5" ht="30.75" x14ac:dyDescent="0.25">
      <c r="A23" s="118" t="s">
        <v>150</v>
      </c>
      <c r="B23" s="46">
        <f>'C.1 Federal Expenditures'!$AA$14</f>
        <v>0</v>
      </c>
      <c r="C23" s="46">
        <f>'C.2 State Expenditures'!$AA$14</f>
        <v>0</v>
      </c>
      <c r="D23" s="46">
        <f>'B. Total Expenditures'!$AA$14</f>
        <v>0</v>
      </c>
      <c r="E23" s="55">
        <f t="shared" si="0"/>
        <v>0</v>
      </c>
    </row>
    <row r="24" spans="1:5" ht="30.75" x14ac:dyDescent="0.25">
      <c r="A24" s="118" t="s">
        <v>156</v>
      </c>
      <c r="B24" s="46">
        <f>'C.1 Federal Expenditures'!$AB$14</f>
        <v>0</v>
      </c>
      <c r="C24" s="46">
        <f>'C.2 State Expenditures'!$AB$14</f>
        <v>0</v>
      </c>
      <c r="D24" s="46">
        <f>'B. Total Expenditures'!$AB$14</f>
        <v>0</v>
      </c>
      <c r="E24" s="55">
        <f t="shared" si="0"/>
        <v>0</v>
      </c>
    </row>
    <row r="25" spans="1:5" ht="15.75" x14ac:dyDescent="0.25">
      <c r="A25" s="118" t="s">
        <v>64</v>
      </c>
      <c r="B25" s="46">
        <f>'C.1 Federal Expenditures'!$AC$14</f>
        <v>836210</v>
      </c>
      <c r="C25" s="46">
        <f>'C.2 State Expenditures'!$AC$14</f>
        <v>0</v>
      </c>
      <c r="D25" s="46">
        <f>'B. Total Expenditures'!$AC$14</f>
        <v>836210</v>
      </c>
      <c r="E25" s="55">
        <f t="shared" si="0"/>
        <v>8.8153492754899508E-4</v>
      </c>
    </row>
    <row r="26" spans="1:5" ht="15.75" x14ac:dyDescent="0.25">
      <c r="A26" s="118" t="s">
        <v>196</v>
      </c>
      <c r="B26" s="46">
        <f>'C.1 Federal Expenditures'!$AD$14</f>
        <v>18837188</v>
      </c>
      <c r="C26" s="46">
        <f>'C.2 State Expenditures'!$AD$14</f>
        <v>0</v>
      </c>
      <c r="D26" s="46">
        <f>'B. Total Expenditures'!$AD$14</f>
        <v>18837188</v>
      </c>
      <c r="E26" s="55">
        <f t="shared" si="0"/>
        <v>1.9858216427460565E-2</v>
      </c>
    </row>
    <row r="27" spans="1:5" s="11" customFormat="1" ht="15.75" x14ac:dyDescent="0.25">
      <c r="A27" s="118" t="s">
        <v>197</v>
      </c>
      <c r="B27" s="46">
        <f>'C.1 Federal Expenditures'!$AE$14</f>
        <v>0</v>
      </c>
      <c r="C27" s="46">
        <f>'C.2 State Expenditures'!$AE$14</f>
        <v>0</v>
      </c>
      <c r="D27" s="46">
        <f>'B. Total Expenditures'!$AE$14</f>
        <v>0</v>
      </c>
      <c r="E27" s="55">
        <f t="shared" si="0"/>
        <v>0</v>
      </c>
    </row>
    <row r="28" spans="1:5" ht="30.75" x14ac:dyDescent="0.25">
      <c r="A28" s="118" t="s">
        <v>198</v>
      </c>
      <c r="B28" s="46">
        <f>'C.1 Federal Expenditures'!$AF$14</f>
        <v>735043</v>
      </c>
      <c r="C28" s="46">
        <f>'C.2 State Expenditures'!$AF$14</f>
        <v>0</v>
      </c>
      <c r="D28" s="46">
        <f>'B. Total Expenditures'!$AF$14</f>
        <v>735043</v>
      </c>
      <c r="E28" s="55">
        <f t="shared" si="0"/>
        <v>7.7488439237798632E-4</v>
      </c>
    </row>
    <row r="29" spans="1:5" ht="45.75" x14ac:dyDescent="0.25">
      <c r="A29" s="118" t="s">
        <v>157</v>
      </c>
      <c r="B29" s="46">
        <f>'C.1 Federal Expenditures'!$AG$14</f>
        <v>0</v>
      </c>
      <c r="C29" s="46">
        <f>'C.2 State Expenditures'!$AG$14</f>
        <v>0</v>
      </c>
      <c r="D29" s="46">
        <f>'B. Total Expenditures'!$AG$14</f>
        <v>0</v>
      </c>
      <c r="E29" s="55">
        <f t="shared" si="0"/>
        <v>0</v>
      </c>
    </row>
    <row r="30" spans="1:5" ht="15.75" x14ac:dyDescent="0.25">
      <c r="A30" s="118" t="s">
        <v>199</v>
      </c>
      <c r="B30" s="46">
        <f>'C.1 Federal Expenditures'!$AH$14</f>
        <v>117252200</v>
      </c>
      <c r="C30" s="46">
        <f>'C.2 State Expenditures'!$AH$14</f>
        <v>153693865</v>
      </c>
      <c r="D30" s="46">
        <f>'B. Total Expenditures'!$AH$14</f>
        <v>270946065</v>
      </c>
      <c r="E30" s="55">
        <f t="shared" si="0"/>
        <v>0.28563210172021419</v>
      </c>
    </row>
    <row r="31" spans="1:5" ht="29.25" x14ac:dyDescent="0.25">
      <c r="A31" s="119" t="s">
        <v>200</v>
      </c>
      <c r="B31" s="46">
        <f>'C.1 Federal Expenditures'!$AI$14</f>
        <v>6251911</v>
      </c>
      <c r="C31" s="46">
        <f>'C.2 State Expenditures'!$AI$14</f>
        <v>43814719</v>
      </c>
      <c r="D31" s="46">
        <f>'B. Total Expenditures'!$AI$14</f>
        <v>50066630</v>
      </c>
      <c r="E31" s="55">
        <f t="shared" si="0"/>
        <v>5.2780381781696396E-2</v>
      </c>
    </row>
    <row r="32" spans="1:5" x14ac:dyDescent="0.25">
      <c r="A32" s="119" t="s">
        <v>201</v>
      </c>
      <c r="B32" s="46">
        <f>'C.1 Federal Expenditures'!$AJ$14</f>
        <v>1071212</v>
      </c>
      <c r="C32" s="46">
        <f>'C.2 State Expenditures'!$AJ$14</f>
        <v>529359</v>
      </c>
      <c r="D32" s="46">
        <f>'B. Total Expenditures'!$AJ$14</f>
        <v>1600571</v>
      </c>
      <c r="E32" s="55">
        <f t="shared" si="0"/>
        <v>1.6873264377632684E-3</v>
      </c>
    </row>
    <row r="33" spans="1:5" x14ac:dyDescent="0.25">
      <c r="A33" s="119" t="s">
        <v>202</v>
      </c>
      <c r="B33" s="46">
        <f>'C.1 Federal Expenditures'!$AK$14</f>
        <v>109929077</v>
      </c>
      <c r="C33" s="46">
        <f>'C.2 State Expenditures'!$AK$14</f>
        <v>109349787</v>
      </c>
      <c r="D33" s="46">
        <f>'B. Total Expenditures'!$AK$14</f>
        <v>219278864</v>
      </c>
      <c r="E33" s="55">
        <f t="shared" si="0"/>
        <v>0.23116439350075452</v>
      </c>
    </row>
    <row r="34" spans="1:5" ht="15.75" x14ac:dyDescent="0.25">
      <c r="A34" s="118" t="s">
        <v>203</v>
      </c>
      <c r="B34" s="46">
        <f>'C.1 Federal Expenditures'!$AL$14</f>
        <v>0</v>
      </c>
      <c r="C34" s="46">
        <f>'C.2 State Expenditures'!$AL$14</f>
        <v>0</v>
      </c>
      <c r="D34" s="46">
        <f>'B. Total Expenditures'!$AL$14</f>
        <v>0</v>
      </c>
      <c r="E34" s="55">
        <f t="shared" si="0"/>
        <v>0</v>
      </c>
    </row>
    <row r="35" spans="1:5" ht="15.75" x14ac:dyDescent="0.25">
      <c r="A35" s="118" t="s">
        <v>158</v>
      </c>
      <c r="B35" s="46">
        <f>'C.1 Federal Expenditures'!$AM$14</f>
        <v>62764884</v>
      </c>
      <c r="C35" s="46">
        <f>'C.2 State Expenditures'!$AM$14</f>
        <v>18631583</v>
      </c>
      <c r="D35" s="46">
        <f>'B. Total Expenditures'!$AM$14</f>
        <v>81396467</v>
      </c>
      <c r="E35" s="55">
        <f t="shared" si="0"/>
        <v>8.5808383826537798E-2</v>
      </c>
    </row>
    <row r="36" spans="1:5" x14ac:dyDescent="0.25">
      <c r="A36" s="119" t="s">
        <v>204</v>
      </c>
      <c r="B36" s="46">
        <f>'C.1 Federal Expenditures'!$AN$14</f>
        <v>35593246</v>
      </c>
      <c r="C36" s="46">
        <f>'C.2 State Expenditures'!$AN$14</f>
        <v>9399670</v>
      </c>
      <c r="D36" s="46">
        <f>'B. Total Expenditures'!$AN$14</f>
        <v>44992916</v>
      </c>
      <c r="E36" s="55">
        <f t="shared" si="0"/>
        <v>4.7431658251250307E-2</v>
      </c>
    </row>
    <row r="37" spans="1:5" x14ac:dyDescent="0.25">
      <c r="A37" s="119" t="s">
        <v>205</v>
      </c>
      <c r="B37" s="46">
        <f>'C.1 Federal Expenditures'!$AO$14</f>
        <v>0</v>
      </c>
      <c r="C37" s="46">
        <f>'C.2 State Expenditures'!$AO$14</f>
        <v>0</v>
      </c>
      <c r="D37" s="46">
        <f>'B. Total Expenditures'!$AO$14</f>
        <v>0</v>
      </c>
      <c r="E37" s="55">
        <f t="shared" si="0"/>
        <v>0</v>
      </c>
    </row>
    <row r="38" spans="1:5" x14ac:dyDescent="0.25">
      <c r="A38" s="119" t="s">
        <v>206</v>
      </c>
      <c r="B38" s="46">
        <f>'C.1 Federal Expenditures'!$AP$14</f>
        <v>27171638</v>
      </c>
      <c r="C38" s="46">
        <f>'C.2 State Expenditures'!$AP$14</f>
        <v>9231913</v>
      </c>
      <c r="D38" s="46">
        <f>'B. Total Expenditures'!$AP$14</f>
        <v>36403551</v>
      </c>
      <c r="E38" s="55">
        <f t="shared" si="0"/>
        <v>3.8376725575287485E-2</v>
      </c>
    </row>
    <row r="39" spans="1:5" ht="15.75" x14ac:dyDescent="0.25">
      <c r="A39" s="118" t="s">
        <v>152</v>
      </c>
      <c r="B39" s="46">
        <f>'C.1 Federal Expenditures'!$AQ$14</f>
        <v>1822868</v>
      </c>
      <c r="C39" s="46">
        <f>'C.2 State Expenditures'!$AQ$14</f>
        <v>2168656</v>
      </c>
      <c r="D39" s="46">
        <f>'B. Total Expenditures'!$AQ$14</f>
        <v>3991524</v>
      </c>
      <c r="E39" s="55">
        <f t="shared" si="0"/>
        <v>4.2078757969290911E-3</v>
      </c>
    </row>
    <row r="40" spans="1:5" ht="15.75" x14ac:dyDescent="0.25">
      <c r="A40" s="94" t="s">
        <v>209</v>
      </c>
      <c r="B40" s="133">
        <f>'C.1 Federal Expenditures'!$AR$14</f>
        <v>386397767</v>
      </c>
      <c r="C40" s="133">
        <f>'C.2 State Expenditures'!$AR$14</f>
        <v>437014292</v>
      </c>
      <c r="D40" s="133">
        <f>'B. Total Expenditures'!$AR$14</f>
        <v>823412059</v>
      </c>
      <c r="E40" s="96">
        <f t="shared" si="0"/>
        <v>0.86804330224887749</v>
      </c>
    </row>
    <row r="41" spans="1:5" ht="15.75" x14ac:dyDescent="0.25">
      <c r="A41" s="118" t="s">
        <v>153</v>
      </c>
      <c r="B41" s="46">
        <f>'C.1 Federal Expenditures'!$C$14</f>
        <v>82996516</v>
      </c>
      <c r="C41" s="132"/>
      <c r="D41" s="46">
        <f>'B. Total Expenditures'!$C$14</f>
        <v>82996516</v>
      </c>
      <c r="E41" s="55">
        <f t="shared" si="0"/>
        <v>8.7495159970436859E-2</v>
      </c>
    </row>
    <row r="42" spans="1:5" ht="15.75" x14ac:dyDescent="0.25">
      <c r="A42" s="118" t="s">
        <v>320</v>
      </c>
      <c r="B42" s="46">
        <f>'C.1 Federal Expenditures'!$D$14</f>
        <v>42175507</v>
      </c>
      <c r="C42" s="132"/>
      <c r="D42" s="46">
        <f>'B. Total Expenditures'!$D$14</f>
        <v>42175507</v>
      </c>
      <c r="E42" s="55">
        <f t="shared" si="0"/>
        <v>4.4461537780685637E-2</v>
      </c>
    </row>
    <row r="43" spans="1:5" ht="15.75" x14ac:dyDescent="0.25">
      <c r="A43" s="120" t="s">
        <v>180</v>
      </c>
      <c r="B43" s="133">
        <f>B41+B42</f>
        <v>125172023</v>
      </c>
      <c r="C43" s="144"/>
      <c r="D43" s="133">
        <f>D41+D42</f>
        <v>125172023</v>
      </c>
      <c r="E43" s="96">
        <f t="shared" si="0"/>
        <v>0.13195669775112251</v>
      </c>
    </row>
    <row r="44" spans="1:5" ht="15.75" x14ac:dyDescent="0.25">
      <c r="A44" s="94" t="s">
        <v>61</v>
      </c>
      <c r="B44" s="95">
        <f>SUM(B41,B42, B3,B6,B10,B14,B18,B19,B22,B23,B24,B25,B26,B27,B28,B29,B30,B34,B35, B39)</f>
        <v>511569790</v>
      </c>
      <c r="C44" s="95">
        <f>SUM(C41,C42,C3,C6,C10,C14,C18,C19,C22,C23,C24,C25,C26,C27,C28,C29,C30,C34,C35, C39)</f>
        <v>437014292</v>
      </c>
      <c r="D44" s="95">
        <f>B44+C44</f>
        <v>948584082</v>
      </c>
      <c r="E44" s="96">
        <f t="shared" si="0"/>
        <v>1</v>
      </c>
    </row>
    <row r="45" spans="1:5" ht="15.75" x14ac:dyDescent="0.25">
      <c r="A45" s="118" t="s">
        <v>207</v>
      </c>
      <c r="B45" s="46">
        <f>'C.1 Federal Expenditures'!$AS$14</f>
        <v>43843760</v>
      </c>
      <c r="C45" s="132"/>
      <c r="D45" s="46">
        <f>'B. Total Expenditures'!$AS$14</f>
        <v>43843760</v>
      </c>
      <c r="E45" s="141"/>
    </row>
    <row r="46" spans="1:5" ht="15.75" x14ac:dyDescent="0.25">
      <c r="A46" s="118" t="s">
        <v>208</v>
      </c>
      <c r="B46" s="46">
        <f>'C.1 Federal Expenditures'!$AT$14</f>
        <v>41724009</v>
      </c>
      <c r="C46" s="132"/>
      <c r="D46" s="46">
        <f>'B. Total Expenditures'!$AT$14</f>
        <v>41724009</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pageSetUpPr fitToPage="1"/>
  </sheetPr>
  <dimension ref="A1:E56"/>
  <sheetViews>
    <sheetView topLeftCell="A15" zoomScaleNormal="100" workbookViewId="0">
      <selection activeCell="B34" sqref="B3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127</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Expenditures'!$G$15</f>
        <v>69231994</v>
      </c>
      <c r="C3" s="46">
        <f>'C.2 State Expenditures'!$G$15</f>
        <v>27671321</v>
      </c>
      <c r="D3" s="46">
        <f>'B. Total Expenditures'!$G$15</f>
        <v>96903315</v>
      </c>
      <c r="E3" s="55">
        <f t="shared" ref="E3:E44" si="0">D3/($D$44)</f>
        <v>0.17966389195073915</v>
      </c>
    </row>
    <row r="4" spans="1:5" ht="57.75" x14ac:dyDescent="0.25">
      <c r="A4" s="119" t="s">
        <v>182</v>
      </c>
      <c r="B4" s="46">
        <f>'C.1 Federal Expenditures'!$H$15</f>
        <v>39934206</v>
      </c>
      <c r="C4" s="46">
        <f>'C.2 State Expenditures'!$H$15</f>
        <v>27671321</v>
      </c>
      <c r="D4" s="46">
        <f>'B. Total Expenditures'!$H$15</f>
        <v>67605527</v>
      </c>
      <c r="E4" s="55">
        <f t="shared" si="0"/>
        <v>0.12534423717290558</v>
      </c>
    </row>
    <row r="5" spans="1:5" ht="43.5" x14ac:dyDescent="0.25">
      <c r="A5" s="119" t="s">
        <v>181</v>
      </c>
      <c r="B5" s="46">
        <f>'C.1 Federal Expenditures'!$I$15</f>
        <v>29297788</v>
      </c>
      <c r="C5" s="46">
        <f>'C.2 State Expenditures'!$I$15</f>
        <v>0</v>
      </c>
      <c r="D5" s="46">
        <f>'B. Total Expenditures'!$I$15</f>
        <v>29297788</v>
      </c>
      <c r="E5" s="55">
        <f t="shared" si="0"/>
        <v>5.431965477783357E-2</v>
      </c>
    </row>
    <row r="6" spans="1:5" ht="30.75" x14ac:dyDescent="0.25">
      <c r="A6" s="118" t="s">
        <v>149</v>
      </c>
      <c r="B6" s="46">
        <f>'C.1 Federal Expenditures'!$J$15</f>
        <v>23971190</v>
      </c>
      <c r="C6" s="132"/>
      <c r="D6" s="46">
        <f>'B. Total Expenditures'!$J$15</f>
        <v>23971190</v>
      </c>
      <c r="E6" s="55">
        <f t="shared" si="0"/>
        <v>4.4443859222882506E-2</v>
      </c>
    </row>
    <row r="7" spans="1:5" x14ac:dyDescent="0.25">
      <c r="A7" s="119" t="s">
        <v>183</v>
      </c>
      <c r="B7" s="46">
        <f>'C.1 Federal Expenditures'!$K$15</f>
        <v>23971190</v>
      </c>
      <c r="C7" s="132"/>
      <c r="D7" s="46">
        <f>'B. Total Expenditures'!$K$15</f>
        <v>23971190</v>
      </c>
      <c r="E7" s="55">
        <f t="shared" si="0"/>
        <v>4.4443859222882506E-2</v>
      </c>
    </row>
    <row r="8" spans="1:5" x14ac:dyDescent="0.25">
      <c r="A8" s="119" t="s">
        <v>184</v>
      </c>
      <c r="B8" s="46">
        <f>'C.1 Federal Expenditures'!$L$15</f>
        <v>0</v>
      </c>
      <c r="C8" s="132"/>
      <c r="D8" s="46">
        <f>'B. Total Expenditures'!$L$15</f>
        <v>0</v>
      </c>
      <c r="E8" s="55">
        <f t="shared" si="0"/>
        <v>0</v>
      </c>
    </row>
    <row r="9" spans="1:5" ht="29.25" x14ac:dyDescent="0.25">
      <c r="A9" s="119" t="s">
        <v>185</v>
      </c>
      <c r="B9" s="46">
        <f>'C.1 Federal Expenditures'!$M$15</f>
        <v>0</v>
      </c>
      <c r="C9" s="132"/>
      <c r="D9" s="46">
        <f>'B. Total Expenditures'!$M$15</f>
        <v>0</v>
      </c>
      <c r="E9" s="55">
        <f t="shared" si="0"/>
        <v>0</v>
      </c>
    </row>
    <row r="10" spans="1:5" ht="30.75" x14ac:dyDescent="0.25">
      <c r="A10" s="118" t="s">
        <v>148</v>
      </c>
      <c r="B10" s="46">
        <f>'C.1 Federal Expenditures'!$N$15</f>
        <v>528536</v>
      </c>
      <c r="C10" s="132"/>
      <c r="D10" s="46">
        <f>'B. Total Expenditures'!$N$15</f>
        <v>528536</v>
      </c>
      <c r="E10" s="55">
        <f t="shared" si="0"/>
        <v>9.7993381130538062E-4</v>
      </c>
    </row>
    <row r="11" spans="1:5" x14ac:dyDescent="0.25">
      <c r="A11" s="119" t="s">
        <v>186</v>
      </c>
      <c r="B11" s="46">
        <f>'C.1 Federal Expenditures'!$O$15</f>
        <v>528536</v>
      </c>
      <c r="C11" s="132"/>
      <c r="D11" s="46">
        <f>'B. Total Expenditures'!$O$15</f>
        <v>528536</v>
      </c>
      <c r="E11" s="55">
        <f t="shared" si="0"/>
        <v>9.7993381130538062E-4</v>
      </c>
    </row>
    <row r="12" spans="1:5" x14ac:dyDescent="0.25">
      <c r="A12" s="119" t="s">
        <v>187</v>
      </c>
      <c r="B12" s="46">
        <f>'C.1 Federal Expenditures'!$P$15</f>
        <v>0</v>
      </c>
      <c r="C12" s="132"/>
      <c r="D12" s="46">
        <f>'B. Total Expenditures'!$P$15</f>
        <v>0</v>
      </c>
      <c r="E12" s="55">
        <f t="shared" si="0"/>
        <v>0</v>
      </c>
    </row>
    <row r="13" spans="1:5" ht="29.25" x14ac:dyDescent="0.25">
      <c r="A13" s="119" t="s">
        <v>188</v>
      </c>
      <c r="B13" s="46">
        <f>'C.1 Federal Expenditures'!$Q$15</f>
        <v>0</v>
      </c>
      <c r="C13" s="132"/>
      <c r="D13" s="46">
        <f>'B. Total Expenditures'!$Q$15</f>
        <v>0</v>
      </c>
      <c r="E13" s="55">
        <f t="shared" si="0"/>
        <v>0</v>
      </c>
    </row>
    <row r="14" spans="1:5" ht="30.75" x14ac:dyDescent="0.25">
      <c r="A14" s="118" t="s">
        <v>189</v>
      </c>
      <c r="B14" s="46">
        <f>'C.1 Federal Expenditures'!$R$15</f>
        <v>10310682</v>
      </c>
      <c r="C14" s="46">
        <f>'C.2 State Expenditures'!$R$15</f>
        <v>2176996</v>
      </c>
      <c r="D14" s="46">
        <f>'B. Total Expenditures'!$R$15</f>
        <v>12487678</v>
      </c>
      <c r="E14" s="55">
        <f t="shared" si="0"/>
        <v>2.3152818155990042E-2</v>
      </c>
    </row>
    <row r="15" spans="1:5" x14ac:dyDescent="0.25">
      <c r="A15" s="119" t="s">
        <v>190</v>
      </c>
      <c r="B15" s="46">
        <f>'C.1 Federal Expenditures'!$S$15</f>
        <v>5434382</v>
      </c>
      <c r="C15" s="46">
        <f>'C.2 State Expenditures'!$S$15</f>
        <v>0</v>
      </c>
      <c r="D15" s="46">
        <f>'B. Total Expenditures'!$S$15</f>
        <v>5434382</v>
      </c>
      <c r="E15" s="55">
        <f t="shared" si="0"/>
        <v>1.0075632814698254E-2</v>
      </c>
    </row>
    <row r="16" spans="1:5" x14ac:dyDescent="0.25">
      <c r="A16" s="119" t="s">
        <v>191</v>
      </c>
      <c r="B16" s="46">
        <f>'C.1 Federal Expenditures'!$T$15</f>
        <v>807274</v>
      </c>
      <c r="C16" s="46">
        <f>'C.2 State Expenditures'!$T$15</f>
        <v>0</v>
      </c>
      <c r="D16" s="46">
        <f>'B. Total Expenditures'!$T$15</f>
        <v>807274</v>
      </c>
      <c r="E16" s="55">
        <f t="shared" si="0"/>
        <v>1.4967288653710245E-3</v>
      </c>
    </row>
    <row r="17" spans="1:5" x14ac:dyDescent="0.25">
      <c r="A17" s="119" t="s">
        <v>192</v>
      </c>
      <c r="B17" s="46">
        <f>'C.1 Federal Expenditures'!$U$15</f>
        <v>4069026</v>
      </c>
      <c r="C17" s="46">
        <f>'C.2 State Expenditures'!$U$15</f>
        <v>2176996</v>
      </c>
      <c r="D17" s="46">
        <f>'B. Total Expenditures'!$U$15</f>
        <v>6246022</v>
      </c>
      <c r="E17" s="55">
        <f t="shared" si="0"/>
        <v>1.1580456475920762E-2</v>
      </c>
    </row>
    <row r="18" spans="1:5" ht="15.75" x14ac:dyDescent="0.25">
      <c r="A18" s="118" t="s">
        <v>193</v>
      </c>
      <c r="B18" s="46">
        <f>'C.1 Federal Expenditures'!$V$15</f>
        <v>3621342</v>
      </c>
      <c r="C18" s="46">
        <f>'C.2 State Expenditures'!$V$15</f>
        <v>355166</v>
      </c>
      <c r="D18" s="46">
        <f>'B. Total Expenditures'!$V$15</f>
        <v>3976508</v>
      </c>
      <c r="E18" s="55">
        <f t="shared" si="0"/>
        <v>7.3726569999514446E-3</v>
      </c>
    </row>
    <row r="19" spans="1:5" ht="15.75" x14ac:dyDescent="0.25">
      <c r="A19" s="118" t="s">
        <v>154</v>
      </c>
      <c r="B19" s="46">
        <f>'C.1 Federal Expenditures'!$W$15</f>
        <v>0</v>
      </c>
      <c r="C19" s="46">
        <f>'C.2 State Expenditures'!$W$15</f>
        <v>22182651</v>
      </c>
      <c r="D19" s="46">
        <f>'B. Total Expenditures'!$W$15</f>
        <v>22182651</v>
      </c>
      <c r="E19" s="55">
        <f t="shared" si="0"/>
        <v>4.1127812938545553E-2</v>
      </c>
    </row>
    <row r="20" spans="1:5" ht="29.25" x14ac:dyDescent="0.25">
      <c r="A20" s="119" t="s">
        <v>195</v>
      </c>
      <c r="B20" s="46">
        <f>'C.1 Federal Expenditures'!$X$15</f>
        <v>0</v>
      </c>
      <c r="C20" s="46">
        <f>'C.2 State Expenditures'!$X$15</f>
        <v>22182651</v>
      </c>
      <c r="D20" s="46">
        <f>'B. Total Expenditures'!$X$15</f>
        <v>22182651</v>
      </c>
      <c r="E20" s="55">
        <f t="shared" si="0"/>
        <v>4.1127812938545553E-2</v>
      </c>
    </row>
    <row r="21" spans="1:5" x14ac:dyDescent="0.25">
      <c r="A21" s="119" t="s">
        <v>194</v>
      </c>
      <c r="B21" s="46">
        <f>'C.1 Federal Expenditures'!$Y$15</f>
        <v>0</v>
      </c>
      <c r="C21" s="46">
        <f>'C.2 State Expenditures'!$Y$15</f>
        <v>0</v>
      </c>
      <c r="D21" s="46">
        <f>'B. Total Expenditures'!$Y$15</f>
        <v>0</v>
      </c>
      <c r="E21" s="55">
        <f t="shared" si="0"/>
        <v>0</v>
      </c>
    </row>
    <row r="22" spans="1:5" ht="30.75" x14ac:dyDescent="0.25">
      <c r="A22" s="118" t="s">
        <v>155</v>
      </c>
      <c r="B22" s="46">
        <f>'C.1 Federal Expenditures'!$Z$15</f>
        <v>0</v>
      </c>
      <c r="C22" s="46">
        <f>'C.2 State Expenditures'!$Z$15</f>
        <v>0</v>
      </c>
      <c r="D22" s="46">
        <f>'B. Total Expenditures'!$Z$15</f>
        <v>0</v>
      </c>
      <c r="E22" s="55">
        <f t="shared" si="0"/>
        <v>0</v>
      </c>
    </row>
    <row r="23" spans="1:5" ht="30.75" x14ac:dyDescent="0.25">
      <c r="A23" s="118" t="s">
        <v>150</v>
      </c>
      <c r="B23" s="46">
        <f>'C.1 Federal Expenditures'!$AA$15</f>
        <v>0</v>
      </c>
      <c r="C23" s="46">
        <f>'C.2 State Expenditures'!$AA$15</f>
        <v>0</v>
      </c>
      <c r="D23" s="46">
        <f>'B. Total Expenditures'!$AA$15</f>
        <v>0</v>
      </c>
      <c r="E23" s="55">
        <f t="shared" si="0"/>
        <v>0</v>
      </c>
    </row>
    <row r="24" spans="1:5" ht="30.75" x14ac:dyDescent="0.25">
      <c r="A24" s="118" t="s">
        <v>156</v>
      </c>
      <c r="B24" s="46">
        <f>'C.1 Federal Expenditures'!$AB$15</f>
        <v>0</v>
      </c>
      <c r="C24" s="46">
        <f>'C.2 State Expenditures'!$AB$15</f>
        <v>0</v>
      </c>
      <c r="D24" s="46">
        <f>'B. Total Expenditures'!$AB$15</f>
        <v>0</v>
      </c>
      <c r="E24" s="55">
        <f t="shared" si="0"/>
        <v>0</v>
      </c>
    </row>
    <row r="25" spans="1:5" ht="15.75" x14ac:dyDescent="0.25">
      <c r="A25" s="118" t="s">
        <v>64</v>
      </c>
      <c r="B25" s="46">
        <f>'C.1 Federal Expenditures'!$AC$15</f>
        <v>73720</v>
      </c>
      <c r="C25" s="46">
        <f>'C.2 State Expenditures'!$AC$15</f>
        <v>0</v>
      </c>
      <c r="D25" s="46">
        <f>'B. Total Expenditures'!$AC$15</f>
        <v>73720</v>
      </c>
      <c r="E25" s="55">
        <f t="shared" si="0"/>
        <v>1.3668079481706573E-4</v>
      </c>
    </row>
    <row r="26" spans="1:5" ht="15.75" x14ac:dyDescent="0.25">
      <c r="A26" s="118" t="s">
        <v>196</v>
      </c>
      <c r="B26" s="46">
        <f>'C.1 Federal Expenditures'!$AD$15</f>
        <v>22770713</v>
      </c>
      <c r="C26" s="46">
        <f>'C.2 State Expenditures'!$AD$15</f>
        <v>0</v>
      </c>
      <c r="D26" s="46">
        <f>'B. Total Expenditures'!$AD$15</f>
        <v>22770713</v>
      </c>
      <c r="E26" s="55">
        <f t="shared" si="0"/>
        <v>4.2218111114911715E-2</v>
      </c>
    </row>
    <row r="27" spans="1:5" s="11" customFormat="1" ht="15.75" x14ac:dyDescent="0.25">
      <c r="A27" s="118" t="s">
        <v>197</v>
      </c>
      <c r="B27" s="46">
        <f>'C.1 Federal Expenditures'!$AE$15</f>
        <v>17992306</v>
      </c>
      <c r="C27" s="46">
        <f>'C.2 State Expenditures'!$AE$15</f>
        <v>49855783</v>
      </c>
      <c r="D27" s="46">
        <f>'B. Total Expenditures'!$AE$15</f>
        <v>67848089</v>
      </c>
      <c r="E27" s="55">
        <f t="shared" si="0"/>
        <v>0.12579396000188572</v>
      </c>
    </row>
    <row r="28" spans="1:5" ht="30.75" x14ac:dyDescent="0.25">
      <c r="A28" s="118" t="s">
        <v>198</v>
      </c>
      <c r="B28" s="46">
        <f>'C.1 Federal Expenditures'!$AF$15</f>
        <v>740095</v>
      </c>
      <c r="C28" s="46">
        <f>'C.2 State Expenditures'!$AF$15</f>
        <v>0</v>
      </c>
      <c r="D28" s="46">
        <f>'B. Total Expenditures'!$AF$15</f>
        <v>740095</v>
      </c>
      <c r="E28" s="55">
        <f t="shared" si="0"/>
        <v>1.372175431906352E-3</v>
      </c>
    </row>
    <row r="29" spans="1:5" ht="45.75" x14ac:dyDescent="0.25">
      <c r="A29" s="118" t="s">
        <v>157</v>
      </c>
      <c r="B29" s="46">
        <f>'C.1 Federal Expenditures'!$AG$15</f>
        <v>746933</v>
      </c>
      <c r="C29" s="46">
        <f>'C.2 State Expenditures'!$AG$15</f>
        <v>0</v>
      </c>
      <c r="D29" s="46">
        <f>'B. Total Expenditures'!$AG$15</f>
        <v>746933</v>
      </c>
      <c r="E29" s="55">
        <f t="shared" si="0"/>
        <v>1.3848534470305937E-3</v>
      </c>
    </row>
    <row r="30" spans="1:5" ht="15.75" x14ac:dyDescent="0.25">
      <c r="A30" s="118" t="s">
        <v>199</v>
      </c>
      <c r="B30" s="46">
        <f>'C.1 Federal Expenditures'!$AH$15</f>
        <v>184624842</v>
      </c>
      <c r="C30" s="46">
        <f>'C.2 State Expenditures'!$AH$15</f>
        <v>70891836</v>
      </c>
      <c r="D30" s="46">
        <f>'B. Total Expenditures'!$AH$15</f>
        <v>255516678</v>
      </c>
      <c r="E30" s="55">
        <f t="shared" si="0"/>
        <v>0.4737414899356519</v>
      </c>
    </row>
    <row r="31" spans="1:5" ht="29.25" x14ac:dyDescent="0.25">
      <c r="A31" s="119" t="s">
        <v>200</v>
      </c>
      <c r="B31" s="46">
        <f>'C.1 Federal Expenditures'!$AI$15</f>
        <v>169224851</v>
      </c>
      <c r="C31" s="46">
        <f>'C.2 State Expenditures'!$AI$15</f>
        <v>54243762</v>
      </c>
      <c r="D31" s="46">
        <f>'B. Total Expenditures'!$AI$15</f>
        <v>223468613</v>
      </c>
      <c r="E31" s="55">
        <f t="shared" si="0"/>
        <v>0.41432267554947466</v>
      </c>
    </row>
    <row r="32" spans="1:5" x14ac:dyDescent="0.25">
      <c r="A32" s="119" t="s">
        <v>201</v>
      </c>
      <c r="B32" s="46">
        <f>'C.1 Federal Expenditures'!$AJ$15</f>
        <v>11464746</v>
      </c>
      <c r="C32" s="46">
        <f>'C.2 State Expenditures'!$AJ$15</f>
        <v>3186500</v>
      </c>
      <c r="D32" s="46">
        <f>'B. Total Expenditures'!$AJ$15</f>
        <v>14651246</v>
      </c>
      <c r="E32" s="55">
        <f t="shared" si="0"/>
        <v>2.716418812181708E-2</v>
      </c>
    </row>
    <row r="33" spans="1:5" x14ac:dyDescent="0.25">
      <c r="A33" s="119" t="s">
        <v>202</v>
      </c>
      <c r="B33" s="46">
        <f>'C.1 Federal Expenditures'!$AK$15</f>
        <v>3935245</v>
      </c>
      <c r="C33" s="46">
        <f>'C.2 State Expenditures'!$AK$15</f>
        <v>13461574</v>
      </c>
      <c r="D33" s="46">
        <f>'B. Total Expenditures'!$AK$15</f>
        <v>17396819</v>
      </c>
      <c r="E33" s="55">
        <f t="shared" si="0"/>
        <v>3.225462626436016E-2</v>
      </c>
    </row>
    <row r="34" spans="1:5" ht="15.75" x14ac:dyDescent="0.25">
      <c r="A34" s="118" t="s">
        <v>203</v>
      </c>
      <c r="B34" s="46">
        <f>'C.1 Federal Expenditures'!$AL$15</f>
        <v>0</v>
      </c>
      <c r="C34" s="46">
        <f>'C.2 State Expenditures'!$AL$15</f>
        <v>0</v>
      </c>
      <c r="D34" s="46">
        <f>'B. Total Expenditures'!$AL$15</f>
        <v>0</v>
      </c>
      <c r="E34" s="55">
        <f t="shared" si="0"/>
        <v>0</v>
      </c>
    </row>
    <row r="35" spans="1:5" ht="15.75" x14ac:dyDescent="0.25">
      <c r="A35" s="118" t="s">
        <v>158</v>
      </c>
      <c r="B35" s="46">
        <f>'C.1 Federal Expenditures'!$AM$15</f>
        <v>24431286</v>
      </c>
      <c r="C35" s="46">
        <f>'C.2 State Expenditures'!$AM$15</f>
        <v>234774</v>
      </c>
      <c r="D35" s="46">
        <f>'B. Total Expenditures'!$AM$15</f>
        <v>24666060</v>
      </c>
      <c r="E35" s="55">
        <f t="shared" si="0"/>
        <v>4.5732185103166477E-2</v>
      </c>
    </row>
    <row r="36" spans="1:5" x14ac:dyDescent="0.25">
      <c r="A36" s="119" t="s">
        <v>204</v>
      </c>
      <c r="B36" s="46">
        <f>'C.1 Federal Expenditures'!$AN$15</f>
        <v>12981419</v>
      </c>
      <c r="C36" s="46">
        <f>'C.2 State Expenditures'!$AN$15</f>
        <v>36702</v>
      </c>
      <c r="D36" s="46">
        <f>'B. Total Expenditures'!$AN$15</f>
        <v>13018121</v>
      </c>
      <c r="E36" s="55">
        <f t="shared" si="0"/>
        <v>2.4136287646564496E-2</v>
      </c>
    </row>
    <row r="37" spans="1:5" x14ac:dyDescent="0.25">
      <c r="A37" s="119" t="s">
        <v>205</v>
      </c>
      <c r="B37" s="46">
        <f>'C.1 Federal Expenditures'!$AO$15</f>
        <v>7004901</v>
      </c>
      <c r="C37" s="46">
        <f>'C.2 State Expenditures'!$AO$15</f>
        <v>74578</v>
      </c>
      <c r="D37" s="46">
        <f>'B. Total Expenditures'!$AO$15</f>
        <v>7079479</v>
      </c>
      <c r="E37" s="55">
        <f t="shared" si="0"/>
        <v>1.3125730013710334E-2</v>
      </c>
    </row>
    <row r="38" spans="1:5" x14ac:dyDescent="0.25">
      <c r="A38" s="119" t="s">
        <v>206</v>
      </c>
      <c r="B38" s="46">
        <f>'C.1 Federal Expenditures'!$AP$15</f>
        <v>4444966</v>
      </c>
      <c r="C38" s="46">
        <f>'C.2 State Expenditures'!$AP$15</f>
        <v>123494</v>
      </c>
      <c r="D38" s="46">
        <f>'B. Total Expenditures'!$AP$15</f>
        <v>4568460</v>
      </c>
      <c r="E38" s="55">
        <f t="shared" si="0"/>
        <v>8.4701674428916459E-3</v>
      </c>
    </row>
    <row r="39" spans="1:5" ht="15.75" x14ac:dyDescent="0.25">
      <c r="A39" s="118" t="s">
        <v>152</v>
      </c>
      <c r="B39" s="46">
        <f>'C.1 Federal Expenditures'!$AQ$15</f>
        <v>223627</v>
      </c>
      <c r="C39" s="46">
        <f>'C.2 State Expenditures'!$AQ$15</f>
        <v>0</v>
      </c>
      <c r="D39" s="46">
        <f>'B. Total Expenditures'!$AQ$15</f>
        <v>223627</v>
      </c>
      <c r="E39" s="55">
        <f t="shared" si="0"/>
        <v>4.1461633345843678E-4</v>
      </c>
    </row>
    <row r="40" spans="1:5" ht="15.75" x14ac:dyDescent="0.25">
      <c r="A40" s="94" t="s">
        <v>209</v>
      </c>
      <c r="B40" s="133">
        <f>'C.1 Federal Expenditures'!$AR$15</f>
        <v>359267266</v>
      </c>
      <c r="C40" s="133">
        <f>'C.2 State Expenditures'!$AR$15</f>
        <v>173368527</v>
      </c>
      <c r="D40" s="133">
        <f>'B. Total Expenditures'!$AR$15</f>
        <v>532635793</v>
      </c>
      <c r="E40" s="96">
        <f t="shared" si="0"/>
        <v>0.98753504524224234</v>
      </c>
    </row>
    <row r="41" spans="1:5" ht="15.75" x14ac:dyDescent="0.25">
      <c r="A41" s="118" t="s">
        <v>153</v>
      </c>
      <c r="B41" s="46">
        <f>'C.1 Federal Expenditures'!$C$15</f>
        <v>0</v>
      </c>
      <c r="C41" s="132"/>
      <c r="D41" s="46">
        <f>'B. Total Expenditures'!$C$15</f>
        <v>0</v>
      </c>
      <c r="E41" s="55">
        <f t="shared" si="0"/>
        <v>0</v>
      </c>
    </row>
    <row r="42" spans="1:5" ht="15.75" x14ac:dyDescent="0.25">
      <c r="A42" s="118" t="s">
        <v>320</v>
      </c>
      <c r="B42" s="46">
        <f>'C.1 Federal Expenditures'!$D$15</f>
        <v>6723084</v>
      </c>
      <c r="C42" s="132"/>
      <c r="D42" s="46">
        <f>'B. Total Expenditures'!$D$15</f>
        <v>6723084</v>
      </c>
      <c r="E42" s="55">
        <f t="shared" si="0"/>
        <v>1.2464954757757701E-2</v>
      </c>
    </row>
    <row r="43" spans="1:5" ht="15.75" x14ac:dyDescent="0.25">
      <c r="A43" s="120" t="s">
        <v>180</v>
      </c>
      <c r="B43" s="133">
        <f>B41+B42</f>
        <v>6723084</v>
      </c>
      <c r="C43" s="144"/>
      <c r="D43" s="133">
        <f>D41+D42</f>
        <v>6723084</v>
      </c>
      <c r="E43" s="96">
        <f t="shared" si="0"/>
        <v>1.2464954757757701E-2</v>
      </c>
    </row>
    <row r="44" spans="1:5" ht="15.75" x14ac:dyDescent="0.25">
      <c r="A44" s="94" t="s">
        <v>61</v>
      </c>
      <c r="B44" s="95">
        <f>SUM(B41,B42, B3,B6,B10,B14,B18,B19,B22,B23,B24,B25,B26,B27,B28,B29,B30,B34,B35, B39)</f>
        <v>365990350</v>
      </c>
      <c r="C44" s="95">
        <f>SUM(C41,C42,C3,C6,C10,C14,C18,C19,C22,C23,C24,C25,C26,C27,C28,C29,C30,C34,C35, C39)</f>
        <v>173368527</v>
      </c>
      <c r="D44" s="95">
        <f>B44+C44</f>
        <v>539358877</v>
      </c>
      <c r="E44" s="96">
        <f t="shared" si="0"/>
        <v>1</v>
      </c>
    </row>
    <row r="45" spans="1:5" ht="15.75" x14ac:dyDescent="0.25">
      <c r="A45" s="118" t="s">
        <v>207</v>
      </c>
      <c r="B45" s="46">
        <f>'C.1 Federal Expenditures'!$AS$15</f>
        <v>32078204</v>
      </c>
      <c r="C45" s="132"/>
      <c r="D45" s="46">
        <f>'B. Total Expenditures'!$AS$15</f>
        <v>32078204</v>
      </c>
      <c r="E45" s="141"/>
    </row>
    <row r="46" spans="1:5" ht="15.75" x14ac:dyDescent="0.25">
      <c r="A46" s="118" t="s">
        <v>208</v>
      </c>
      <c r="B46" s="46">
        <f>'C.1 Federal Expenditures'!$AT$15</f>
        <v>10022789</v>
      </c>
      <c r="C46" s="132"/>
      <c r="D46" s="46">
        <f>'B. Total Expenditures'!$AT$15</f>
        <v>10022789</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0" tint="-0.34998626667073579"/>
    <pageSetUpPr fitToPage="1"/>
  </sheetPr>
  <dimension ref="A1:E56"/>
  <sheetViews>
    <sheetView topLeftCell="A15" zoomScaleNormal="100" workbookViewId="0">
      <selection activeCell="B34" sqref="B3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126</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Expenditures'!$G$16</f>
        <v>34208575</v>
      </c>
      <c r="C3" s="46">
        <f>'C.2 State Expenditures'!$G$16</f>
        <v>18110421</v>
      </c>
      <c r="D3" s="46">
        <f>'B. Total Expenditures'!$G$16</f>
        <v>52318996</v>
      </c>
      <c r="E3" s="55">
        <f t="shared" ref="E3:E44" si="0">D3/($D$44)</f>
        <v>0.19129683888046553</v>
      </c>
    </row>
    <row r="4" spans="1:5" ht="57.75" x14ac:dyDescent="0.25">
      <c r="A4" s="119" t="s">
        <v>182</v>
      </c>
      <c r="B4" s="46">
        <f>'C.1 Federal Expenditures'!$H$16</f>
        <v>34208575</v>
      </c>
      <c r="C4" s="46">
        <f>'C.2 State Expenditures'!$H$16</f>
        <v>18110421</v>
      </c>
      <c r="D4" s="46">
        <f>'B. Total Expenditures'!$H$16</f>
        <v>52318996</v>
      </c>
      <c r="E4" s="55">
        <f t="shared" si="0"/>
        <v>0.19129683888046553</v>
      </c>
    </row>
    <row r="5" spans="1:5" ht="43.5" x14ac:dyDescent="0.25">
      <c r="A5" s="119" t="s">
        <v>181</v>
      </c>
      <c r="B5" s="46">
        <f>'C.1 Federal Expenditures'!$I$16</f>
        <v>0</v>
      </c>
      <c r="C5" s="46">
        <f>'C.2 State Expenditures'!$I$16</f>
        <v>0</v>
      </c>
      <c r="D5" s="46">
        <f>'B. Total Expenditures'!$I$16</f>
        <v>0</v>
      </c>
      <c r="E5" s="55">
        <f t="shared" si="0"/>
        <v>0</v>
      </c>
    </row>
    <row r="6" spans="1:5" ht="30.75" x14ac:dyDescent="0.25">
      <c r="A6" s="118" t="s">
        <v>149</v>
      </c>
      <c r="B6" s="46">
        <f>'C.1 Federal Expenditures'!$J$16</f>
        <v>0</v>
      </c>
      <c r="C6" s="132"/>
      <c r="D6" s="46">
        <f>'B. Total Expenditures'!$J$16</f>
        <v>0</v>
      </c>
      <c r="E6" s="55">
        <f t="shared" si="0"/>
        <v>0</v>
      </c>
    </row>
    <row r="7" spans="1:5" x14ac:dyDescent="0.25">
      <c r="A7" s="119" t="s">
        <v>183</v>
      </c>
      <c r="B7" s="46">
        <f>'C.1 Federal Expenditures'!$K$16</f>
        <v>0</v>
      </c>
      <c r="C7" s="132"/>
      <c r="D7" s="46">
        <f>'B. Total Expenditures'!$K$16</f>
        <v>0</v>
      </c>
      <c r="E7" s="55">
        <f t="shared" si="0"/>
        <v>0</v>
      </c>
    </row>
    <row r="8" spans="1:5" x14ac:dyDescent="0.25">
      <c r="A8" s="119" t="s">
        <v>184</v>
      </c>
      <c r="B8" s="46">
        <f>'C.1 Federal Expenditures'!$L$16</f>
        <v>0</v>
      </c>
      <c r="C8" s="132"/>
      <c r="D8" s="46">
        <f>'B. Total Expenditures'!$L$16</f>
        <v>0</v>
      </c>
      <c r="E8" s="55">
        <f t="shared" si="0"/>
        <v>0</v>
      </c>
    </row>
    <row r="9" spans="1:5" ht="29.25" x14ac:dyDescent="0.25">
      <c r="A9" s="119" t="s">
        <v>185</v>
      </c>
      <c r="B9" s="46">
        <f>'C.1 Federal Expenditures'!$M$16</f>
        <v>0</v>
      </c>
      <c r="C9" s="132"/>
      <c r="D9" s="46">
        <f>'B. Total Expenditures'!$M$16</f>
        <v>0</v>
      </c>
      <c r="E9" s="55">
        <f t="shared" si="0"/>
        <v>0</v>
      </c>
    </row>
    <row r="10" spans="1:5" ht="30.75" x14ac:dyDescent="0.25">
      <c r="A10" s="118" t="s">
        <v>148</v>
      </c>
      <c r="B10" s="46">
        <f>'C.1 Federal Expenditures'!$N$16</f>
        <v>0</v>
      </c>
      <c r="C10" s="132"/>
      <c r="D10" s="46">
        <f>'B. Total Expenditures'!$N$16</f>
        <v>0</v>
      </c>
      <c r="E10" s="55">
        <f t="shared" si="0"/>
        <v>0</v>
      </c>
    </row>
    <row r="11" spans="1:5" x14ac:dyDescent="0.25">
      <c r="A11" s="119" t="s">
        <v>186</v>
      </c>
      <c r="B11" s="46">
        <f>'C.1 Federal Expenditures'!$O$16</f>
        <v>0</v>
      </c>
      <c r="C11" s="132"/>
      <c r="D11" s="46">
        <f>'B. Total Expenditures'!$O$16</f>
        <v>0</v>
      </c>
      <c r="E11" s="55">
        <f t="shared" si="0"/>
        <v>0</v>
      </c>
    </row>
    <row r="12" spans="1:5" x14ac:dyDescent="0.25">
      <c r="A12" s="119" t="s">
        <v>187</v>
      </c>
      <c r="B12" s="46">
        <f>'C.1 Federal Expenditures'!$P$16</f>
        <v>0</v>
      </c>
      <c r="C12" s="132"/>
      <c r="D12" s="46">
        <f>'B. Total Expenditures'!$P$16</f>
        <v>0</v>
      </c>
      <c r="E12" s="55">
        <f t="shared" si="0"/>
        <v>0</v>
      </c>
    </row>
    <row r="13" spans="1:5" ht="29.25" x14ac:dyDescent="0.25">
      <c r="A13" s="119" t="s">
        <v>188</v>
      </c>
      <c r="B13" s="46">
        <f>'C.1 Federal Expenditures'!$Q$16</f>
        <v>0</v>
      </c>
      <c r="C13" s="132"/>
      <c r="D13" s="46">
        <f>'B. Total Expenditures'!$Q$16</f>
        <v>0</v>
      </c>
      <c r="E13" s="55">
        <f t="shared" si="0"/>
        <v>0</v>
      </c>
    </row>
    <row r="14" spans="1:5" ht="30.75" x14ac:dyDescent="0.25">
      <c r="A14" s="118" t="s">
        <v>189</v>
      </c>
      <c r="B14" s="46">
        <f>'C.1 Federal Expenditures'!$R$16</f>
        <v>680040</v>
      </c>
      <c r="C14" s="46">
        <f>'C.2 State Expenditures'!$R$16</f>
        <v>97519767</v>
      </c>
      <c r="D14" s="46">
        <f>'B. Total Expenditures'!$R$16</f>
        <v>98199807</v>
      </c>
      <c r="E14" s="55">
        <f t="shared" si="0"/>
        <v>0.35905338584425078</v>
      </c>
    </row>
    <row r="15" spans="1:5" x14ac:dyDescent="0.25">
      <c r="A15" s="119" t="s">
        <v>190</v>
      </c>
      <c r="B15" s="46">
        <f>'C.1 Federal Expenditures'!$S$16</f>
        <v>0</v>
      </c>
      <c r="C15" s="46">
        <f>'C.2 State Expenditures'!$S$16</f>
        <v>1930832</v>
      </c>
      <c r="D15" s="46">
        <f>'B. Total Expenditures'!$S$16</f>
        <v>1930832</v>
      </c>
      <c r="E15" s="55">
        <f t="shared" si="0"/>
        <v>7.0598078374678108E-3</v>
      </c>
    </row>
    <row r="16" spans="1:5" x14ac:dyDescent="0.25">
      <c r="A16" s="119" t="s">
        <v>191</v>
      </c>
      <c r="B16" s="46">
        <f>'C.1 Federal Expenditures'!$T$16</f>
        <v>69196</v>
      </c>
      <c r="C16" s="46">
        <f>'C.2 State Expenditures'!$T$16</f>
        <v>44410278</v>
      </c>
      <c r="D16" s="46">
        <f>'B. Total Expenditures'!$T$16</f>
        <v>44479474</v>
      </c>
      <c r="E16" s="55">
        <f t="shared" si="0"/>
        <v>0.16263276098161089</v>
      </c>
    </row>
    <row r="17" spans="1:5" x14ac:dyDescent="0.25">
      <c r="A17" s="119" t="s">
        <v>192</v>
      </c>
      <c r="B17" s="46">
        <f>'C.1 Federal Expenditures'!$U$16</f>
        <v>610844</v>
      </c>
      <c r="C17" s="46">
        <f>'C.2 State Expenditures'!$U$16</f>
        <v>51178657</v>
      </c>
      <c r="D17" s="46">
        <f>'B. Total Expenditures'!$U$16</f>
        <v>51789501</v>
      </c>
      <c r="E17" s="55">
        <f t="shared" si="0"/>
        <v>0.18936081702517207</v>
      </c>
    </row>
    <row r="18" spans="1:5" ht="15.75" x14ac:dyDescent="0.25">
      <c r="A18" s="118" t="s">
        <v>193</v>
      </c>
      <c r="B18" s="46">
        <f>'C.1 Federal Expenditures'!$V$16</f>
        <v>1689541</v>
      </c>
      <c r="C18" s="46">
        <f>'C.2 State Expenditures'!$V$16</f>
        <v>1504883</v>
      </c>
      <c r="D18" s="46">
        <f>'B. Total Expenditures'!$V$16</f>
        <v>3194424</v>
      </c>
      <c r="E18" s="55">
        <f t="shared" si="0"/>
        <v>1.1679949157355624E-2</v>
      </c>
    </row>
    <row r="19" spans="1:5" ht="15.75" x14ac:dyDescent="0.25">
      <c r="A19" s="118" t="s">
        <v>154</v>
      </c>
      <c r="B19" s="46">
        <f>'C.1 Federal Expenditures'!$W$16</f>
        <v>0</v>
      </c>
      <c r="C19" s="46">
        <f>'C.2 State Expenditures'!$W$16</f>
        <v>4971633</v>
      </c>
      <c r="D19" s="46">
        <f>'B. Total Expenditures'!$W$16</f>
        <v>4971633</v>
      </c>
      <c r="E19" s="55">
        <f t="shared" si="0"/>
        <v>1.8178056722911989E-2</v>
      </c>
    </row>
    <row r="20" spans="1:5" ht="29.25" x14ac:dyDescent="0.25">
      <c r="A20" s="119" t="s">
        <v>195</v>
      </c>
      <c r="B20" s="46">
        <f>'C.1 Federal Expenditures'!$X$16</f>
        <v>0</v>
      </c>
      <c r="C20" s="46">
        <f>'C.2 State Expenditures'!$X$16</f>
        <v>4971633</v>
      </c>
      <c r="D20" s="46">
        <f>'B. Total Expenditures'!$X$16</f>
        <v>4971633</v>
      </c>
      <c r="E20" s="55">
        <f t="shared" si="0"/>
        <v>1.8178056722911989E-2</v>
      </c>
    </row>
    <row r="21" spans="1:5" x14ac:dyDescent="0.25">
      <c r="A21" s="119" t="s">
        <v>194</v>
      </c>
      <c r="B21" s="46">
        <f>'C.1 Federal Expenditures'!$Y$16</f>
        <v>0</v>
      </c>
      <c r="C21" s="46">
        <f>'C.2 State Expenditures'!$Y$16</f>
        <v>0</v>
      </c>
      <c r="D21" s="46">
        <f>'B. Total Expenditures'!$Y$16</f>
        <v>0</v>
      </c>
      <c r="E21" s="55">
        <f t="shared" si="0"/>
        <v>0</v>
      </c>
    </row>
    <row r="22" spans="1:5" ht="30.75" x14ac:dyDescent="0.25">
      <c r="A22" s="118" t="s">
        <v>155</v>
      </c>
      <c r="B22" s="46">
        <f>'C.1 Federal Expenditures'!$Z$16</f>
        <v>0</v>
      </c>
      <c r="C22" s="46">
        <f>'C.2 State Expenditures'!$Z$16</f>
        <v>0</v>
      </c>
      <c r="D22" s="46">
        <f>'B. Total Expenditures'!$Z$16</f>
        <v>0</v>
      </c>
      <c r="E22" s="55">
        <f t="shared" si="0"/>
        <v>0</v>
      </c>
    </row>
    <row r="23" spans="1:5" ht="30.75" x14ac:dyDescent="0.25">
      <c r="A23" s="118" t="s">
        <v>150</v>
      </c>
      <c r="B23" s="46">
        <f>'C.1 Federal Expenditures'!$AA$16</f>
        <v>0</v>
      </c>
      <c r="C23" s="46">
        <f>'C.2 State Expenditures'!$AA$16</f>
        <v>0</v>
      </c>
      <c r="D23" s="46">
        <f>'B. Total Expenditures'!$AA$16</f>
        <v>0</v>
      </c>
      <c r="E23" s="55">
        <f t="shared" si="0"/>
        <v>0</v>
      </c>
    </row>
    <row r="24" spans="1:5" ht="30.75" x14ac:dyDescent="0.25">
      <c r="A24" s="118" t="s">
        <v>156</v>
      </c>
      <c r="B24" s="46">
        <f>'C.1 Federal Expenditures'!$AB$16</f>
        <v>0</v>
      </c>
      <c r="C24" s="46">
        <f>'C.2 State Expenditures'!$AB$16</f>
        <v>0</v>
      </c>
      <c r="D24" s="46">
        <f>'B. Total Expenditures'!$AB$16</f>
        <v>0</v>
      </c>
      <c r="E24" s="55">
        <f t="shared" si="0"/>
        <v>0</v>
      </c>
    </row>
    <row r="25" spans="1:5" ht="15.75" x14ac:dyDescent="0.25">
      <c r="A25" s="118" t="s">
        <v>64</v>
      </c>
      <c r="B25" s="46">
        <f>'C.1 Federal Expenditures'!$AC$16</f>
        <v>347191</v>
      </c>
      <c r="C25" s="46">
        <f>'C.2 State Expenditures'!$AC$16</f>
        <v>366858</v>
      </c>
      <c r="D25" s="46">
        <f>'B. Total Expenditures'!$AC$16</f>
        <v>714049</v>
      </c>
      <c r="E25" s="55">
        <f t="shared" si="0"/>
        <v>2.6108168533233614E-3</v>
      </c>
    </row>
    <row r="26" spans="1:5" ht="15.75" x14ac:dyDescent="0.25">
      <c r="A26" s="118" t="s">
        <v>196</v>
      </c>
      <c r="B26" s="46">
        <f>'C.1 Federal Expenditures'!$AD$16</f>
        <v>432998</v>
      </c>
      <c r="C26" s="46">
        <f>'C.2 State Expenditures'!$AD$16</f>
        <v>28785478</v>
      </c>
      <c r="D26" s="46">
        <f>'B. Total Expenditures'!$AD$16</f>
        <v>29218476</v>
      </c>
      <c r="E26" s="55">
        <f t="shared" si="0"/>
        <v>0.10683312989616141</v>
      </c>
    </row>
    <row r="27" spans="1:5" s="11" customFormat="1" ht="15.75" x14ac:dyDescent="0.25">
      <c r="A27" s="118" t="s">
        <v>197</v>
      </c>
      <c r="B27" s="46">
        <f>'C.1 Federal Expenditures'!$AE$16</f>
        <v>592037</v>
      </c>
      <c r="C27" s="46">
        <f>'C.2 State Expenditures'!$AE$16</f>
        <v>20508000</v>
      </c>
      <c r="D27" s="46">
        <f>'B. Total Expenditures'!$AE$16</f>
        <v>21100037</v>
      </c>
      <c r="E27" s="55">
        <f t="shared" si="0"/>
        <v>7.7149232343083601E-2</v>
      </c>
    </row>
    <row r="28" spans="1:5" ht="30.75" x14ac:dyDescent="0.25">
      <c r="A28" s="118" t="s">
        <v>198</v>
      </c>
      <c r="B28" s="46">
        <f>'C.1 Federal Expenditures'!$AF$16</f>
        <v>2692641</v>
      </c>
      <c r="C28" s="46">
        <f>'C.2 State Expenditures'!$AF$16</f>
        <v>683784</v>
      </c>
      <c r="D28" s="46">
        <f>'B. Total Expenditures'!$AF$16</f>
        <v>3376425</v>
      </c>
      <c r="E28" s="55">
        <f t="shared" si="0"/>
        <v>1.2345409480277026E-2</v>
      </c>
    </row>
    <row r="29" spans="1:5" ht="45.75" x14ac:dyDescent="0.25">
      <c r="A29" s="118" t="s">
        <v>157</v>
      </c>
      <c r="B29" s="46">
        <f>'C.1 Federal Expenditures'!$AG$16</f>
        <v>80620</v>
      </c>
      <c r="C29" s="46">
        <f>'C.2 State Expenditures'!$AG$16</f>
        <v>2411811</v>
      </c>
      <c r="D29" s="46">
        <f>'B. Total Expenditures'!$AG$16</f>
        <v>2492431</v>
      </c>
      <c r="E29" s="55">
        <f t="shared" si="0"/>
        <v>9.1132133236592992E-3</v>
      </c>
    </row>
    <row r="30" spans="1:5" ht="15.75" x14ac:dyDescent="0.25">
      <c r="A30" s="118" t="s">
        <v>199</v>
      </c>
      <c r="B30" s="46">
        <f>'C.1 Federal Expenditures'!$AH$16</f>
        <v>2024668</v>
      </c>
      <c r="C30" s="46">
        <f>'C.2 State Expenditures'!$AH$16</f>
        <v>132000</v>
      </c>
      <c r="D30" s="46">
        <f>'B. Total Expenditures'!$AH$16</f>
        <v>2156668</v>
      </c>
      <c r="E30" s="55">
        <f t="shared" si="0"/>
        <v>7.8855444954382507E-3</v>
      </c>
    </row>
    <row r="31" spans="1:5" ht="29.25" x14ac:dyDescent="0.25">
      <c r="A31" s="119" t="s">
        <v>200</v>
      </c>
      <c r="B31" s="46">
        <f>'C.1 Federal Expenditures'!$AI$16</f>
        <v>328847</v>
      </c>
      <c r="C31" s="46">
        <f>'C.2 State Expenditures'!$AI$16</f>
        <v>0</v>
      </c>
      <c r="D31" s="46">
        <f>'B. Total Expenditures'!$AI$16</f>
        <v>328847</v>
      </c>
      <c r="E31" s="55">
        <f t="shared" si="0"/>
        <v>1.2023814748915375E-3</v>
      </c>
    </row>
    <row r="32" spans="1:5" x14ac:dyDescent="0.25">
      <c r="A32" s="119" t="s">
        <v>201</v>
      </c>
      <c r="B32" s="46">
        <f>'C.1 Federal Expenditures'!$AJ$16</f>
        <v>0</v>
      </c>
      <c r="C32" s="46">
        <f>'C.2 State Expenditures'!$AJ$16</f>
        <v>132000</v>
      </c>
      <c r="D32" s="46">
        <f>'B. Total Expenditures'!$AJ$16</f>
        <v>132000</v>
      </c>
      <c r="E32" s="55">
        <f t="shared" si="0"/>
        <v>4.8263890102595721E-4</v>
      </c>
    </row>
    <row r="33" spans="1:5" x14ac:dyDescent="0.25">
      <c r="A33" s="119" t="s">
        <v>202</v>
      </c>
      <c r="B33" s="46">
        <f>'C.1 Federal Expenditures'!$AK$16</f>
        <v>1695821</v>
      </c>
      <c r="C33" s="46">
        <f>'C.2 State Expenditures'!$AK$16</f>
        <v>0</v>
      </c>
      <c r="D33" s="46">
        <f>'B. Total Expenditures'!$AK$16</f>
        <v>1695821</v>
      </c>
      <c r="E33" s="55">
        <f t="shared" si="0"/>
        <v>6.2005241195207559E-3</v>
      </c>
    </row>
    <row r="34" spans="1:5" ht="15.75" x14ac:dyDescent="0.25">
      <c r="A34" s="118" t="s">
        <v>203</v>
      </c>
      <c r="B34" s="46">
        <f>'C.1 Federal Expenditures'!$AL$16</f>
        <v>0</v>
      </c>
      <c r="C34" s="46">
        <f>'C.2 State Expenditures'!$AL$16</f>
        <v>0</v>
      </c>
      <c r="D34" s="46">
        <f>'B. Total Expenditures'!$AL$16</f>
        <v>0</v>
      </c>
      <c r="E34" s="55">
        <f t="shared" si="0"/>
        <v>0</v>
      </c>
    </row>
    <row r="35" spans="1:5" ht="15.75" x14ac:dyDescent="0.25">
      <c r="A35" s="118" t="s">
        <v>158</v>
      </c>
      <c r="B35" s="46">
        <f>'C.1 Federal Expenditures'!$AM$16</f>
        <v>13266171</v>
      </c>
      <c r="C35" s="46">
        <f>'C.2 State Expenditures'!$AM$16</f>
        <v>14994759</v>
      </c>
      <c r="D35" s="46">
        <f>'B. Total Expenditures'!$AM$16</f>
        <v>28260930</v>
      </c>
      <c r="E35" s="55">
        <f t="shared" si="0"/>
        <v>0.10333200149372353</v>
      </c>
    </row>
    <row r="36" spans="1:5" x14ac:dyDescent="0.25">
      <c r="A36" s="119" t="s">
        <v>204</v>
      </c>
      <c r="B36" s="46">
        <f>'C.1 Federal Expenditures'!$AN$16</f>
        <v>6963208</v>
      </c>
      <c r="C36" s="46">
        <f>'C.2 State Expenditures'!$AN$16</f>
        <v>6692896</v>
      </c>
      <c r="D36" s="46">
        <f>'B. Total Expenditures'!$AN$16</f>
        <v>13656104</v>
      </c>
      <c r="E36" s="55">
        <f t="shared" si="0"/>
        <v>4.9931568385274079E-2</v>
      </c>
    </row>
    <row r="37" spans="1:5" x14ac:dyDescent="0.25">
      <c r="A37" s="119" t="s">
        <v>205</v>
      </c>
      <c r="B37" s="46">
        <f>'C.1 Federal Expenditures'!$AO$16</f>
        <v>4483736</v>
      </c>
      <c r="C37" s="46">
        <f>'C.2 State Expenditures'!$AO$16</f>
        <v>7170636</v>
      </c>
      <c r="D37" s="46">
        <f>'B. Total Expenditures'!$AO$16</f>
        <v>11654372</v>
      </c>
      <c r="E37" s="55">
        <f t="shared" si="0"/>
        <v>4.2612524956270353E-2</v>
      </c>
    </row>
    <row r="38" spans="1:5" x14ac:dyDescent="0.25">
      <c r="A38" s="119" t="s">
        <v>206</v>
      </c>
      <c r="B38" s="46">
        <f>'C.1 Federal Expenditures'!$AP$16</f>
        <v>1819227</v>
      </c>
      <c r="C38" s="46">
        <f>'C.2 State Expenditures'!$AP$16</f>
        <v>1131227</v>
      </c>
      <c r="D38" s="46">
        <f>'B. Total Expenditures'!$AP$16</f>
        <v>2950454</v>
      </c>
      <c r="E38" s="55">
        <f t="shared" si="0"/>
        <v>1.0787908152179088E-2</v>
      </c>
    </row>
    <row r="39" spans="1:5" ht="15.75" x14ac:dyDescent="0.25">
      <c r="A39" s="118" t="s">
        <v>152</v>
      </c>
      <c r="B39" s="46">
        <f>'C.1 Federal Expenditures'!$AQ$16</f>
        <v>0</v>
      </c>
      <c r="C39" s="46">
        <f>'C.2 State Expenditures'!$AQ$16</f>
        <v>17602520</v>
      </c>
      <c r="D39" s="46">
        <f>'B. Total Expenditures'!$AQ$16</f>
        <v>17602520</v>
      </c>
      <c r="E39" s="55">
        <f t="shared" si="0"/>
        <v>6.4361067485510848E-2</v>
      </c>
    </row>
    <row r="40" spans="1:5" ht="15.75" x14ac:dyDescent="0.25">
      <c r="A40" s="94" t="s">
        <v>209</v>
      </c>
      <c r="B40" s="133">
        <f>'C.1 Federal Expenditures'!$AR$16</f>
        <v>56014482</v>
      </c>
      <c r="C40" s="133">
        <f>'C.2 State Expenditures'!$AR$16</f>
        <v>207591914</v>
      </c>
      <c r="D40" s="133">
        <f>'B. Total Expenditures'!$AR$16</f>
        <v>263606396</v>
      </c>
      <c r="E40" s="96">
        <f t="shared" si="0"/>
        <v>0.9638386459761612</v>
      </c>
    </row>
    <row r="41" spans="1:5" ht="15.75" x14ac:dyDescent="0.25">
      <c r="A41" s="118" t="s">
        <v>153</v>
      </c>
      <c r="B41" s="46">
        <f>'C.1 Federal Expenditures'!$C$16</f>
        <v>0</v>
      </c>
      <c r="C41" s="132"/>
      <c r="D41" s="46">
        <f>'B. Total Expenditures'!$C$16</f>
        <v>0</v>
      </c>
      <c r="E41" s="55">
        <f t="shared" si="0"/>
        <v>0</v>
      </c>
    </row>
    <row r="42" spans="1:5" ht="15.75" x14ac:dyDescent="0.25">
      <c r="A42" s="118" t="s">
        <v>320</v>
      </c>
      <c r="B42" s="46">
        <f>'C.1 Federal Expenditures'!$D$16</f>
        <v>9890000</v>
      </c>
      <c r="C42" s="132"/>
      <c r="D42" s="46">
        <f>'B. Total Expenditures'!$D$16</f>
        <v>9890000</v>
      </c>
      <c r="E42" s="55">
        <f t="shared" si="0"/>
        <v>3.6161354023838764E-2</v>
      </c>
    </row>
    <row r="43" spans="1:5" ht="15.75" x14ac:dyDescent="0.25">
      <c r="A43" s="120" t="s">
        <v>180</v>
      </c>
      <c r="B43" s="133">
        <f>B41+B42</f>
        <v>9890000</v>
      </c>
      <c r="C43" s="144"/>
      <c r="D43" s="133">
        <f>D41+D42</f>
        <v>9890000</v>
      </c>
      <c r="E43" s="96">
        <f t="shared" si="0"/>
        <v>3.6161354023838764E-2</v>
      </c>
    </row>
    <row r="44" spans="1:5" ht="15.75" x14ac:dyDescent="0.25">
      <c r="A44" s="94" t="s">
        <v>61</v>
      </c>
      <c r="B44" s="95">
        <f>SUM(B41,B42, B3,B6,B10,B14,B18,B19,B22,B23,B24,B25,B26,B27,B28,B29,B30,B34,B35, B39)</f>
        <v>65904482</v>
      </c>
      <c r="C44" s="95">
        <f>SUM(C41,C42,C3,C6,C10,C14,C18,C19,C22,C23,C24,C25,C26,C27,C28,C29,C30,C34,C35, C39)</f>
        <v>207591914</v>
      </c>
      <c r="D44" s="95">
        <f>B44+C44</f>
        <v>273496396</v>
      </c>
      <c r="E44" s="96">
        <f t="shared" si="0"/>
        <v>1</v>
      </c>
    </row>
    <row r="45" spans="1:5" ht="15.75" x14ac:dyDescent="0.25">
      <c r="A45" s="118" t="s">
        <v>207</v>
      </c>
      <c r="B45" s="46">
        <f>'C.1 Federal Expenditures'!$AS$16</f>
        <v>8555471</v>
      </c>
      <c r="C45" s="132"/>
      <c r="D45" s="46">
        <f>'B. Total Expenditures'!$AS$16</f>
        <v>8555471</v>
      </c>
      <c r="E45" s="141"/>
    </row>
    <row r="46" spans="1:5" ht="15.75" x14ac:dyDescent="0.25">
      <c r="A46" s="118" t="s">
        <v>208</v>
      </c>
      <c r="B46" s="46">
        <f>'C.1 Federal Expenditures'!$AT$16</f>
        <v>125948091</v>
      </c>
      <c r="C46" s="132"/>
      <c r="D46" s="46">
        <f>'B. Total Expenditures'!$AT$16</f>
        <v>125948091</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0" tint="-0.34998626667073579"/>
    <pageSetUpPr fitToPage="1"/>
  </sheetPr>
  <dimension ref="A1:E56"/>
  <sheetViews>
    <sheetView topLeftCell="A30" zoomScaleNormal="100" workbookViewId="0">
      <selection activeCell="B47" sqref="B47:D48"/>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125</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Expenditures'!$G$17</f>
        <v>3851708</v>
      </c>
      <c r="C3" s="46">
        <f>'C.2 State Expenditures'!$G$17</f>
        <v>3941652</v>
      </c>
      <c r="D3" s="46">
        <f>'B. Total Expenditures'!$G$17</f>
        <v>7793360</v>
      </c>
      <c r="E3" s="55">
        <f t="shared" ref="E3:E44" si="0">D3/($D$44)</f>
        <v>0.18014921759489966</v>
      </c>
    </row>
    <row r="4" spans="1:5" ht="57.75" x14ac:dyDescent="0.25">
      <c r="A4" s="119" t="s">
        <v>182</v>
      </c>
      <c r="B4" s="46">
        <f>'C.1 Federal Expenditures'!$H$17</f>
        <v>3851708</v>
      </c>
      <c r="C4" s="46">
        <f>'C.2 State Expenditures'!$H$17</f>
        <v>3941652</v>
      </c>
      <c r="D4" s="46">
        <f>'B. Total Expenditures'!$H$17</f>
        <v>7793360</v>
      </c>
      <c r="E4" s="55">
        <f t="shared" si="0"/>
        <v>0.18014921759489966</v>
      </c>
    </row>
    <row r="5" spans="1:5" ht="43.5" x14ac:dyDescent="0.25">
      <c r="A5" s="119" t="s">
        <v>181</v>
      </c>
      <c r="B5" s="46">
        <f>'C.1 Federal Expenditures'!$I$17</f>
        <v>0</v>
      </c>
      <c r="C5" s="46">
        <f>'C.2 State Expenditures'!$I$17</f>
        <v>0</v>
      </c>
      <c r="D5" s="46">
        <f>'B. Total Expenditures'!$I$17</f>
        <v>0</v>
      </c>
      <c r="E5" s="55">
        <f t="shared" si="0"/>
        <v>0</v>
      </c>
    </row>
    <row r="6" spans="1:5" ht="30.75" x14ac:dyDescent="0.25">
      <c r="A6" s="118" t="s">
        <v>149</v>
      </c>
      <c r="B6" s="46">
        <f>'C.1 Federal Expenditures'!$J$17</f>
        <v>0</v>
      </c>
      <c r="C6" s="132"/>
      <c r="D6" s="46">
        <f>'B. Total Expenditures'!$J$17</f>
        <v>0</v>
      </c>
      <c r="E6" s="55">
        <f t="shared" si="0"/>
        <v>0</v>
      </c>
    </row>
    <row r="7" spans="1:5" x14ac:dyDescent="0.25">
      <c r="A7" s="119" t="s">
        <v>183</v>
      </c>
      <c r="B7" s="46">
        <f>'C.1 Federal Expenditures'!$K$17</f>
        <v>0</v>
      </c>
      <c r="C7" s="132"/>
      <c r="D7" s="46">
        <f>'B. Total Expenditures'!$K$17</f>
        <v>0</v>
      </c>
      <c r="E7" s="55">
        <f t="shared" si="0"/>
        <v>0</v>
      </c>
    </row>
    <row r="8" spans="1:5" x14ac:dyDescent="0.25">
      <c r="A8" s="119" t="s">
        <v>184</v>
      </c>
      <c r="B8" s="46">
        <f>'C.1 Federal Expenditures'!$L$17</f>
        <v>0</v>
      </c>
      <c r="C8" s="132"/>
      <c r="D8" s="46">
        <f>'B. Total Expenditures'!$L$17</f>
        <v>0</v>
      </c>
      <c r="E8" s="55">
        <f t="shared" si="0"/>
        <v>0</v>
      </c>
    </row>
    <row r="9" spans="1:5" ht="29.25" x14ac:dyDescent="0.25">
      <c r="A9" s="119" t="s">
        <v>185</v>
      </c>
      <c r="B9" s="46">
        <f>'C.1 Federal Expenditures'!$M$17</f>
        <v>0</v>
      </c>
      <c r="C9" s="132"/>
      <c r="D9" s="46">
        <f>'B. Total Expenditures'!$M$17</f>
        <v>0</v>
      </c>
      <c r="E9" s="55">
        <f t="shared" si="0"/>
        <v>0</v>
      </c>
    </row>
    <row r="10" spans="1:5" ht="30.75" x14ac:dyDescent="0.25">
      <c r="A10" s="118" t="s">
        <v>148</v>
      </c>
      <c r="B10" s="46">
        <f>'C.1 Federal Expenditures'!$N$17</f>
        <v>8958569</v>
      </c>
      <c r="C10" s="132"/>
      <c r="D10" s="46">
        <f>'B. Total Expenditures'!$N$17</f>
        <v>8958569</v>
      </c>
      <c r="E10" s="55">
        <f t="shared" si="0"/>
        <v>0.20708387603292069</v>
      </c>
    </row>
    <row r="11" spans="1:5" x14ac:dyDescent="0.25">
      <c r="A11" s="119" t="s">
        <v>186</v>
      </c>
      <c r="B11" s="46">
        <f>'C.1 Federal Expenditures'!$O$17</f>
        <v>0</v>
      </c>
      <c r="C11" s="132"/>
      <c r="D11" s="46">
        <f>'B. Total Expenditures'!$O$17</f>
        <v>0</v>
      </c>
      <c r="E11" s="55">
        <f t="shared" si="0"/>
        <v>0</v>
      </c>
    </row>
    <row r="12" spans="1:5" x14ac:dyDescent="0.25">
      <c r="A12" s="119" t="s">
        <v>187</v>
      </c>
      <c r="B12" s="46">
        <f>'C.1 Federal Expenditures'!$P$17</f>
        <v>0</v>
      </c>
      <c r="C12" s="132"/>
      <c r="D12" s="46">
        <f>'B. Total Expenditures'!$P$17</f>
        <v>0</v>
      </c>
      <c r="E12" s="55">
        <f t="shared" si="0"/>
        <v>0</v>
      </c>
    </row>
    <row r="13" spans="1:5" ht="29.25" x14ac:dyDescent="0.25">
      <c r="A13" s="119" t="s">
        <v>188</v>
      </c>
      <c r="B13" s="46">
        <f>'C.1 Federal Expenditures'!$Q$17</f>
        <v>8958569</v>
      </c>
      <c r="C13" s="132"/>
      <c r="D13" s="46">
        <f>'B. Total Expenditures'!$Q$17</f>
        <v>8958569</v>
      </c>
      <c r="E13" s="55">
        <f t="shared" si="0"/>
        <v>0.20708387603292069</v>
      </c>
    </row>
    <row r="14" spans="1:5" ht="30.75" x14ac:dyDescent="0.25">
      <c r="A14" s="118" t="s">
        <v>189</v>
      </c>
      <c r="B14" s="46">
        <f>'C.1 Federal Expenditures'!$R$17</f>
        <v>1006268</v>
      </c>
      <c r="C14" s="46">
        <f>'C.2 State Expenditures'!$R$17</f>
        <v>4123266</v>
      </c>
      <c r="D14" s="46">
        <f>'B. Total Expenditures'!$R$17</f>
        <v>5129534</v>
      </c>
      <c r="E14" s="55">
        <f t="shared" si="0"/>
        <v>0.11857293089584417</v>
      </c>
    </row>
    <row r="15" spans="1:5" x14ac:dyDescent="0.25">
      <c r="A15" s="119" t="s">
        <v>190</v>
      </c>
      <c r="B15" s="46">
        <f>'C.1 Federal Expenditures'!$S$17</f>
        <v>232881</v>
      </c>
      <c r="C15" s="46">
        <f>'C.2 State Expenditures'!$S$17</f>
        <v>0</v>
      </c>
      <c r="D15" s="46">
        <f>'B. Total Expenditures'!$S$17</f>
        <v>232881</v>
      </c>
      <c r="E15" s="55">
        <f t="shared" si="0"/>
        <v>5.3832146779717385E-3</v>
      </c>
    </row>
    <row r="16" spans="1:5" x14ac:dyDescent="0.25">
      <c r="A16" s="119" t="s">
        <v>191</v>
      </c>
      <c r="B16" s="46">
        <f>'C.1 Federal Expenditures'!$T$17</f>
        <v>53307</v>
      </c>
      <c r="C16" s="46">
        <f>'C.2 State Expenditures'!$T$17</f>
        <v>0</v>
      </c>
      <c r="D16" s="46">
        <f>'B. Total Expenditures'!$T$17</f>
        <v>53307</v>
      </c>
      <c r="E16" s="55">
        <f t="shared" si="0"/>
        <v>1.232230301478607E-3</v>
      </c>
    </row>
    <row r="17" spans="1:5" x14ac:dyDescent="0.25">
      <c r="A17" s="119" t="s">
        <v>192</v>
      </c>
      <c r="B17" s="46">
        <f>'C.1 Federal Expenditures'!$U$17</f>
        <v>720080</v>
      </c>
      <c r="C17" s="46">
        <f>'C.2 State Expenditures'!$U$17</f>
        <v>4123266</v>
      </c>
      <c r="D17" s="46">
        <f>'B. Total Expenditures'!$U$17</f>
        <v>4843346</v>
      </c>
      <c r="E17" s="55">
        <f t="shared" si="0"/>
        <v>0.11195748591639382</v>
      </c>
    </row>
    <row r="18" spans="1:5" ht="15.75" x14ac:dyDescent="0.25">
      <c r="A18" s="118" t="s">
        <v>193</v>
      </c>
      <c r="B18" s="46">
        <f>'C.1 Federal Expenditures'!$V$17</f>
        <v>0</v>
      </c>
      <c r="C18" s="46">
        <f>'C.2 State Expenditures'!$V$17</f>
        <v>189501</v>
      </c>
      <c r="D18" s="46">
        <f>'B. Total Expenditures'!$V$17</f>
        <v>189501</v>
      </c>
      <c r="E18" s="55">
        <f t="shared" si="0"/>
        <v>4.3804542435420769E-3</v>
      </c>
    </row>
    <row r="19" spans="1:5" ht="15.75" x14ac:dyDescent="0.25">
      <c r="A19" s="118" t="s">
        <v>154</v>
      </c>
      <c r="B19" s="46">
        <f>'C.1 Federal Expenditures'!$W$17</f>
        <v>2326569</v>
      </c>
      <c r="C19" s="46">
        <f>'C.2 State Expenditures'!$W$17</f>
        <v>1625820</v>
      </c>
      <c r="D19" s="46">
        <f>'B. Total Expenditures'!$W$17</f>
        <v>3952389</v>
      </c>
      <c r="E19" s="55">
        <f t="shared" si="0"/>
        <v>9.1362363086099949E-2</v>
      </c>
    </row>
    <row r="20" spans="1:5" ht="29.25" x14ac:dyDescent="0.25">
      <c r="A20" s="119" t="s">
        <v>195</v>
      </c>
      <c r="B20" s="46">
        <f>'C.1 Federal Expenditures'!$X$17</f>
        <v>1171018</v>
      </c>
      <c r="C20" s="46">
        <f>'C.2 State Expenditures'!$X$17</f>
        <v>1175820</v>
      </c>
      <c r="D20" s="46">
        <f>'B. Total Expenditures'!$X$17</f>
        <v>2346838</v>
      </c>
      <c r="E20" s="55">
        <f t="shared" si="0"/>
        <v>5.4248877188013793E-2</v>
      </c>
    </row>
    <row r="21" spans="1:5" x14ac:dyDescent="0.25">
      <c r="A21" s="119" t="s">
        <v>194</v>
      </c>
      <c r="B21" s="46">
        <f>'C.1 Federal Expenditures'!$Y$17</f>
        <v>1155551</v>
      </c>
      <c r="C21" s="46">
        <f>'C.2 State Expenditures'!$Y$17</f>
        <v>450000</v>
      </c>
      <c r="D21" s="46">
        <f>'B. Total Expenditures'!$Y$17</f>
        <v>1605551</v>
      </c>
      <c r="E21" s="55">
        <f t="shared" si="0"/>
        <v>3.7113485898086163E-2</v>
      </c>
    </row>
    <row r="22" spans="1:5" ht="30.75" x14ac:dyDescent="0.25">
      <c r="A22" s="118" t="s">
        <v>155</v>
      </c>
      <c r="B22" s="46">
        <f>'C.1 Federal Expenditures'!$Z$17</f>
        <v>0</v>
      </c>
      <c r="C22" s="46">
        <f>'C.2 State Expenditures'!$Z$17</f>
        <v>0</v>
      </c>
      <c r="D22" s="46">
        <f>'B. Total Expenditures'!$Z$17</f>
        <v>0</v>
      </c>
      <c r="E22" s="55">
        <f t="shared" si="0"/>
        <v>0</v>
      </c>
    </row>
    <row r="23" spans="1:5" ht="30.75" x14ac:dyDescent="0.25">
      <c r="A23" s="118" t="s">
        <v>150</v>
      </c>
      <c r="B23" s="46">
        <f>'C.1 Federal Expenditures'!$AA$17</f>
        <v>0</v>
      </c>
      <c r="C23" s="46">
        <f>'C.2 State Expenditures'!$AA$17</f>
        <v>0</v>
      </c>
      <c r="D23" s="46">
        <f>'B. Total Expenditures'!$AA$17</f>
        <v>0</v>
      </c>
      <c r="E23" s="55">
        <f t="shared" si="0"/>
        <v>0</v>
      </c>
    </row>
    <row r="24" spans="1:5" ht="30.75" x14ac:dyDescent="0.25">
      <c r="A24" s="118" t="s">
        <v>156</v>
      </c>
      <c r="B24" s="46">
        <f>'C.1 Federal Expenditures'!$AB$17</f>
        <v>0</v>
      </c>
      <c r="C24" s="46">
        <f>'C.2 State Expenditures'!$AB$17</f>
        <v>0</v>
      </c>
      <c r="D24" s="46">
        <f>'B. Total Expenditures'!$AB$17</f>
        <v>0</v>
      </c>
      <c r="E24" s="55">
        <f t="shared" si="0"/>
        <v>0</v>
      </c>
    </row>
    <row r="25" spans="1:5" ht="15.75" x14ac:dyDescent="0.25">
      <c r="A25" s="118" t="s">
        <v>64</v>
      </c>
      <c r="B25" s="46">
        <f>'C.1 Federal Expenditures'!$AC$17</f>
        <v>1318778</v>
      </c>
      <c r="C25" s="46">
        <f>'C.2 State Expenditures'!$AC$17</f>
        <v>94490</v>
      </c>
      <c r="D25" s="46">
        <f>'B. Total Expenditures'!$AC$17</f>
        <v>1413268</v>
      </c>
      <c r="E25" s="55">
        <f t="shared" si="0"/>
        <v>3.2668723689385407E-2</v>
      </c>
    </row>
    <row r="26" spans="1:5" ht="15.75" x14ac:dyDescent="0.25">
      <c r="A26" s="118" t="s">
        <v>196</v>
      </c>
      <c r="B26" s="46">
        <f>'C.1 Federal Expenditures'!$AD$17</f>
        <v>431624</v>
      </c>
      <c r="C26" s="46">
        <f>'C.2 State Expenditures'!$AD$17</f>
        <v>0</v>
      </c>
      <c r="D26" s="46">
        <f>'B. Total Expenditures'!$AD$17</f>
        <v>431624</v>
      </c>
      <c r="E26" s="55">
        <f t="shared" si="0"/>
        <v>9.9773045124543162E-3</v>
      </c>
    </row>
    <row r="27" spans="1:5" s="11" customFormat="1" ht="15.75" x14ac:dyDescent="0.25">
      <c r="A27" s="118" t="s">
        <v>197</v>
      </c>
      <c r="B27" s="46">
        <f>'C.1 Federal Expenditures'!$AE$17</f>
        <v>0</v>
      </c>
      <c r="C27" s="46">
        <f>'C.2 State Expenditures'!$AE$17</f>
        <v>0</v>
      </c>
      <c r="D27" s="46">
        <f>'B. Total Expenditures'!$AE$17</f>
        <v>0</v>
      </c>
      <c r="E27" s="55">
        <f t="shared" si="0"/>
        <v>0</v>
      </c>
    </row>
    <row r="28" spans="1:5" ht="30.75" x14ac:dyDescent="0.25">
      <c r="A28" s="118" t="s">
        <v>198</v>
      </c>
      <c r="B28" s="46">
        <f>'C.1 Federal Expenditures'!$AF$17</f>
        <v>399111</v>
      </c>
      <c r="C28" s="46">
        <f>'C.2 State Expenditures'!$AF$17</f>
        <v>0</v>
      </c>
      <c r="D28" s="46">
        <f>'B. Total Expenditures'!$AF$17</f>
        <v>399111</v>
      </c>
      <c r="E28" s="55">
        <f t="shared" si="0"/>
        <v>9.2257427327260642E-3</v>
      </c>
    </row>
    <row r="29" spans="1:5" ht="45.75" x14ac:dyDescent="0.25">
      <c r="A29" s="118" t="s">
        <v>157</v>
      </c>
      <c r="B29" s="46">
        <f>'C.1 Federal Expenditures'!$AG$17</f>
        <v>0</v>
      </c>
      <c r="C29" s="46">
        <f>'C.2 State Expenditures'!$AG$17</f>
        <v>0</v>
      </c>
      <c r="D29" s="46">
        <f>'B. Total Expenditures'!$AG$17</f>
        <v>0</v>
      </c>
      <c r="E29" s="55">
        <f t="shared" si="0"/>
        <v>0</v>
      </c>
    </row>
    <row r="30" spans="1:5" ht="15.75" x14ac:dyDescent="0.25">
      <c r="A30" s="118" t="s">
        <v>199</v>
      </c>
      <c r="B30" s="46">
        <f>'C.1 Federal Expenditures'!$AH$17</f>
        <v>12504</v>
      </c>
      <c r="C30" s="46">
        <f>'C.2 State Expenditures'!$AH$17</f>
        <v>1464050</v>
      </c>
      <c r="D30" s="46">
        <f>'B. Total Expenditures'!$AH$17</f>
        <v>1476554</v>
      </c>
      <c r="E30" s="55">
        <f t="shared" si="0"/>
        <v>3.4131625875953309E-2</v>
      </c>
    </row>
    <row r="31" spans="1:5" ht="29.25" x14ac:dyDescent="0.25">
      <c r="A31" s="119" t="s">
        <v>200</v>
      </c>
      <c r="B31" s="46">
        <f>'C.1 Federal Expenditures'!$AI$17</f>
        <v>12504</v>
      </c>
      <c r="C31" s="46">
        <f>'C.2 State Expenditures'!$AI$17</f>
        <v>1464050</v>
      </c>
      <c r="D31" s="46">
        <f>'B. Total Expenditures'!$AI$17</f>
        <v>1476554</v>
      </c>
      <c r="E31" s="55">
        <f t="shared" si="0"/>
        <v>3.4131625875953309E-2</v>
      </c>
    </row>
    <row r="32" spans="1:5" x14ac:dyDescent="0.25">
      <c r="A32" s="119" t="s">
        <v>201</v>
      </c>
      <c r="B32" s="46">
        <f>'C.1 Federal Expenditures'!$AJ$17</f>
        <v>0</v>
      </c>
      <c r="C32" s="46">
        <f>'C.2 State Expenditures'!$AJ$17</f>
        <v>0</v>
      </c>
      <c r="D32" s="46">
        <f>'B. Total Expenditures'!$AJ$17</f>
        <v>0</v>
      </c>
      <c r="E32" s="55">
        <f t="shared" si="0"/>
        <v>0</v>
      </c>
    </row>
    <row r="33" spans="1:5" x14ac:dyDescent="0.25">
      <c r="A33" s="119" t="s">
        <v>202</v>
      </c>
      <c r="B33" s="46">
        <f>'C.1 Federal Expenditures'!$AK$17</f>
        <v>0</v>
      </c>
      <c r="C33" s="46">
        <f>'C.2 State Expenditures'!$AK$17</f>
        <v>0</v>
      </c>
      <c r="D33" s="46">
        <f>'B. Total Expenditures'!$AK$17</f>
        <v>0</v>
      </c>
      <c r="E33" s="55">
        <f t="shared" si="0"/>
        <v>0</v>
      </c>
    </row>
    <row r="34" spans="1:5" ht="15.75" x14ac:dyDescent="0.25">
      <c r="A34" s="118" t="s">
        <v>203</v>
      </c>
      <c r="B34" s="46">
        <f>'C.1 Federal Expenditures'!$AL$17</f>
        <v>0</v>
      </c>
      <c r="C34" s="46">
        <f>'C.2 State Expenditures'!$AL$17</f>
        <v>0</v>
      </c>
      <c r="D34" s="46">
        <f>'B. Total Expenditures'!$AL$17</f>
        <v>0</v>
      </c>
      <c r="E34" s="55">
        <f t="shared" si="0"/>
        <v>0</v>
      </c>
    </row>
    <row r="35" spans="1:5" ht="15.75" x14ac:dyDescent="0.25">
      <c r="A35" s="118" t="s">
        <v>158</v>
      </c>
      <c r="B35" s="46">
        <f>'C.1 Federal Expenditures'!$AM$17</f>
        <v>3775705</v>
      </c>
      <c r="C35" s="46">
        <f>'C.2 State Expenditures'!$AM$17</f>
        <v>1586600</v>
      </c>
      <c r="D35" s="46">
        <f>'B. Total Expenditures'!$AM$17</f>
        <v>5362305</v>
      </c>
      <c r="E35" s="55">
        <f t="shared" si="0"/>
        <v>0.12395360284334593</v>
      </c>
    </row>
    <row r="36" spans="1:5" x14ac:dyDescent="0.25">
      <c r="A36" s="119" t="s">
        <v>204</v>
      </c>
      <c r="B36" s="46">
        <f>'C.1 Federal Expenditures'!$AN$17</f>
        <v>2942888</v>
      </c>
      <c r="C36" s="46">
        <f>'C.2 State Expenditures'!$AN$17</f>
        <v>1232559</v>
      </c>
      <c r="D36" s="46">
        <f>'B. Total Expenditures'!$AN$17</f>
        <v>4175447</v>
      </c>
      <c r="E36" s="55">
        <f t="shared" si="0"/>
        <v>9.6518511933103443E-2</v>
      </c>
    </row>
    <row r="37" spans="1:5" x14ac:dyDescent="0.25">
      <c r="A37" s="119" t="s">
        <v>205</v>
      </c>
      <c r="B37" s="46">
        <f>'C.1 Federal Expenditures'!$AO$17</f>
        <v>0</v>
      </c>
      <c r="C37" s="46">
        <f>'C.2 State Expenditures'!$AO$17</f>
        <v>0</v>
      </c>
      <c r="D37" s="46">
        <f>'B. Total Expenditures'!$AO$17</f>
        <v>0</v>
      </c>
      <c r="E37" s="55">
        <f t="shared" si="0"/>
        <v>0</v>
      </c>
    </row>
    <row r="38" spans="1:5" x14ac:dyDescent="0.25">
      <c r="A38" s="119" t="s">
        <v>206</v>
      </c>
      <c r="B38" s="46">
        <f>'C.1 Federal Expenditures'!$AP$17</f>
        <v>832817</v>
      </c>
      <c r="C38" s="46">
        <f>'C.2 State Expenditures'!$AP$17</f>
        <v>354041</v>
      </c>
      <c r="D38" s="46">
        <f>'B. Total Expenditures'!$AP$17</f>
        <v>1186858</v>
      </c>
      <c r="E38" s="55">
        <f t="shared" si="0"/>
        <v>2.7435090910242491E-2</v>
      </c>
    </row>
    <row r="39" spans="1:5" ht="15.75" x14ac:dyDescent="0.25">
      <c r="A39" s="118" t="s">
        <v>152</v>
      </c>
      <c r="B39" s="46">
        <f>'C.1 Federal Expenditures'!$AQ$17</f>
        <v>0</v>
      </c>
      <c r="C39" s="46">
        <f>'C.2 State Expenditures'!$AQ$17</f>
        <v>0</v>
      </c>
      <c r="D39" s="46">
        <f>'B. Total Expenditures'!$AQ$17</f>
        <v>0</v>
      </c>
      <c r="E39" s="55">
        <f t="shared" si="0"/>
        <v>0</v>
      </c>
    </row>
    <row r="40" spans="1:5" ht="15.75" x14ac:dyDescent="0.25">
      <c r="A40" s="94" t="s">
        <v>209</v>
      </c>
      <c r="B40" s="133">
        <f>'C.1 Federal Expenditures'!$AR$17</f>
        <v>22080836</v>
      </c>
      <c r="C40" s="133">
        <f>'C.2 State Expenditures'!$AR$17</f>
        <v>13025379</v>
      </c>
      <c r="D40" s="133">
        <f>'B. Total Expenditures'!$AR$17</f>
        <v>35106215</v>
      </c>
      <c r="E40" s="96">
        <f t="shared" si="0"/>
        <v>0.81150584150717153</v>
      </c>
    </row>
    <row r="41" spans="1:5" ht="15.75" x14ac:dyDescent="0.25">
      <c r="A41" s="118" t="s">
        <v>153</v>
      </c>
      <c r="B41" s="46">
        <f>'C.1 Federal Expenditures'!$C$17</f>
        <v>7831234</v>
      </c>
      <c r="C41" s="132"/>
      <c r="D41" s="46">
        <f>'B. Total Expenditures'!$C$17</f>
        <v>7831234</v>
      </c>
      <c r="E41" s="55">
        <f t="shared" si="0"/>
        <v>0.18102470281144159</v>
      </c>
    </row>
    <row r="42" spans="1:5" ht="15.75" x14ac:dyDescent="0.25">
      <c r="A42" s="118" t="s">
        <v>320</v>
      </c>
      <c r="B42" s="46">
        <f>'C.1 Federal Expenditures'!$D$17</f>
        <v>323133</v>
      </c>
      <c r="C42" s="132"/>
      <c r="D42" s="46">
        <f>'B. Total Expenditures'!$D$17</f>
        <v>323133</v>
      </c>
      <c r="E42" s="55">
        <f t="shared" si="0"/>
        <v>7.4694556813868105E-3</v>
      </c>
    </row>
    <row r="43" spans="1:5" ht="15.75" x14ac:dyDescent="0.25">
      <c r="A43" s="120" t="s">
        <v>180</v>
      </c>
      <c r="B43" s="133">
        <f>B41+B42</f>
        <v>8154367</v>
      </c>
      <c r="C43" s="144"/>
      <c r="D43" s="133">
        <f>D41+D42</f>
        <v>8154367</v>
      </c>
      <c r="E43" s="96">
        <f t="shared" si="0"/>
        <v>0.18849415849282841</v>
      </c>
    </row>
    <row r="44" spans="1:5" ht="15.75" x14ac:dyDescent="0.25">
      <c r="A44" s="94" t="s">
        <v>61</v>
      </c>
      <c r="B44" s="95">
        <f>SUM(B41,B42, B3,B6,B10,B14,B18,B19,B22,B23,B24,B25,B26,B27,B28,B29,B30,B34,B35, B39)</f>
        <v>30235203</v>
      </c>
      <c r="C44" s="95">
        <f>SUM(C41,C42,C3,C6,C10,C14,C18,C19,C22,C23,C24,C25,C26,C27,C28,C29,C30,C34,C35, C39)</f>
        <v>13025379</v>
      </c>
      <c r="D44" s="95">
        <f>B44+C44</f>
        <v>43260582</v>
      </c>
      <c r="E44" s="96">
        <f t="shared" si="0"/>
        <v>1</v>
      </c>
    </row>
    <row r="45" spans="1:5" ht="15.75" x14ac:dyDescent="0.25">
      <c r="A45" s="118" t="s">
        <v>207</v>
      </c>
      <c r="B45" s="46">
        <f>'C.1 Federal Expenditures'!$AS$17</f>
        <v>0</v>
      </c>
      <c r="C45" s="132"/>
      <c r="D45" s="46">
        <f>'B. Total Expenditures'!$AS$17</f>
        <v>0</v>
      </c>
      <c r="E45" s="141"/>
    </row>
    <row r="46" spans="1:5" ht="15.75" x14ac:dyDescent="0.25">
      <c r="A46" s="118" t="s">
        <v>208</v>
      </c>
      <c r="B46" s="46">
        <f>'C.1 Federal Expenditures'!$AT$17</f>
        <v>30441563</v>
      </c>
      <c r="C46" s="132"/>
      <c r="D46" s="46">
        <f>'B. Total Expenditures'!$AT$17</f>
        <v>30441563</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124</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Expenditures'!$G$18</f>
        <v>63498813</v>
      </c>
      <c r="C3" s="46">
        <f>'C.2 State Expenditures'!$G$18</f>
        <v>4987840</v>
      </c>
      <c r="D3" s="46">
        <f>'B. Total Expenditures'!$G$18</f>
        <v>68486653</v>
      </c>
      <c r="E3" s="55">
        <f t="shared" ref="E3:E44" si="0">D3/($D$44)</f>
        <v>4.9815112926862401E-2</v>
      </c>
    </row>
    <row r="4" spans="1:5" ht="57.75" x14ac:dyDescent="0.25">
      <c r="A4" s="119" t="s">
        <v>182</v>
      </c>
      <c r="B4" s="46">
        <f>'C.1 Federal Expenditures'!$H$18</f>
        <v>63498813</v>
      </c>
      <c r="C4" s="46">
        <f>'C.2 State Expenditures'!$H$18</f>
        <v>4987840</v>
      </c>
      <c r="D4" s="46">
        <f>'B. Total Expenditures'!$H$18</f>
        <v>68486653</v>
      </c>
      <c r="E4" s="55">
        <f t="shared" si="0"/>
        <v>4.9815112926862401E-2</v>
      </c>
    </row>
    <row r="5" spans="1:5" ht="43.5" x14ac:dyDescent="0.25">
      <c r="A5" s="119" t="s">
        <v>181</v>
      </c>
      <c r="B5" s="46">
        <f>'C.1 Federal Expenditures'!$I$18</f>
        <v>0</v>
      </c>
      <c r="C5" s="46">
        <f>'C.2 State Expenditures'!$I$18</f>
        <v>0</v>
      </c>
      <c r="D5" s="46">
        <f>'B. Total Expenditures'!$I$18</f>
        <v>0</v>
      </c>
      <c r="E5" s="55">
        <f t="shared" si="0"/>
        <v>0</v>
      </c>
    </row>
    <row r="6" spans="1:5" ht="30.75" x14ac:dyDescent="0.25">
      <c r="A6" s="118" t="s">
        <v>149</v>
      </c>
      <c r="B6" s="46">
        <f>'C.1 Federal Expenditures'!$J$18</f>
        <v>0</v>
      </c>
      <c r="C6" s="132"/>
      <c r="D6" s="46">
        <f>'B. Total Expenditures'!$J$18</f>
        <v>0</v>
      </c>
      <c r="E6" s="55">
        <f t="shared" si="0"/>
        <v>0</v>
      </c>
    </row>
    <row r="7" spans="1:5" x14ac:dyDescent="0.25">
      <c r="A7" s="119" t="s">
        <v>183</v>
      </c>
      <c r="B7" s="46">
        <f>'C.1 Federal Expenditures'!$K$18</f>
        <v>0</v>
      </c>
      <c r="C7" s="132"/>
      <c r="D7" s="46">
        <f>'B. Total Expenditures'!$K$18</f>
        <v>0</v>
      </c>
      <c r="E7" s="55">
        <f t="shared" si="0"/>
        <v>0</v>
      </c>
    </row>
    <row r="8" spans="1:5" x14ac:dyDescent="0.25">
      <c r="A8" s="119" t="s">
        <v>184</v>
      </c>
      <c r="B8" s="46">
        <f>'C.1 Federal Expenditures'!$L$18</f>
        <v>0</v>
      </c>
      <c r="C8" s="132"/>
      <c r="D8" s="46">
        <f>'B. Total Expenditures'!$L$18</f>
        <v>0</v>
      </c>
      <c r="E8" s="55">
        <f t="shared" si="0"/>
        <v>0</v>
      </c>
    </row>
    <row r="9" spans="1:5" ht="29.25" x14ac:dyDescent="0.25">
      <c r="A9" s="119" t="s">
        <v>185</v>
      </c>
      <c r="B9" s="46">
        <f>'C.1 Federal Expenditures'!$M$18</f>
        <v>0</v>
      </c>
      <c r="C9" s="132"/>
      <c r="D9" s="46">
        <f>'B. Total Expenditures'!$M$18</f>
        <v>0</v>
      </c>
      <c r="E9" s="55">
        <f t="shared" si="0"/>
        <v>0</v>
      </c>
    </row>
    <row r="10" spans="1:5" ht="30.75" x14ac:dyDescent="0.25">
      <c r="A10" s="118" t="s">
        <v>148</v>
      </c>
      <c r="B10" s="46">
        <f>'C.1 Federal Expenditures'!$N$18</f>
        <v>0</v>
      </c>
      <c r="C10" s="132"/>
      <c r="D10" s="46">
        <f>'B. Total Expenditures'!$N$18</f>
        <v>0</v>
      </c>
      <c r="E10" s="55">
        <f t="shared" si="0"/>
        <v>0</v>
      </c>
    </row>
    <row r="11" spans="1:5" x14ac:dyDescent="0.25">
      <c r="A11" s="119" t="s">
        <v>186</v>
      </c>
      <c r="B11" s="46">
        <f>'C.1 Federal Expenditures'!$O$18</f>
        <v>0</v>
      </c>
      <c r="C11" s="132"/>
      <c r="D11" s="46">
        <f>'B. Total Expenditures'!$O$18</f>
        <v>0</v>
      </c>
      <c r="E11" s="55">
        <f t="shared" si="0"/>
        <v>0</v>
      </c>
    </row>
    <row r="12" spans="1:5" x14ac:dyDescent="0.25">
      <c r="A12" s="119" t="s">
        <v>187</v>
      </c>
      <c r="B12" s="46">
        <f>'C.1 Federal Expenditures'!$P$18</f>
        <v>0</v>
      </c>
      <c r="C12" s="132"/>
      <c r="D12" s="46">
        <f>'B. Total Expenditures'!$P$18</f>
        <v>0</v>
      </c>
      <c r="E12" s="55">
        <f t="shared" si="0"/>
        <v>0</v>
      </c>
    </row>
    <row r="13" spans="1:5" ht="29.25" x14ac:dyDescent="0.25">
      <c r="A13" s="119" t="s">
        <v>188</v>
      </c>
      <c r="B13" s="46">
        <f>'C.1 Federal Expenditures'!$Q$18</f>
        <v>0</v>
      </c>
      <c r="C13" s="132"/>
      <c r="D13" s="46">
        <f>'B. Total Expenditures'!$Q$18</f>
        <v>0</v>
      </c>
      <c r="E13" s="55">
        <f t="shared" si="0"/>
        <v>0</v>
      </c>
    </row>
    <row r="14" spans="1:5" ht="30.75" x14ac:dyDescent="0.25">
      <c r="A14" s="118" t="s">
        <v>189</v>
      </c>
      <c r="B14" s="46">
        <f>'C.1 Federal Expenditures'!$R$18</f>
        <v>20901724</v>
      </c>
      <c r="C14" s="46">
        <f>'C.2 State Expenditures'!$R$18</f>
        <v>123962</v>
      </c>
      <c r="D14" s="46">
        <f>'B. Total Expenditures'!$R$18</f>
        <v>21025686</v>
      </c>
      <c r="E14" s="55">
        <f t="shared" si="0"/>
        <v>1.5293445898936685E-2</v>
      </c>
    </row>
    <row r="15" spans="1:5" x14ac:dyDescent="0.25">
      <c r="A15" s="119" t="s">
        <v>190</v>
      </c>
      <c r="B15" s="46">
        <f>'C.1 Federal Expenditures'!$S$18</f>
        <v>0</v>
      </c>
      <c r="C15" s="46">
        <f>'C.2 State Expenditures'!$S$18</f>
        <v>0</v>
      </c>
      <c r="D15" s="46">
        <f>'B. Total Expenditures'!$S$18</f>
        <v>0</v>
      </c>
      <c r="E15" s="55">
        <f t="shared" si="0"/>
        <v>0</v>
      </c>
    </row>
    <row r="16" spans="1:5" x14ac:dyDescent="0.25">
      <c r="A16" s="119" t="s">
        <v>191</v>
      </c>
      <c r="B16" s="46">
        <f>'C.1 Federal Expenditures'!$T$18</f>
        <v>11993049</v>
      </c>
      <c r="C16" s="46">
        <f>'C.2 State Expenditures'!$T$18</f>
        <v>0</v>
      </c>
      <c r="D16" s="46">
        <f>'B. Total Expenditures'!$T$18</f>
        <v>11993049</v>
      </c>
      <c r="E16" s="55">
        <f t="shared" si="0"/>
        <v>8.7233798718765569E-3</v>
      </c>
    </row>
    <row r="17" spans="1:5" x14ac:dyDescent="0.25">
      <c r="A17" s="119" t="s">
        <v>192</v>
      </c>
      <c r="B17" s="46">
        <f>'C.1 Federal Expenditures'!$U$18</f>
        <v>8908675</v>
      </c>
      <c r="C17" s="46">
        <f>'C.2 State Expenditures'!$U$18</f>
        <v>123962</v>
      </c>
      <c r="D17" s="46">
        <f>'B. Total Expenditures'!$U$18</f>
        <v>9032637</v>
      </c>
      <c r="E17" s="55">
        <f t="shared" si="0"/>
        <v>6.5700660270601279E-3</v>
      </c>
    </row>
    <row r="18" spans="1:5" ht="15.75" x14ac:dyDescent="0.25">
      <c r="A18" s="118" t="s">
        <v>193</v>
      </c>
      <c r="B18" s="46">
        <f>'C.1 Federal Expenditures'!$V$18</f>
        <v>3597980</v>
      </c>
      <c r="C18" s="46">
        <f>'C.2 State Expenditures'!$V$18</f>
        <v>88781</v>
      </c>
      <c r="D18" s="46">
        <f>'B. Total Expenditures'!$V$18</f>
        <v>3686761</v>
      </c>
      <c r="E18" s="55">
        <f t="shared" si="0"/>
        <v>2.6816380638334325E-3</v>
      </c>
    </row>
    <row r="19" spans="1:5" ht="15.75" x14ac:dyDescent="0.25">
      <c r="A19" s="118" t="s">
        <v>154</v>
      </c>
      <c r="B19" s="46">
        <f>'C.1 Federal Expenditures'!$W$18</f>
        <v>151574773</v>
      </c>
      <c r="C19" s="46">
        <f>'C.2 State Expenditures'!$W$18</f>
        <v>762762740</v>
      </c>
      <c r="D19" s="46">
        <f>'B. Total Expenditures'!$W$18</f>
        <v>914337513</v>
      </c>
      <c r="E19" s="55">
        <f t="shared" si="0"/>
        <v>0.66506135820889822</v>
      </c>
    </row>
    <row r="20" spans="1:5" ht="29.25" x14ac:dyDescent="0.25">
      <c r="A20" s="119" t="s">
        <v>195</v>
      </c>
      <c r="B20" s="46">
        <f>'C.1 Federal Expenditures'!$X$18</f>
        <v>151574773</v>
      </c>
      <c r="C20" s="46">
        <f>'C.2 State Expenditures'!$X$18</f>
        <v>716608656</v>
      </c>
      <c r="D20" s="46">
        <f>'B. Total Expenditures'!$X$18</f>
        <v>868183429</v>
      </c>
      <c r="E20" s="55">
        <f t="shared" si="0"/>
        <v>0.6314902782132692</v>
      </c>
    </row>
    <row r="21" spans="1:5" x14ac:dyDescent="0.25">
      <c r="A21" s="119" t="s">
        <v>194</v>
      </c>
      <c r="B21" s="46">
        <f>'C.1 Federal Expenditures'!$Y$18</f>
        <v>0</v>
      </c>
      <c r="C21" s="46">
        <f>'C.2 State Expenditures'!$Y$18</f>
        <v>46154084</v>
      </c>
      <c r="D21" s="46">
        <f>'B. Total Expenditures'!$Y$18</f>
        <v>46154084</v>
      </c>
      <c r="E21" s="55">
        <f t="shared" si="0"/>
        <v>3.3571079995629118E-2</v>
      </c>
    </row>
    <row r="22" spans="1:5" ht="30.75" x14ac:dyDescent="0.25">
      <c r="A22" s="118" t="s">
        <v>155</v>
      </c>
      <c r="B22" s="46">
        <f>'C.1 Federal Expenditures'!$Z$18</f>
        <v>377984</v>
      </c>
      <c r="C22" s="46">
        <f>'C.2 State Expenditures'!$Z$18</f>
        <v>0</v>
      </c>
      <c r="D22" s="46">
        <f>'B. Total Expenditures'!$Z$18</f>
        <v>377984</v>
      </c>
      <c r="E22" s="55">
        <f t="shared" si="0"/>
        <v>2.7493409036279169E-4</v>
      </c>
    </row>
    <row r="23" spans="1:5" ht="30.75" x14ac:dyDescent="0.25">
      <c r="A23" s="118" t="s">
        <v>150</v>
      </c>
      <c r="B23" s="46">
        <f>'C.1 Federal Expenditures'!$AA$18</f>
        <v>42607948</v>
      </c>
      <c r="C23" s="46">
        <f>'C.2 State Expenditures'!$AA$18</f>
        <v>0</v>
      </c>
      <c r="D23" s="46">
        <f>'B. Total Expenditures'!$AA$18</f>
        <v>42607948</v>
      </c>
      <c r="E23" s="55">
        <f t="shared" si="0"/>
        <v>3.0991728289041676E-2</v>
      </c>
    </row>
    <row r="24" spans="1:5" ht="30.75" x14ac:dyDescent="0.25">
      <c r="A24" s="118" t="s">
        <v>156</v>
      </c>
      <c r="B24" s="46">
        <f>'C.1 Federal Expenditures'!$AB$18</f>
        <v>0</v>
      </c>
      <c r="C24" s="46">
        <f>'C.2 State Expenditures'!$AB$18</f>
        <v>0</v>
      </c>
      <c r="D24" s="46">
        <f>'B. Total Expenditures'!$AB$18</f>
        <v>0</v>
      </c>
      <c r="E24" s="55">
        <f t="shared" si="0"/>
        <v>0</v>
      </c>
    </row>
    <row r="25" spans="1:5" ht="15.75" x14ac:dyDescent="0.25">
      <c r="A25" s="118" t="s">
        <v>64</v>
      </c>
      <c r="B25" s="46">
        <f>'C.1 Federal Expenditures'!$AC$18</f>
        <v>564492</v>
      </c>
      <c r="C25" s="46">
        <f>'C.2 State Expenditures'!$AC$18</f>
        <v>351139</v>
      </c>
      <c r="D25" s="46">
        <f>'B. Total Expenditures'!$AC$18</f>
        <v>915631</v>
      </c>
      <c r="E25" s="55">
        <f t="shared" si="0"/>
        <v>6.6600220139734299E-4</v>
      </c>
    </row>
    <row r="26" spans="1:5" ht="15.75" x14ac:dyDescent="0.25">
      <c r="A26" s="118" t="s">
        <v>196</v>
      </c>
      <c r="B26" s="46">
        <f>'C.1 Federal Expenditures'!$AD$18</f>
        <v>0</v>
      </c>
      <c r="C26" s="46">
        <f>'C.2 State Expenditures'!$AD$18</f>
        <v>6243038</v>
      </c>
      <c r="D26" s="46">
        <f>'B. Total Expenditures'!$AD$18</f>
        <v>6243038</v>
      </c>
      <c r="E26" s="55">
        <f t="shared" si="0"/>
        <v>4.5409963745299854E-3</v>
      </c>
    </row>
    <row r="27" spans="1:5" s="11" customFormat="1" ht="15.75" x14ac:dyDescent="0.25">
      <c r="A27" s="118" t="s">
        <v>197</v>
      </c>
      <c r="B27" s="46">
        <f>'C.1 Federal Expenditures'!$AE$18</f>
        <v>6151218</v>
      </c>
      <c r="C27" s="46">
        <f>'C.2 State Expenditures'!$AE$18</f>
        <v>0</v>
      </c>
      <c r="D27" s="46">
        <f>'B. Total Expenditures'!$AE$18</f>
        <v>6151218</v>
      </c>
      <c r="E27" s="55">
        <f t="shared" si="0"/>
        <v>4.4742092931267744E-3</v>
      </c>
    </row>
    <row r="28" spans="1:5" ht="30.75" x14ac:dyDescent="0.25">
      <c r="A28" s="118" t="s">
        <v>198</v>
      </c>
      <c r="B28" s="46">
        <f>'C.1 Federal Expenditures'!$AF$18</f>
        <v>858209</v>
      </c>
      <c r="C28" s="46">
        <f>'C.2 State Expenditures'!$AF$18</f>
        <v>0</v>
      </c>
      <c r="D28" s="46">
        <f>'B. Total Expenditures'!$AF$18</f>
        <v>858209</v>
      </c>
      <c r="E28" s="55">
        <f t="shared" si="0"/>
        <v>6.2423518126735811E-4</v>
      </c>
    </row>
    <row r="29" spans="1:5" ht="45.75" x14ac:dyDescent="0.25">
      <c r="A29" s="118" t="s">
        <v>157</v>
      </c>
      <c r="B29" s="46">
        <f>'C.1 Federal Expenditures'!$AG$18</f>
        <v>0</v>
      </c>
      <c r="C29" s="46">
        <f>'C.2 State Expenditures'!$AG$18</f>
        <v>0</v>
      </c>
      <c r="D29" s="46">
        <f>'B. Total Expenditures'!$AG$18</f>
        <v>0</v>
      </c>
      <c r="E29" s="55">
        <f t="shared" si="0"/>
        <v>0</v>
      </c>
    </row>
    <row r="30" spans="1:5" ht="15.75" x14ac:dyDescent="0.25">
      <c r="A30" s="118" t="s">
        <v>199</v>
      </c>
      <c r="B30" s="46">
        <f>'C.1 Federal Expenditures'!$AH$18</f>
        <v>232845603</v>
      </c>
      <c r="C30" s="46">
        <f>'C.2 State Expenditures'!$AH$18</f>
        <v>0</v>
      </c>
      <c r="D30" s="46">
        <f>'B. Total Expenditures'!$AH$18</f>
        <v>232845603</v>
      </c>
      <c r="E30" s="55">
        <f t="shared" si="0"/>
        <v>0.1693648251137104</v>
      </c>
    </row>
    <row r="31" spans="1:5" ht="29.25" x14ac:dyDescent="0.25">
      <c r="A31" s="119" t="s">
        <v>200</v>
      </c>
      <c r="B31" s="46">
        <f>'C.1 Federal Expenditures'!$AI$18</f>
        <v>4759794</v>
      </c>
      <c r="C31" s="46">
        <f>'C.2 State Expenditures'!$AI$18</f>
        <v>0</v>
      </c>
      <c r="D31" s="46">
        <f>'B. Total Expenditures'!$AI$18</f>
        <v>4759794</v>
      </c>
      <c r="E31" s="55">
        <f t="shared" si="0"/>
        <v>3.4621297031204325E-3</v>
      </c>
    </row>
    <row r="32" spans="1:5" x14ac:dyDescent="0.25">
      <c r="A32" s="119" t="s">
        <v>201</v>
      </c>
      <c r="B32" s="46">
        <f>'C.1 Federal Expenditures'!$AJ$18</f>
        <v>0</v>
      </c>
      <c r="C32" s="46">
        <f>'C.2 State Expenditures'!$AJ$18</f>
        <v>0</v>
      </c>
      <c r="D32" s="46">
        <f>'B. Total Expenditures'!$AJ$18</f>
        <v>0</v>
      </c>
      <c r="E32" s="55">
        <f t="shared" si="0"/>
        <v>0</v>
      </c>
    </row>
    <row r="33" spans="1:5" x14ac:dyDescent="0.25">
      <c r="A33" s="119" t="s">
        <v>202</v>
      </c>
      <c r="B33" s="46">
        <f>'C.1 Federal Expenditures'!$AK$18</f>
        <v>228085809</v>
      </c>
      <c r="C33" s="46">
        <f>'C.2 State Expenditures'!$AK$18</f>
        <v>0</v>
      </c>
      <c r="D33" s="46">
        <f>'B. Total Expenditures'!$AK$18</f>
        <v>228085809</v>
      </c>
      <c r="E33" s="55">
        <f t="shared" si="0"/>
        <v>0.16590269541058997</v>
      </c>
    </row>
    <row r="34" spans="1:5" ht="15.75" x14ac:dyDescent="0.25">
      <c r="A34" s="118" t="s">
        <v>203</v>
      </c>
      <c r="B34" s="46">
        <f>'C.1 Federal Expenditures'!$AL$18</f>
        <v>0</v>
      </c>
      <c r="C34" s="46">
        <f>'C.2 State Expenditures'!$AL$18</f>
        <v>0</v>
      </c>
      <c r="D34" s="46">
        <f>'B. Total Expenditures'!$AL$18</f>
        <v>0</v>
      </c>
      <c r="E34" s="55">
        <f t="shared" si="0"/>
        <v>0</v>
      </c>
    </row>
    <row r="35" spans="1:5" ht="15.75" x14ac:dyDescent="0.25">
      <c r="A35" s="118" t="s">
        <v>158</v>
      </c>
      <c r="B35" s="46">
        <f>'C.1 Federal Expenditures'!$AM$18</f>
        <v>75234952</v>
      </c>
      <c r="C35" s="46">
        <f>'C.2 State Expenditures'!$AM$18</f>
        <v>845581</v>
      </c>
      <c r="D35" s="46">
        <f>'B. Total Expenditures'!$AM$18</f>
        <v>76080533</v>
      </c>
      <c r="E35" s="55">
        <f t="shared" si="0"/>
        <v>5.5338670776200458E-2</v>
      </c>
    </row>
    <row r="36" spans="1:5" x14ac:dyDescent="0.25">
      <c r="A36" s="119" t="s">
        <v>204</v>
      </c>
      <c r="B36" s="46">
        <f>'C.1 Federal Expenditures'!$AN$18</f>
        <v>0</v>
      </c>
      <c r="C36" s="46">
        <f>'C.2 State Expenditures'!$AN$18</f>
        <v>0</v>
      </c>
      <c r="D36" s="46">
        <f>'B. Total Expenditures'!$AN$18</f>
        <v>0</v>
      </c>
      <c r="E36" s="55">
        <f t="shared" si="0"/>
        <v>0</v>
      </c>
    </row>
    <row r="37" spans="1:5" x14ac:dyDescent="0.25">
      <c r="A37" s="119" t="s">
        <v>205</v>
      </c>
      <c r="B37" s="46">
        <f>'C.1 Federal Expenditures'!$AO$18</f>
        <v>72742850</v>
      </c>
      <c r="C37" s="46">
        <f>'C.2 State Expenditures'!$AO$18</f>
        <v>839550</v>
      </c>
      <c r="D37" s="46">
        <f>'B. Total Expenditures'!$AO$18</f>
        <v>73582400</v>
      </c>
      <c r="E37" s="55">
        <f t="shared" si="0"/>
        <v>5.3521604646522287E-2</v>
      </c>
    </row>
    <row r="38" spans="1:5" x14ac:dyDescent="0.25">
      <c r="A38" s="119" t="s">
        <v>206</v>
      </c>
      <c r="B38" s="46">
        <f>'C.1 Federal Expenditures'!$AP$18</f>
        <v>2492102</v>
      </c>
      <c r="C38" s="46">
        <f>'C.2 State Expenditures'!$AP$18</f>
        <v>6031</v>
      </c>
      <c r="D38" s="46">
        <f>'B. Total Expenditures'!$AP$18</f>
        <v>2498133</v>
      </c>
      <c r="E38" s="55">
        <f t="shared" si="0"/>
        <v>1.8170661296781658E-3</v>
      </c>
    </row>
    <row r="39" spans="1:5" ht="15.75" x14ac:dyDescent="0.25">
      <c r="A39" s="118" t="s">
        <v>152</v>
      </c>
      <c r="B39" s="46">
        <f>'C.1 Federal Expenditures'!$AQ$18</f>
        <v>0</v>
      </c>
      <c r="C39" s="46">
        <f>'C.2 State Expenditures'!$AQ$18</f>
        <v>0</v>
      </c>
      <c r="D39" s="46">
        <f>'B. Total Expenditures'!$AQ$18</f>
        <v>0</v>
      </c>
      <c r="E39" s="55">
        <f t="shared" si="0"/>
        <v>0</v>
      </c>
    </row>
    <row r="40" spans="1:5" ht="15.75" x14ac:dyDescent="0.25">
      <c r="A40" s="94" t="s">
        <v>209</v>
      </c>
      <c r="B40" s="133">
        <f>'C.1 Federal Expenditures'!$AR$18</f>
        <v>598213696</v>
      </c>
      <c r="C40" s="133">
        <f>'C.2 State Expenditures'!$AR$18</f>
        <v>775403081</v>
      </c>
      <c r="D40" s="133">
        <f>'B. Total Expenditures'!$AR$18</f>
        <v>1373616777</v>
      </c>
      <c r="E40" s="96">
        <f t="shared" si="0"/>
        <v>0.99912715641816752</v>
      </c>
    </row>
    <row r="41" spans="1:5" ht="15.75" x14ac:dyDescent="0.25">
      <c r="A41" s="118" t="s">
        <v>153</v>
      </c>
      <c r="B41" s="46">
        <f>'C.1 Federal Expenditures'!$C$18</f>
        <v>0</v>
      </c>
      <c r="C41" s="132"/>
      <c r="D41" s="46">
        <f>'B. Total Expenditures'!$C$18</f>
        <v>0</v>
      </c>
      <c r="E41" s="55">
        <f t="shared" si="0"/>
        <v>0</v>
      </c>
    </row>
    <row r="42" spans="1:5" ht="15.75" x14ac:dyDescent="0.25">
      <c r="A42" s="118" t="s">
        <v>320</v>
      </c>
      <c r="B42" s="46">
        <f>'C.1 Federal Expenditures'!$D$18</f>
        <v>1200000</v>
      </c>
      <c r="C42" s="132"/>
      <c r="D42" s="46">
        <f>'B. Total Expenditures'!$D$18</f>
        <v>1200000</v>
      </c>
      <c r="E42" s="55">
        <f t="shared" si="0"/>
        <v>8.7284358183243205E-4</v>
      </c>
    </row>
    <row r="43" spans="1:5" ht="15.75" x14ac:dyDescent="0.25">
      <c r="A43" s="120" t="s">
        <v>180</v>
      </c>
      <c r="B43" s="133">
        <f>B41+B42</f>
        <v>1200000</v>
      </c>
      <c r="C43" s="144"/>
      <c r="D43" s="133">
        <f>D41+D42</f>
        <v>1200000</v>
      </c>
      <c r="E43" s="96">
        <f t="shared" si="0"/>
        <v>8.7284358183243205E-4</v>
      </c>
    </row>
    <row r="44" spans="1:5" ht="15.75" x14ac:dyDescent="0.25">
      <c r="A44" s="94" t="s">
        <v>61</v>
      </c>
      <c r="B44" s="95">
        <f>SUM(B41,B42, B3,B6,B10,B14,B18,B19,B22,B23,B24,B25,B26,B27,B28,B29,B30,B34,B35, B39)</f>
        <v>599413696</v>
      </c>
      <c r="C44" s="95">
        <f>SUM(C41,C42,C3,C6,C10,C14,C18,C19,C22,C23,C24,C25,C26,C27,C28,C29,C30,C34,C35, C39)</f>
        <v>775403081</v>
      </c>
      <c r="D44" s="95">
        <f>B44+C44</f>
        <v>1374816777</v>
      </c>
      <c r="E44" s="96">
        <f t="shared" si="0"/>
        <v>1</v>
      </c>
    </row>
    <row r="45" spans="1:5" ht="15.75" x14ac:dyDescent="0.25">
      <c r="A45" s="118" t="s">
        <v>207</v>
      </c>
      <c r="B45" s="46">
        <f>'C.1 Federal Expenditures'!$AS$18</f>
        <v>0</v>
      </c>
      <c r="C45" s="132"/>
      <c r="D45" s="46">
        <f>'B. Total Expenditures'!$AS$18</f>
        <v>0</v>
      </c>
      <c r="E45" s="141"/>
    </row>
    <row r="46" spans="1:5" ht="15.75" x14ac:dyDescent="0.25">
      <c r="A46" s="118" t="s">
        <v>208</v>
      </c>
      <c r="B46" s="46">
        <f>'C.1 Federal Expenditures'!$AT$18</f>
        <v>0</v>
      </c>
      <c r="C46" s="132"/>
      <c r="D46" s="46">
        <f>'B. Total Expenditures'!$AT$18</f>
        <v>0</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123</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Expenditures'!$G$19</f>
        <v>19029824</v>
      </c>
      <c r="C3" s="46">
        <f>'C.2 State Expenditures'!$G$19</f>
        <v>1403462</v>
      </c>
      <c r="D3" s="46">
        <f>'B. Total Expenditures'!$G$19</f>
        <v>20433286</v>
      </c>
      <c r="E3" s="55">
        <f t="shared" ref="E3:E44" si="0">D3/($D$44)</f>
        <v>6.9209263980635358E-2</v>
      </c>
    </row>
    <row r="4" spans="1:5" ht="57.75" x14ac:dyDescent="0.25">
      <c r="A4" s="119" t="s">
        <v>182</v>
      </c>
      <c r="B4" s="46">
        <f>'C.1 Federal Expenditures'!$H$19</f>
        <v>19029824</v>
      </c>
      <c r="C4" s="46">
        <f>'C.2 State Expenditures'!$H$19</f>
        <v>1403462</v>
      </c>
      <c r="D4" s="46">
        <f>'B. Total Expenditures'!$H$19</f>
        <v>20433286</v>
      </c>
      <c r="E4" s="55">
        <f t="shared" si="0"/>
        <v>6.9209263980635358E-2</v>
      </c>
    </row>
    <row r="5" spans="1:5" ht="43.5" x14ac:dyDescent="0.25">
      <c r="A5" s="119" t="s">
        <v>181</v>
      </c>
      <c r="B5" s="46">
        <f>'C.1 Federal Expenditures'!$I$19</f>
        <v>0</v>
      </c>
      <c r="C5" s="46">
        <f>'C.2 State Expenditures'!$I$19</f>
        <v>0</v>
      </c>
      <c r="D5" s="46">
        <f>'B. Total Expenditures'!$I$19</f>
        <v>0</v>
      </c>
      <c r="E5" s="55">
        <f t="shared" si="0"/>
        <v>0</v>
      </c>
    </row>
    <row r="6" spans="1:5" ht="30.75" x14ac:dyDescent="0.25">
      <c r="A6" s="118" t="s">
        <v>149</v>
      </c>
      <c r="B6" s="46">
        <f>'C.1 Federal Expenditures'!$J$19</f>
        <v>0</v>
      </c>
      <c r="C6" s="132"/>
      <c r="D6" s="46">
        <f>'B. Total Expenditures'!$J$19</f>
        <v>0</v>
      </c>
      <c r="E6" s="55">
        <f t="shared" si="0"/>
        <v>0</v>
      </c>
    </row>
    <row r="7" spans="1:5" x14ac:dyDescent="0.25">
      <c r="A7" s="119" t="s">
        <v>183</v>
      </c>
      <c r="B7" s="46">
        <f>'C.1 Federal Expenditures'!$K$19</f>
        <v>0</v>
      </c>
      <c r="C7" s="132"/>
      <c r="D7" s="46">
        <f>'B. Total Expenditures'!$K$19</f>
        <v>0</v>
      </c>
      <c r="E7" s="55">
        <f t="shared" si="0"/>
        <v>0</v>
      </c>
    </row>
    <row r="8" spans="1:5" x14ac:dyDescent="0.25">
      <c r="A8" s="119" t="s">
        <v>184</v>
      </c>
      <c r="B8" s="46">
        <f>'C.1 Federal Expenditures'!$L$19</f>
        <v>0</v>
      </c>
      <c r="C8" s="132"/>
      <c r="D8" s="46">
        <f>'B. Total Expenditures'!$L$19</f>
        <v>0</v>
      </c>
      <c r="E8" s="55">
        <f t="shared" si="0"/>
        <v>0</v>
      </c>
    </row>
    <row r="9" spans="1:5" ht="29.25" x14ac:dyDescent="0.25">
      <c r="A9" s="119" t="s">
        <v>185</v>
      </c>
      <c r="B9" s="46">
        <f>'C.1 Federal Expenditures'!$M$19</f>
        <v>0</v>
      </c>
      <c r="C9" s="132"/>
      <c r="D9" s="46">
        <f>'B. Total Expenditures'!$M$19</f>
        <v>0</v>
      </c>
      <c r="E9" s="55">
        <f t="shared" si="0"/>
        <v>0</v>
      </c>
    </row>
    <row r="10" spans="1:5" ht="30.75" x14ac:dyDescent="0.25">
      <c r="A10" s="118" t="s">
        <v>148</v>
      </c>
      <c r="B10" s="46">
        <f>'C.1 Federal Expenditures'!$N$19</f>
        <v>0</v>
      </c>
      <c r="C10" s="132"/>
      <c r="D10" s="46">
        <f>'B. Total Expenditures'!$N$19</f>
        <v>0</v>
      </c>
      <c r="E10" s="55">
        <f t="shared" si="0"/>
        <v>0</v>
      </c>
    </row>
    <row r="11" spans="1:5" x14ac:dyDescent="0.25">
      <c r="A11" s="119" t="s">
        <v>186</v>
      </c>
      <c r="B11" s="46">
        <f>'C.1 Federal Expenditures'!$O$19</f>
        <v>0</v>
      </c>
      <c r="C11" s="132"/>
      <c r="D11" s="46">
        <f>'B. Total Expenditures'!$O$19</f>
        <v>0</v>
      </c>
      <c r="E11" s="55">
        <f t="shared" si="0"/>
        <v>0</v>
      </c>
    </row>
    <row r="12" spans="1:5" x14ac:dyDescent="0.25">
      <c r="A12" s="119" t="s">
        <v>187</v>
      </c>
      <c r="B12" s="46">
        <f>'C.1 Federal Expenditures'!$P$19</f>
        <v>0</v>
      </c>
      <c r="C12" s="132"/>
      <c r="D12" s="46">
        <f>'B. Total Expenditures'!$P$19</f>
        <v>0</v>
      </c>
      <c r="E12" s="55">
        <f t="shared" si="0"/>
        <v>0</v>
      </c>
    </row>
    <row r="13" spans="1:5" ht="29.25" x14ac:dyDescent="0.25">
      <c r="A13" s="119" t="s">
        <v>188</v>
      </c>
      <c r="B13" s="46">
        <f>'C.1 Federal Expenditures'!$Q$19</f>
        <v>0</v>
      </c>
      <c r="C13" s="132"/>
      <c r="D13" s="46">
        <f>'B. Total Expenditures'!$Q$19</f>
        <v>0</v>
      </c>
      <c r="E13" s="55">
        <f t="shared" si="0"/>
        <v>0</v>
      </c>
    </row>
    <row r="14" spans="1:5" ht="30.75" x14ac:dyDescent="0.25">
      <c r="A14" s="118" t="s">
        <v>189</v>
      </c>
      <c r="B14" s="46">
        <f>'C.1 Federal Expenditures'!$R$19</f>
        <v>12482866</v>
      </c>
      <c r="C14" s="46">
        <f>'C.2 State Expenditures'!$R$19</f>
        <v>2553137</v>
      </c>
      <c r="D14" s="46">
        <f>'B. Total Expenditures'!$R$19</f>
        <v>15036003</v>
      </c>
      <c r="E14" s="55">
        <f t="shared" si="0"/>
        <v>5.0928211000454124E-2</v>
      </c>
    </row>
    <row r="15" spans="1:5" x14ac:dyDescent="0.25">
      <c r="A15" s="119" t="s">
        <v>190</v>
      </c>
      <c r="B15" s="46">
        <f>'C.1 Federal Expenditures'!$S$19</f>
        <v>0</v>
      </c>
      <c r="C15" s="46">
        <f>'C.2 State Expenditures'!$S$19</f>
        <v>0</v>
      </c>
      <c r="D15" s="46">
        <f>'B. Total Expenditures'!$S$19</f>
        <v>0</v>
      </c>
      <c r="E15" s="55">
        <f t="shared" si="0"/>
        <v>0</v>
      </c>
    </row>
    <row r="16" spans="1:5" x14ac:dyDescent="0.25">
      <c r="A16" s="119" t="s">
        <v>191</v>
      </c>
      <c r="B16" s="46">
        <f>'C.1 Federal Expenditures'!$T$19</f>
        <v>12369451</v>
      </c>
      <c r="C16" s="46">
        <f>'C.2 State Expenditures'!$T$19</f>
        <v>2553137</v>
      </c>
      <c r="D16" s="46">
        <f>'B. Total Expenditures'!$T$19</f>
        <v>14922588</v>
      </c>
      <c r="E16" s="55">
        <f t="shared" si="0"/>
        <v>5.0544064824730658E-2</v>
      </c>
    </row>
    <row r="17" spans="1:5" x14ac:dyDescent="0.25">
      <c r="A17" s="119" t="s">
        <v>192</v>
      </c>
      <c r="B17" s="46">
        <f>'C.1 Federal Expenditures'!$U$19</f>
        <v>113415</v>
      </c>
      <c r="C17" s="46">
        <f>'C.2 State Expenditures'!$U$19</f>
        <v>0</v>
      </c>
      <c r="D17" s="46">
        <f>'B. Total Expenditures'!$U$19</f>
        <v>113415</v>
      </c>
      <c r="E17" s="55">
        <f t="shared" si="0"/>
        <v>3.8414617572346218E-4</v>
      </c>
    </row>
    <row r="18" spans="1:5" ht="15.75" x14ac:dyDescent="0.25">
      <c r="A18" s="118" t="s">
        <v>193</v>
      </c>
      <c r="B18" s="46">
        <f>'C.1 Federal Expenditures'!$V$19</f>
        <v>30345</v>
      </c>
      <c r="C18" s="46">
        <f>'C.2 State Expenditures'!$V$19</f>
        <v>0</v>
      </c>
      <c r="D18" s="46">
        <f>'B. Total Expenditures'!$V$19</f>
        <v>30345</v>
      </c>
      <c r="E18" s="55">
        <f t="shared" si="0"/>
        <v>1.0278107571598519E-4</v>
      </c>
    </row>
    <row r="19" spans="1:5" ht="15.75" x14ac:dyDescent="0.25">
      <c r="A19" s="118" t="s">
        <v>154</v>
      </c>
      <c r="B19" s="46">
        <f>'C.1 Federal Expenditures'!$W$19</f>
        <v>23193982</v>
      </c>
      <c r="C19" s="46">
        <f>'C.2 State Expenditures'!$W$19</f>
        <v>15356947</v>
      </c>
      <c r="D19" s="46">
        <f>'B. Total Expenditures'!$W$19</f>
        <v>38550929</v>
      </c>
      <c r="E19" s="55">
        <f t="shared" si="0"/>
        <v>0.13057524971067949</v>
      </c>
    </row>
    <row r="20" spans="1:5" ht="29.25" x14ac:dyDescent="0.25">
      <c r="A20" s="119" t="s">
        <v>195</v>
      </c>
      <c r="B20" s="46">
        <f>'C.1 Federal Expenditures'!$X$19</f>
        <v>23193982</v>
      </c>
      <c r="C20" s="46">
        <f>'C.2 State Expenditures'!$X$19</f>
        <v>15356947</v>
      </c>
      <c r="D20" s="46">
        <f>'B. Total Expenditures'!$X$19</f>
        <v>38550929</v>
      </c>
      <c r="E20" s="55">
        <f t="shared" si="0"/>
        <v>0.13057524971067949</v>
      </c>
    </row>
    <row r="21" spans="1:5" x14ac:dyDescent="0.25">
      <c r="A21" s="119" t="s">
        <v>194</v>
      </c>
      <c r="B21" s="46">
        <f>'C.1 Federal Expenditures'!$Y$19</f>
        <v>0</v>
      </c>
      <c r="C21" s="46">
        <f>'C.2 State Expenditures'!$Y$19</f>
        <v>0</v>
      </c>
      <c r="D21" s="46">
        <f>'B. Total Expenditures'!$Y$19</f>
        <v>0</v>
      </c>
      <c r="E21" s="55">
        <f t="shared" si="0"/>
        <v>0</v>
      </c>
    </row>
    <row r="22" spans="1:5" ht="30.75" x14ac:dyDescent="0.25">
      <c r="A22" s="118" t="s">
        <v>155</v>
      </c>
      <c r="B22" s="46">
        <f>'C.1 Federal Expenditures'!$Z$19</f>
        <v>0</v>
      </c>
      <c r="C22" s="46">
        <f>'C.2 State Expenditures'!$Z$19</f>
        <v>0</v>
      </c>
      <c r="D22" s="46">
        <f>'B. Total Expenditures'!$Z$19</f>
        <v>0</v>
      </c>
      <c r="E22" s="55">
        <f t="shared" si="0"/>
        <v>0</v>
      </c>
    </row>
    <row r="23" spans="1:5" ht="30.75" x14ac:dyDescent="0.25">
      <c r="A23" s="118" t="s">
        <v>150</v>
      </c>
      <c r="B23" s="46">
        <f>'C.1 Federal Expenditures'!$AA$19</f>
        <v>0</v>
      </c>
      <c r="C23" s="46">
        <f>'C.2 State Expenditures'!$AA$19</f>
        <v>31909902</v>
      </c>
      <c r="D23" s="46">
        <f>'B. Total Expenditures'!$AA$19</f>
        <v>31909902</v>
      </c>
      <c r="E23" s="55">
        <f t="shared" si="0"/>
        <v>0.10808153084698194</v>
      </c>
    </row>
    <row r="24" spans="1:5" ht="30.75" x14ac:dyDescent="0.25">
      <c r="A24" s="118" t="s">
        <v>156</v>
      </c>
      <c r="B24" s="46">
        <f>'C.1 Federal Expenditures'!$AB$19</f>
        <v>0</v>
      </c>
      <c r="C24" s="46">
        <f>'C.2 State Expenditures'!$AB$19</f>
        <v>0</v>
      </c>
      <c r="D24" s="46">
        <f>'B. Total Expenditures'!$AB$19</f>
        <v>0</v>
      </c>
      <c r="E24" s="55">
        <f t="shared" si="0"/>
        <v>0</v>
      </c>
    </row>
    <row r="25" spans="1:5" ht="15.75" x14ac:dyDescent="0.25">
      <c r="A25" s="118" t="s">
        <v>64</v>
      </c>
      <c r="B25" s="46">
        <f>'C.1 Federal Expenditures'!$AC$19</f>
        <v>0</v>
      </c>
      <c r="C25" s="46">
        <f>'C.2 State Expenditures'!$AC$19</f>
        <v>0</v>
      </c>
      <c r="D25" s="46">
        <f>'B. Total Expenditures'!$AC$19</f>
        <v>0</v>
      </c>
      <c r="E25" s="55">
        <f t="shared" si="0"/>
        <v>0</v>
      </c>
    </row>
    <row r="26" spans="1:5" ht="15.75" x14ac:dyDescent="0.25">
      <c r="A26" s="118" t="s">
        <v>196</v>
      </c>
      <c r="B26" s="46">
        <f>'C.1 Federal Expenditures'!$AD$19</f>
        <v>0</v>
      </c>
      <c r="C26" s="46">
        <f>'C.2 State Expenditures'!$AD$19</f>
        <v>0</v>
      </c>
      <c r="D26" s="46">
        <f>'B. Total Expenditures'!$AD$19</f>
        <v>0</v>
      </c>
      <c r="E26" s="55">
        <f t="shared" si="0"/>
        <v>0</v>
      </c>
    </row>
    <row r="27" spans="1:5" s="11" customFormat="1" ht="15.75" x14ac:dyDescent="0.25">
      <c r="A27" s="118" t="s">
        <v>197</v>
      </c>
      <c r="B27" s="46">
        <f>'C.1 Federal Expenditures'!$AE$19</f>
        <v>497908</v>
      </c>
      <c r="C27" s="46">
        <f>'C.2 State Expenditures'!$AE$19</f>
        <v>0</v>
      </c>
      <c r="D27" s="46">
        <f>'B. Total Expenditures'!$AE$19</f>
        <v>497908</v>
      </c>
      <c r="E27" s="55">
        <f t="shared" si="0"/>
        <v>1.6864564128388449E-3</v>
      </c>
    </row>
    <row r="28" spans="1:5" ht="30.75" x14ac:dyDescent="0.25">
      <c r="A28" s="118" t="s">
        <v>198</v>
      </c>
      <c r="B28" s="46">
        <f>'C.1 Federal Expenditures'!$AF$19</f>
        <v>2356733</v>
      </c>
      <c r="C28" s="46">
        <f>'C.2 State Expenditures'!$AF$19</f>
        <v>0</v>
      </c>
      <c r="D28" s="46">
        <f>'B. Total Expenditures'!$AF$19</f>
        <v>2356733</v>
      </c>
      <c r="E28" s="55">
        <f t="shared" si="0"/>
        <v>7.9824535480428702E-3</v>
      </c>
    </row>
    <row r="29" spans="1:5" ht="45.75" x14ac:dyDescent="0.25">
      <c r="A29" s="118" t="s">
        <v>157</v>
      </c>
      <c r="B29" s="46">
        <f>'C.1 Federal Expenditures'!$AG$19</f>
        <v>0</v>
      </c>
      <c r="C29" s="46">
        <f>'C.2 State Expenditures'!$AG$19</f>
        <v>0</v>
      </c>
      <c r="D29" s="46">
        <f>'B. Total Expenditures'!$AG$19</f>
        <v>0</v>
      </c>
      <c r="E29" s="55">
        <f t="shared" si="0"/>
        <v>0</v>
      </c>
    </row>
    <row r="30" spans="1:5" ht="15.75" x14ac:dyDescent="0.25">
      <c r="A30" s="118" t="s">
        <v>199</v>
      </c>
      <c r="B30" s="46">
        <f>'C.1 Federal Expenditures'!$AH$19</f>
        <v>0</v>
      </c>
      <c r="C30" s="46">
        <f>'C.2 State Expenditures'!$AH$19</f>
        <v>0</v>
      </c>
      <c r="D30" s="46">
        <f>'B. Total Expenditures'!$AH$19</f>
        <v>0</v>
      </c>
      <c r="E30" s="55">
        <f t="shared" si="0"/>
        <v>0</v>
      </c>
    </row>
    <row r="31" spans="1:5" ht="29.25" x14ac:dyDescent="0.25">
      <c r="A31" s="119" t="s">
        <v>200</v>
      </c>
      <c r="B31" s="46">
        <f>'C.1 Federal Expenditures'!$AI$19</f>
        <v>0</v>
      </c>
      <c r="C31" s="46">
        <f>'C.2 State Expenditures'!$AI$19</f>
        <v>0</v>
      </c>
      <c r="D31" s="46">
        <f>'B. Total Expenditures'!$AI$19</f>
        <v>0</v>
      </c>
      <c r="E31" s="55">
        <f t="shared" si="0"/>
        <v>0</v>
      </c>
    </row>
    <row r="32" spans="1:5" x14ac:dyDescent="0.25">
      <c r="A32" s="119" t="s">
        <v>201</v>
      </c>
      <c r="B32" s="46">
        <f>'C.1 Federal Expenditures'!$AJ$19</f>
        <v>0</v>
      </c>
      <c r="C32" s="46">
        <f>'C.2 State Expenditures'!$AJ$19</f>
        <v>0</v>
      </c>
      <c r="D32" s="46">
        <f>'B. Total Expenditures'!$AJ$19</f>
        <v>0</v>
      </c>
      <c r="E32" s="55">
        <f t="shared" si="0"/>
        <v>0</v>
      </c>
    </row>
    <row r="33" spans="1:5" x14ac:dyDescent="0.25">
      <c r="A33" s="119" t="s">
        <v>202</v>
      </c>
      <c r="B33" s="46">
        <f>'C.1 Federal Expenditures'!$AK$19</f>
        <v>0</v>
      </c>
      <c r="C33" s="46">
        <f>'C.2 State Expenditures'!$AK$19</f>
        <v>0</v>
      </c>
      <c r="D33" s="46">
        <f>'B. Total Expenditures'!$AK$19</f>
        <v>0</v>
      </c>
      <c r="E33" s="55">
        <f t="shared" si="0"/>
        <v>0</v>
      </c>
    </row>
    <row r="34" spans="1:5" ht="15.75" x14ac:dyDescent="0.25">
      <c r="A34" s="118" t="s">
        <v>203</v>
      </c>
      <c r="B34" s="46">
        <f>'C.1 Federal Expenditures'!$AL$19</f>
        <v>0</v>
      </c>
      <c r="C34" s="46">
        <f>'C.2 State Expenditures'!$AL$19</f>
        <v>0</v>
      </c>
      <c r="D34" s="46">
        <f>'B. Total Expenditures'!$AL$19</f>
        <v>0</v>
      </c>
      <c r="E34" s="55">
        <f t="shared" si="0"/>
        <v>0</v>
      </c>
    </row>
    <row r="35" spans="1:5" ht="15.75" x14ac:dyDescent="0.25">
      <c r="A35" s="118" t="s">
        <v>158</v>
      </c>
      <c r="B35" s="46">
        <f>'C.1 Federal Expenditures'!$AM$19</f>
        <v>23669810</v>
      </c>
      <c r="C35" s="46">
        <f>'C.2 State Expenditures'!$AM$19</f>
        <v>0</v>
      </c>
      <c r="D35" s="46">
        <f>'B. Total Expenditures'!$AM$19</f>
        <v>23669810</v>
      </c>
      <c r="E35" s="55">
        <f t="shared" si="0"/>
        <v>8.0171643888383035E-2</v>
      </c>
    </row>
    <row r="36" spans="1:5" x14ac:dyDescent="0.25">
      <c r="A36" s="119" t="s">
        <v>204</v>
      </c>
      <c r="B36" s="46">
        <f>'C.1 Federal Expenditures'!$AN$19</f>
        <v>19589146</v>
      </c>
      <c r="C36" s="46">
        <f>'C.2 State Expenditures'!$AN$19</f>
        <v>0</v>
      </c>
      <c r="D36" s="46">
        <f>'B. Total Expenditures'!$AN$19</f>
        <v>19589146</v>
      </c>
      <c r="E36" s="55">
        <f t="shared" si="0"/>
        <v>6.6350090566402647E-2</v>
      </c>
    </row>
    <row r="37" spans="1:5" x14ac:dyDescent="0.25">
      <c r="A37" s="119" t="s">
        <v>205</v>
      </c>
      <c r="B37" s="46">
        <f>'C.1 Federal Expenditures'!$AO$19</f>
        <v>0</v>
      </c>
      <c r="C37" s="46">
        <f>'C.2 State Expenditures'!$AO$19</f>
        <v>0</v>
      </c>
      <c r="D37" s="46">
        <f>'B. Total Expenditures'!$AO$19</f>
        <v>0</v>
      </c>
      <c r="E37" s="55">
        <f t="shared" si="0"/>
        <v>0</v>
      </c>
    </row>
    <row r="38" spans="1:5" x14ac:dyDescent="0.25">
      <c r="A38" s="119" t="s">
        <v>206</v>
      </c>
      <c r="B38" s="46">
        <f>'C.1 Federal Expenditures'!$AP$19</f>
        <v>4080664</v>
      </c>
      <c r="C38" s="46">
        <f>'C.2 State Expenditures'!$AP$19</f>
        <v>0</v>
      </c>
      <c r="D38" s="46">
        <f>'B. Total Expenditures'!$AP$19</f>
        <v>4080664</v>
      </c>
      <c r="E38" s="55">
        <f t="shared" si="0"/>
        <v>1.3821553321980391E-2</v>
      </c>
    </row>
    <row r="39" spans="1:5" ht="15.75" x14ac:dyDescent="0.25">
      <c r="A39" s="118" t="s">
        <v>152</v>
      </c>
      <c r="B39" s="46">
        <f>'C.1 Federal Expenditures'!$AQ$19</f>
        <v>38085634</v>
      </c>
      <c r="C39" s="46">
        <f>'C.2 State Expenditures'!$AQ$19</f>
        <v>62628893</v>
      </c>
      <c r="D39" s="46">
        <f>'B. Total Expenditures'!$AQ$19</f>
        <v>100714527</v>
      </c>
      <c r="E39" s="55">
        <f t="shared" si="0"/>
        <v>0.34112860192079864</v>
      </c>
    </row>
    <row r="40" spans="1:5" ht="15.75" x14ac:dyDescent="0.25">
      <c r="A40" s="94" t="s">
        <v>209</v>
      </c>
      <c r="B40" s="133">
        <f>'C.1 Federal Expenditures'!$AR$19</f>
        <v>119347102</v>
      </c>
      <c r="C40" s="133">
        <f>'C.2 State Expenditures'!$AR$19</f>
        <v>113852341</v>
      </c>
      <c r="D40" s="133">
        <f>'B. Total Expenditures'!$AR$19</f>
        <v>233199443</v>
      </c>
      <c r="E40" s="96">
        <f t="shared" si="0"/>
        <v>0.78986619238453026</v>
      </c>
    </row>
    <row r="41" spans="1:5" ht="15.75" x14ac:dyDescent="0.25">
      <c r="A41" s="118" t="s">
        <v>153</v>
      </c>
      <c r="B41" s="46">
        <f>'C.1 Federal Expenditures'!$C$19</f>
        <v>62039732</v>
      </c>
      <c r="C41" s="132"/>
      <c r="D41" s="46">
        <f>'B. Total Expenditures'!$C$19</f>
        <v>62039732</v>
      </c>
      <c r="E41" s="55">
        <f t="shared" si="0"/>
        <v>0.21013380761546974</v>
      </c>
    </row>
    <row r="42" spans="1:5" ht="15.75" x14ac:dyDescent="0.25">
      <c r="A42" s="118" t="s">
        <v>320</v>
      </c>
      <c r="B42" s="46">
        <f>'C.1 Federal Expenditures'!$D$19</f>
        <v>0</v>
      </c>
      <c r="C42" s="132"/>
      <c r="D42" s="46">
        <f>'B. Total Expenditures'!$D$19</f>
        <v>0</v>
      </c>
      <c r="E42" s="55">
        <f t="shared" si="0"/>
        <v>0</v>
      </c>
    </row>
    <row r="43" spans="1:5" ht="15.75" x14ac:dyDescent="0.25">
      <c r="A43" s="120" t="s">
        <v>180</v>
      </c>
      <c r="B43" s="133">
        <f>B41+B42</f>
        <v>62039732</v>
      </c>
      <c r="C43" s="144"/>
      <c r="D43" s="133">
        <f>D41+D42</f>
        <v>62039732</v>
      </c>
      <c r="E43" s="96">
        <f t="shared" si="0"/>
        <v>0.21013380761546974</v>
      </c>
    </row>
    <row r="44" spans="1:5" ht="15.75" x14ac:dyDescent="0.25">
      <c r="A44" s="94" t="s">
        <v>61</v>
      </c>
      <c r="B44" s="95">
        <f>SUM(B41,B42, B3,B6,B10,B14,B18,B19,B22,B23,B24,B25,B26,B27,B28,B29,B30,B34,B35, B39)</f>
        <v>181386834</v>
      </c>
      <c r="C44" s="95">
        <f>SUM(C41,C42,C3,C6,C10,C14,C18,C19,C22,C23,C24,C25,C26,C27,C28,C29,C30,C34,C35, C39)</f>
        <v>113852341</v>
      </c>
      <c r="D44" s="95">
        <f>B44+C44</f>
        <v>295239175</v>
      </c>
      <c r="E44" s="96">
        <f t="shared" si="0"/>
        <v>1</v>
      </c>
    </row>
    <row r="45" spans="1:5" ht="15.75" x14ac:dyDescent="0.25">
      <c r="A45" s="118" t="s">
        <v>207</v>
      </c>
      <c r="B45" s="46">
        <f>'C.1 Federal Expenditures'!$AS$19</f>
        <v>323911218</v>
      </c>
      <c r="C45" s="132"/>
      <c r="D45" s="46">
        <f>'B. Total Expenditures'!$AS$19</f>
        <v>323911218</v>
      </c>
      <c r="E45" s="141"/>
    </row>
    <row r="46" spans="1:5" ht="15.75" x14ac:dyDescent="0.25">
      <c r="A46" s="118" t="s">
        <v>208</v>
      </c>
      <c r="B46" s="46">
        <f>'C.1 Federal Expenditures'!$AT$19</f>
        <v>5250000</v>
      </c>
      <c r="C46" s="132"/>
      <c r="D46" s="46">
        <f>'B. Total Expenditures'!$AT$19</f>
        <v>5250000</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122</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Expenditures'!$G$20</f>
        <v>3322944</v>
      </c>
      <c r="C3" s="46">
        <f>'C.2 State Expenditures'!$G$20</f>
        <v>37126348</v>
      </c>
      <c r="D3" s="46">
        <f>'B. Total Expenditures'!$G$20</f>
        <v>40449292</v>
      </c>
      <c r="E3" s="55">
        <f t="shared" ref="E3:E44" si="0">D3/($D$44)</f>
        <v>0.18487937497446438</v>
      </c>
    </row>
    <row r="4" spans="1:5" ht="57.75" x14ac:dyDescent="0.25">
      <c r="A4" s="119" t="s">
        <v>182</v>
      </c>
      <c r="B4" s="46">
        <f>'C.1 Federal Expenditures'!$H$20</f>
        <v>3322944</v>
      </c>
      <c r="C4" s="46">
        <f>'C.2 State Expenditures'!$H$20</f>
        <v>37126348</v>
      </c>
      <c r="D4" s="46">
        <f>'B. Total Expenditures'!$H$20</f>
        <v>40449292</v>
      </c>
      <c r="E4" s="55">
        <f t="shared" si="0"/>
        <v>0.18487937497446438</v>
      </c>
    </row>
    <row r="5" spans="1:5" ht="43.5" x14ac:dyDescent="0.25">
      <c r="A5" s="119" t="s">
        <v>181</v>
      </c>
      <c r="B5" s="46">
        <f>'C.1 Federal Expenditures'!$I$20</f>
        <v>0</v>
      </c>
      <c r="C5" s="46">
        <f>'C.2 State Expenditures'!$I$20</f>
        <v>0</v>
      </c>
      <c r="D5" s="46">
        <f>'B. Total Expenditures'!$I$20</f>
        <v>0</v>
      </c>
      <c r="E5" s="55">
        <f t="shared" si="0"/>
        <v>0</v>
      </c>
    </row>
    <row r="6" spans="1:5" ht="30.75" x14ac:dyDescent="0.25">
      <c r="A6" s="118" t="s">
        <v>149</v>
      </c>
      <c r="B6" s="46">
        <f>'C.1 Federal Expenditures'!$J$20</f>
        <v>0</v>
      </c>
      <c r="C6" s="132"/>
      <c r="D6" s="46">
        <f>'B. Total Expenditures'!$J$20</f>
        <v>0</v>
      </c>
      <c r="E6" s="55">
        <f t="shared" si="0"/>
        <v>0</v>
      </c>
    </row>
    <row r="7" spans="1:5" x14ac:dyDescent="0.25">
      <c r="A7" s="119" t="s">
        <v>183</v>
      </c>
      <c r="B7" s="46">
        <f>'C.1 Federal Expenditures'!$K$20</f>
        <v>0</v>
      </c>
      <c r="C7" s="132"/>
      <c r="D7" s="46">
        <f>'B. Total Expenditures'!$K$20</f>
        <v>0</v>
      </c>
      <c r="E7" s="55">
        <f t="shared" si="0"/>
        <v>0</v>
      </c>
    </row>
    <row r="8" spans="1:5" x14ac:dyDescent="0.25">
      <c r="A8" s="119" t="s">
        <v>184</v>
      </c>
      <c r="B8" s="46">
        <f>'C.1 Federal Expenditures'!$L$20</f>
        <v>0</v>
      </c>
      <c r="C8" s="132"/>
      <c r="D8" s="46">
        <f>'B. Total Expenditures'!$L$20</f>
        <v>0</v>
      </c>
      <c r="E8" s="55">
        <f t="shared" si="0"/>
        <v>0</v>
      </c>
    </row>
    <row r="9" spans="1:5" ht="29.25" x14ac:dyDescent="0.25">
      <c r="A9" s="119" t="s">
        <v>185</v>
      </c>
      <c r="B9" s="46">
        <f>'C.1 Federal Expenditures'!$M$20</f>
        <v>0</v>
      </c>
      <c r="C9" s="132"/>
      <c r="D9" s="46">
        <f>'B. Total Expenditures'!$M$20</f>
        <v>0</v>
      </c>
      <c r="E9" s="55">
        <f t="shared" si="0"/>
        <v>0</v>
      </c>
    </row>
    <row r="10" spans="1:5" ht="30.75" x14ac:dyDescent="0.25">
      <c r="A10" s="118" t="s">
        <v>148</v>
      </c>
      <c r="B10" s="46">
        <f>'C.1 Federal Expenditures'!$N$20</f>
        <v>0</v>
      </c>
      <c r="C10" s="132"/>
      <c r="D10" s="46">
        <f>'B. Total Expenditures'!$N$20</f>
        <v>0</v>
      </c>
      <c r="E10" s="55">
        <f t="shared" si="0"/>
        <v>0</v>
      </c>
    </row>
    <row r="11" spans="1:5" x14ac:dyDescent="0.25">
      <c r="A11" s="119" t="s">
        <v>186</v>
      </c>
      <c r="B11" s="46">
        <f>'C.1 Federal Expenditures'!$O$20</f>
        <v>0</v>
      </c>
      <c r="C11" s="132"/>
      <c r="D11" s="46">
        <f>'B. Total Expenditures'!$O$20</f>
        <v>0</v>
      </c>
      <c r="E11" s="55">
        <f t="shared" si="0"/>
        <v>0</v>
      </c>
    </row>
    <row r="12" spans="1:5" x14ac:dyDescent="0.25">
      <c r="A12" s="119" t="s">
        <v>187</v>
      </c>
      <c r="B12" s="46">
        <f>'C.1 Federal Expenditures'!$P$20</f>
        <v>0</v>
      </c>
      <c r="C12" s="132"/>
      <c r="D12" s="46">
        <f>'B. Total Expenditures'!$P$20</f>
        <v>0</v>
      </c>
      <c r="E12" s="55">
        <f t="shared" si="0"/>
        <v>0</v>
      </c>
    </row>
    <row r="13" spans="1:5" ht="29.25" x14ac:dyDescent="0.25">
      <c r="A13" s="119" t="s">
        <v>188</v>
      </c>
      <c r="B13" s="46">
        <f>'C.1 Federal Expenditures'!$Q$20</f>
        <v>0</v>
      </c>
      <c r="C13" s="132"/>
      <c r="D13" s="46">
        <f>'B. Total Expenditures'!$Q$20</f>
        <v>0</v>
      </c>
      <c r="E13" s="55">
        <f t="shared" si="0"/>
        <v>0</v>
      </c>
    </row>
    <row r="14" spans="1:5" ht="30.75" x14ac:dyDescent="0.25">
      <c r="A14" s="118" t="s">
        <v>189</v>
      </c>
      <c r="B14" s="46">
        <f>'C.1 Federal Expenditures'!$R$20</f>
        <v>7793286</v>
      </c>
      <c r="C14" s="46">
        <f>'C.2 State Expenditures'!$R$20</f>
        <v>5182916</v>
      </c>
      <c r="D14" s="46">
        <f>'B. Total Expenditures'!$R$20</f>
        <v>12976202</v>
      </c>
      <c r="E14" s="55">
        <f t="shared" si="0"/>
        <v>5.9309619444078143E-2</v>
      </c>
    </row>
    <row r="15" spans="1:5" x14ac:dyDescent="0.25">
      <c r="A15" s="119" t="s">
        <v>190</v>
      </c>
      <c r="B15" s="46">
        <f>'C.1 Federal Expenditures'!$S$20</f>
        <v>0</v>
      </c>
      <c r="C15" s="46">
        <f>'C.2 State Expenditures'!$S$20</f>
        <v>0</v>
      </c>
      <c r="D15" s="46">
        <f>'B. Total Expenditures'!$S$20</f>
        <v>0</v>
      </c>
      <c r="E15" s="55">
        <f t="shared" si="0"/>
        <v>0</v>
      </c>
    </row>
    <row r="16" spans="1:5" x14ac:dyDescent="0.25">
      <c r="A16" s="119" t="s">
        <v>191</v>
      </c>
      <c r="B16" s="46">
        <f>'C.1 Federal Expenditures'!$T$20</f>
        <v>0</v>
      </c>
      <c r="C16" s="46">
        <f>'C.2 State Expenditures'!$T$20</f>
        <v>9836</v>
      </c>
      <c r="D16" s="46">
        <f>'B. Total Expenditures'!$T$20</f>
        <v>9836</v>
      </c>
      <c r="E16" s="55">
        <f t="shared" si="0"/>
        <v>4.4956869263591352E-5</v>
      </c>
    </row>
    <row r="17" spans="1:5" x14ac:dyDescent="0.25">
      <c r="A17" s="119" t="s">
        <v>192</v>
      </c>
      <c r="B17" s="46">
        <f>'C.1 Federal Expenditures'!$U$20</f>
        <v>7793286</v>
      </c>
      <c r="C17" s="46">
        <f>'C.2 State Expenditures'!$U$20</f>
        <v>5173080</v>
      </c>
      <c r="D17" s="46">
        <f>'B. Total Expenditures'!$U$20</f>
        <v>12966366</v>
      </c>
      <c r="E17" s="55">
        <f t="shared" si="0"/>
        <v>5.9264662574814553E-2</v>
      </c>
    </row>
    <row r="18" spans="1:5" ht="15.75" x14ac:dyDescent="0.25">
      <c r="A18" s="118" t="s">
        <v>193</v>
      </c>
      <c r="B18" s="46">
        <f>'C.1 Federal Expenditures'!$V$20</f>
        <v>419010</v>
      </c>
      <c r="C18" s="46">
        <f>'C.2 State Expenditures'!$V$20</f>
        <v>1838348</v>
      </c>
      <c r="D18" s="46">
        <f>'B. Total Expenditures'!$V$20</f>
        <v>2257358</v>
      </c>
      <c r="E18" s="55">
        <f t="shared" si="0"/>
        <v>1.0317583213412165E-2</v>
      </c>
    </row>
    <row r="19" spans="1:5" ht="15.75" x14ac:dyDescent="0.25">
      <c r="A19" s="118" t="s">
        <v>154</v>
      </c>
      <c r="B19" s="46">
        <f>'C.1 Federal Expenditures'!$W$20</f>
        <v>14726705</v>
      </c>
      <c r="C19" s="46">
        <f>'C.2 State Expenditures'!$W$20</f>
        <v>8266975</v>
      </c>
      <c r="D19" s="46">
        <f>'B. Total Expenditures'!$W$20</f>
        <v>22993680</v>
      </c>
      <c r="E19" s="55">
        <f t="shared" si="0"/>
        <v>0.1050959603140357</v>
      </c>
    </row>
    <row r="20" spans="1:5" ht="29.25" x14ac:dyDescent="0.25">
      <c r="A20" s="119" t="s">
        <v>195</v>
      </c>
      <c r="B20" s="46">
        <f>'C.1 Federal Expenditures'!$X$20</f>
        <v>14726705</v>
      </c>
      <c r="C20" s="46">
        <f>'C.2 State Expenditures'!$X$20</f>
        <v>8266975</v>
      </c>
      <c r="D20" s="46">
        <f>'B. Total Expenditures'!$X$20</f>
        <v>22993680</v>
      </c>
      <c r="E20" s="55">
        <f t="shared" si="0"/>
        <v>0.1050959603140357</v>
      </c>
    </row>
    <row r="21" spans="1:5" x14ac:dyDescent="0.25">
      <c r="A21" s="119" t="s">
        <v>194</v>
      </c>
      <c r="B21" s="46">
        <f>'C.1 Federal Expenditures'!$Y$20</f>
        <v>0</v>
      </c>
      <c r="C21" s="46">
        <f>'C.2 State Expenditures'!$Y$20</f>
        <v>0</v>
      </c>
      <c r="D21" s="46">
        <f>'B. Total Expenditures'!$Y$20</f>
        <v>0</v>
      </c>
      <c r="E21" s="55">
        <f t="shared" si="0"/>
        <v>0</v>
      </c>
    </row>
    <row r="22" spans="1:5" ht="30.75" x14ac:dyDescent="0.25">
      <c r="A22" s="118" t="s">
        <v>155</v>
      </c>
      <c r="B22" s="46">
        <f>'C.1 Federal Expenditures'!$Z$20</f>
        <v>0</v>
      </c>
      <c r="C22" s="46">
        <f>'C.2 State Expenditures'!$Z$20</f>
        <v>0</v>
      </c>
      <c r="D22" s="46">
        <f>'B. Total Expenditures'!$Z$20</f>
        <v>0</v>
      </c>
      <c r="E22" s="55">
        <f t="shared" si="0"/>
        <v>0</v>
      </c>
    </row>
    <row r="23" spans="1:5" ht="30.75" x14ac:dyDescent="0.25">
      <c r="A23" s="118" t="s">
        <v>150</v>
      </c>
      <c r="B23" s="46">
        <f>'C.1 Federal Expenditures'!$AA$20</f>
        <v>0</v>
      </c>
      <c r="C23" s="46">
        <f>'C.2 State Expenditures'!$AA$20</f>
        <v>26899212</v>
      </c>
      <c r="D23" s="46">
        <f>'B. Total Expenditures'!$AA$20</f>
        <v>26899212</v>
      </c>
      <c r="E23" s="55">
        <f t="shared" si="0"/>
        <v>0.12294676262480965</v>
      </c>
    </row>
    <row r="24" spans="1:5" ht="30.75" x14ac:dyDescent="0.25">
      <c r="A24" s="118" t="s">
        <v>156</v>
      </c>
      <c r="B24" s="46">
        <f>'C.1 Federal Expenditures'!$AB$20</f>
        <v>0</v>
      </c>
      <c r="C24" s="46">
        <f>'C.2 State Expenditures'!$AB$20</f>
        <v>0</v>
      </c>
      <c r="D24" s="46">
        <f>'B. Total Expenditures'!$AB$20</f>
        <v>0</v>
      </c>
      <c r="E24" s="55">
        <f t="shared" si="0"/>
        <v>0</v>
      </c>
    </row>
    <row r="25" spans="1:5" ht="15.75" x14ac:dyDescent="0.25">
      <c r="A25" s="118" t="s">
        <v>64</v>
      </c>
      <c r="B25" s="46">
        <f>'C.1 Federal Expenditures'!$AC$20</f>
        <v>203485</v>
      </c>
      <c r="C25" s="46">
        <f>'C.2 State Expenditures'!$AC$20</f>
        <v>0</v>
      </c>
      <c r="D25" s="46">
        <f>'B. Total Expenditures'!$AC$20</f>
        <v>203485</v>
      </c>
      <c r="E25" s="55">
        <f t="shared" si="0"/>
        <v>9.3005780216570623E-4</v>
      </c>
    </row>
    <row r="26" spans="1:5" ht="15.75" x14ac:dyDescent="0.25">
      <c r="A26" s="118" t="s">
        <v>196</v>
      </c>
      <c r="B26" s="46">
        <f>'C.1 Federal Expenditures'!$AD$20</f>
        <v>0</v>
      </c>
      <c r="C26" s="46">
        <f>'C.2 State Expenditures'!$AD$20</f>
        <v>0</v>
      </c>
      <c r="D26" s="46">
        <f>'B. Total Expenditures'!$AD$20</f>
        <v>0</v>
      </c>
      <c r="E26" s="55">
        <f t="shared" si="0"/>
        <v>0</v>
      </c>
    </row>
    <row r="27" spans="1:5" s="11" customFormat="1" ht="15.75" x14ac:dyDescent="0.25">
      <c r="A27" s="118" t="s">
        <v>197</v>
      </c>
      <c r="B27" s="46">
        <f>'C.1 Federal Expenditures'!$AE$20</f>
        <v>5354874</v>
      </c>
      <c r="C27" s="46">
        <f>'C.2 State Expenditures'!$AE$20</f>
        <v>0</v>
      </c>
      <c r="D27" s="46">
        <f>'B. Total Expenditures'!$AE$20</f>
        <v>5354874</v>
      </c>
      <c r="E27" s="55">
        <f t="shared" si="0"/>
        <v>2.4475230819540918E-2</v>
      </c>
    </row>
    <row r="28" spans="1:5" ht="30.75" x14ac:dyDescent="0.25">
      <c r="A28" s="118" t="s">
        <v>198</v>
      </c>
      <c r="B28" s="46">
        <f>'C.1 Federal Expenditures'!$AF$20</f>
        <v>1761466</v>
      </c>
      <c r="C28" s="46">
        <f>'C.2 State Expenditures'!$AF$20</f>
        <v>0</v>
      </c>
      <c r="D28" s="46">
        <f>'B. Total Expenditures'!$AF$20</f>
        <v>1761466</v>
      </c>
      <c r="E28" s="55">
        <f t="shared" si="0"/>
        <v>8.0510366687943473E-3</v>
      </c>
    </row>
    <row r="29" spans="1:5" ht="45.75" x14ac:dyDescent="0.25">
      <c r="A29" s="118" t="s">
        <v>157</v>
      </c>
      <c r="B29" s="46">
        <f>'C.1 Federal Expenditures'!$AG$20</f>
        <v>21761</v>
      </c>
      <c r="C29" s="46">
        <f>'C.2 State Expenditures'!$AG$20</f>
        <v>0</v>
      </c>
      <c r="D29" s="46">
        <f>'B. Total Expenditures'!$AG$20</f>
        <v>21761</v>
      </c>
      <c r="E29" s="55">
        <f t="shared" si="0"/>
        <v>9.9461817003356179E-5</v>
      </c>
    </row>
    <row r="30" spans="1:5" ht="15.75" x14ac:dyDescent="0.25">
      <c r="A30" s="118" t="s">
        <v>199</v>
      </c>
      <c r="B30" s="46">
        <f>'C.1 Federal Expenditures'!$AH$20</f>
        <v>51987121</v>
      </c>
      <c r="C30" s="46">
        <f>'C.2 State Expenditures'!$AH$20</f>
        <v>0</v>
      </c>
      <c r="D30" s="46">
        <f>'B. Total Expenditures'!$AH$20</f>
        <v>51987121</v>
      </c>
      <c r="E30" s="55">
        <f t="shared" si="0"/>
        <v>0.2376147013204051</v>
      </c>
    </row>
    <row r="31" spans="1:5" ht="29.25" x14ac:dyDescent="0.25">
      <c r="A31" s="119" t="s">
        <v>200</v>
      </c>
      <c r="B31" s="46">
        <f>'C.1 Federal Expenditures'!$AI$20</f>
        <v>49352589</v>
      </c>
      <c r="C31" s="46">
        <f>'C.2 State Expenditures'!$AI$20</f>
        <v>0</v>
      </c>
      <c r="D31" s="46">
        <f>'B. Total Expenditures'!$AI$20</f>
        <v>49352589</v>
      </c>
      <c r="E31" s="55">
        <f t="shared" si="0"/>
        <v>0.22557318945635998</v>
      </c>
    </row>
    <row r="32" spans="1:5" x14ac:dyDescent="0.25">
      <c r="A32" s="119" t="s">
        <v>201</v>
      </c>
      <c r="B32" s="46">
        <f>'C.1 Federal Expenditures'!$AJ$20</f>
        <v>0</v>
      </c>
      <c r="C32" s="46">
        <f>'C.2 State Expenditures'!$AJ$20</f>
        <v>0</v>
      </c>
      <c r="D32" s="46">
        <f>'B. Total Expenditures'!$AJ$20</f>
        <v>0</v>
      </c>
      <c r="E32" s="55">
        <f t="shared" si="0"/>
        <v>0</v>
      </c>
    </row>
    <row r="33" spans="1:5" x14ac:dyDescent="0.25">
      <c r="A33" s="119" t="s">
        <v>202</v>
      </c>
      <c r="B33" s="46">
        <f>'C.1 Federal Expenditures'!$AK$20</f>
        <v>2634532</v>
      </c>
      <c r="C33" s="46">
        <f>'C.2 State Expenditures'!$AK$20</f>
        <v>0</v>
      </c>
      <c r="D33" s="46">
        <f>'B. Total Expenditures'!$AK$20</f>
        <v>2634532</v>
      </c>
      <c r="E33" s="55">
        <f t="shared" si="0"/>
        <v>1.2041511864045125E-2</v>
      </c>
    </row>
    <row r="34" spans="1:5" ht="15.75" x14ac:dyDescent="0.25">
      <c r="A34" s="118" t="s">
        <v>203</v>
      </c>
      <c r="B34" s="46">
        <f>'C.1 Federal Expenditures'!$AL$20</f>
        <v>0</v>
      </c>
      <c r="C34" s="46">
        <f>'C.2 State Expenditures'!$AL$20</f>
        <v>0</v>
      </c>
      <c r="D34" s="46">
        <f>'B. Total Expenditures'!$AL$20</f>
        <v>0</v>
      </c>
      <c r="E34" s="55">
        <f t="shared" si="0"/>
        <v>0</v>
      </c>
    </row>
    <row r="35" spans="1:5" ht="15.75" x14ac:dyDescent="0.25">
      <c r="A35" s="118" t="s">
        <v>158</v>
      </c>
      <c r="B35" s="46">
        <f>'C.1 Federal Expenditures'!$AM$20</f>
        <v>7976958</v>
      </c>
      <c r="C35" s="46">
        <f>'C.2 State Expenditures'!$AM$20</f>
        <v>6611348</v>
      </c>
      <c r="D35" s="46">
        <f>'B. Total Expenditures'!$AM$20</f>
        <v>14588306</v>
      </c>
      <c r="E35" s="55">
        <f t="shared" si="0"/>
        <v>6.6677975357794364E-2</v>
      </c>
    </row>
    <row r="36" spans="1:5" x14ac:dyDescent="0.25">
      <c r="A36" s="119" t="s">
        <v>204</v>
      </c>
      <c r="B36" s="46">
        <f>'C.1 Federal Expenditures'!$AN$20</f>
        <v>4569249</v>
      </c>
      <c r="C36" s="46">
        <f>'C.2 State Expenditures'!$AN$20</f>
        <v>2766684</v>
      </c>
      <c r="D36" s="46">
        <f>'B. Total Expenditures'!$AN$20</f>
        <v>7335933</v>
      </c>
      <c r="E36" s="55">
        <f t="shared" si="0"/>
        <v>3.3529949248420648E-2</v>
      </c>
    </row>
    <row r="37" spans="1:5" x14ac:dyDescent="0.25">
      <c r="A37" s="119" t="s">
        <v>205</v>
      </c>
      <c r="B37" s="46">
        <f>'C.1 Federal Expenditures'!$AO$20</f>
        <v>3031828</v>
      </c>
      <c r="C37" s="46">
        <f>'C.2 State Expenditures'!$AO$20</f>
        <v>3490715</v>
      </c>
      <c r="D37" s="46">
        <f>'B. Total Expenditures'!$AO$20</f>
        <v>6522543</v>
      </c>
      <c r="E37" s="55">
        <f t="shared" si="0"/>
        <v>2.9812231894789848E-2</v>
      </c>
    </row>
    <row r="38" spans="1:5" x14ac:dyDescent="0.25">
      <c r="A38" s="119" t="s">
        <v>206</v>
      </c>
      <c r="B38" s="46">
        <f>'C.1 Federal Expenditures'!$AP$20</f>
        <v>375881</v>
      </c>
      <c r="C38" s="46">
        <f>'C.2 State Expenditures'!$AP$20</f>
        <v>353949</v>
      </c>
      <c r="D38" s="46">
        <f>'B. Total Expenditures'!$AP$20</f>
        <v>729830</v>
      </c>
      <c r="E38" s="55">
        <f t="shared" si="0"/>
        <v>3.3357942145838628E-3</v>
      </c>
    </row>
    <row r="39" spans="1:5" ht="15.75" x14ac:dyDescent="0.25">
      <c r="A39" s="118" t="s">
        <v>152</v>
      </c>
      <c r="B39" s="46">
        <f>'C.1 Federal Expenditures'!$AQ$20</f>
        <v>0</v>
      </c>
      <c r="C39" s="46">
        <f>'C.2 State Expenditures'!$AQ$20</f>
        <v>0</v>
      </c>
      <c r="D39" s="46">
        <f>'B. Total Expenditures'!$AQ$20</f>
        <v>0</v>
      </c>
      <c r="E39" s="55">
        <f t="shared" si="0"/>
        <v>0</v>
      </c>
    </row>
    <row r="40" spans="1:5" ht="15.75" x14ac:dyDescent="0.25">
      <c r="A40" s="94" t="s">
        <v>209</v>
      </c>
      <c r="B40" s="133">
        <f>'C.1 Federal Expenditures'!$AR$20</f>
        <v>93567610</v>
      </c>
      <c r="C40" s="133">
        <f>'C.2 State Expenditures'!$AR$20</f>
        <v>85925147</v>
      </c>
      <c r="D40" s="133">
        <f>'B. Total Expenditures'!$AR$20</f>
        <v>179492757</v>
      </c>
      <c r="E40" s="96">
        <f t="shared" si="0"/>
        <v>0.8203977643565038</v>
      </c>
    </row>
    <row r="41" spans="1:5" ht="15.75" x14ac:dyDescent="0.25">
      <c r="A41" s="118" t="s">
        <v>153</v>
      </c>
      <c r="B41" s="46">
        <f>'C.1 Federal Expenditures'!$C$20</f>
        <v>26332712</v>
      </c>
      <c r="C41" s="132"/>
      <c r="D41" s="46">
        <f>'B. Total Expenditures'!$C$20</f>
        <v>26332712</v>
      </c>
      <c r="E41" s="55">
        <f t="shared" si="0"/>
        <v>0.12035749194182627</v>
      </c>
    </row>
    <row r="42" spans="1:5" ht="15.75" x14ac:dyDescent="0.25">
      <c r="A42" s="118" t="s">
        <v>320</v>
      </c>
      <c r="B42" s="46">
        <f>'C.1 Federal Expenditures'!$D$20</f>
        <v>12962008</v>
      </c>
      <c r="C42" s="132"/>
      <c r="D42" s="46">
        <f>'B. Total Expenditures'!$D$20</f>
        <v>12962008</v>
      </c>
      <c r="E42" s="55">
        <f t="shared" si="0"/>
        <v>5.9244743701669905E-2</v>
      </c>
    </row>
    <row r="43" spans="1:5" ht="15.75" x14ac:dyDescent="0.25">
      <c r="A43" s="120" t="s">
        <v>180</v>
      </c>
      <c r="B43" s="133">
        <f>B41+B42</f>
        <v>39294720</v>
      </c>
      <c r="C43" s="144"/>
      <c r="D43" s="133">
        <f>D41+D42</f>
        <v>39294720</v>
      </c>
      <c r="E43" s="96">
        <f t="shared" si="0"/>
        <v>0.17960223564349617</v>
      </c>
    </row>
    <row r="44" spans="1:5" ht="15.75" x14ac:dyDescent="0.25">
      <c r="A44" s="94" t="s">
        <v>61</v>
      </c>
      <c r="B44" s="95">
        <f>SUM(B41,B42, B3,B6,B10,B14,B18,B19,B22,B23,B24,B25,B26,B27,B28,B29,B30,B34,B35, B39)</f>
        <v>132862330</v>
      </c>
      <c r="C44" s="95">
        <f>SUM(C41,C42,C3,C6,C10,C14,C18,C19,C22,C23,C24,C25,C26,C27,C28,C29,C30,C34,C35, C39)</f>
        <v>85925147</v>
      </c>
      <c r="D44" s="95">
        <f>B44+C44</f>
        <v>218787477</v>
      </c>
      <c r="E44" s="96">
        <f t="shared" si="0"/>
        <v>1</v>
      </c>
    </row>
    <row r="45" spans="1:5" ht="15.75" x14ac:dyDescent="0.25">
      <c r="A45" s="118" t="s">
        <v>207</v>
      </c>
      <c r="B45" s="46">
        <f>'C.1 Federal Expenditures'!$AS$20</f>
        <v>20353541</v>
      </c>
      <c r="C45" s="132"/>
      <c r="D45" s="46">
        <f>'B. Total Expenditures'!$AS$20</f>
        <v>20353541</v>
      </c>
      <c r="E45" s="141"/>
    </row>
    <row r="46" spans="1:5" ht="15.75" x14ac:dyDescent="0.25">
      <c r="A46" s="118" t="s">
        <v>208</v>
      </c>
      <c r="B46" s="46">
        <f>'C.1 Federal Expenditures'!$AT$20</f>
        <v>1800018</v>
      </c>
      <c r="C46" s="132"/>
      <c r="D46" s="46">
        <f>'B. Total Expenditures'!$AT$20</f>
        <v>1800018</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6"/>
  </sheetPr>
  <dimension ref="A1:G52"/>
  <sheetViews>
    <sheetView zoomScaleNormal="100" workbookViewId="0">
      <pane ySplit="2" topLeftCell="A3" activePane="bottomLeft" state="frozenSplit"/>
      <selection activeCell="B34" sqref="B34"/>
      <selection pane="bottomLeft" activeCell="C23" sqref="C23"/>
    </sheetView>
  </sheetViews>
  <sheetFormatPr defaultColWidth="9.140625" defaultRowHeight="15" x14ac:dyDescent="0.25"/>
  <cols>
    <col min="1" max="1" width="45.7109375" style="56" customWidth="1"/>
    <col min="2" max="5" width="20.7109375" style="11" customWidth="1"/>
    <col min="6" max="16384" width="9.140625" style="11"/>
  </cols>
  <sheetData>
    <row r="1" spans="1:7" ht="19.5" customHeight="1" x14ac:dyDescent="0.3">
      <c r="A1" s="171" t="s">
        <v>136</v>
      </c>
      <c r="B1" s="100"/>
      <c r="C1" s="100"/>
      <c r="D1" s="99"/>
      <c r="E1" s="99"/>
    </row>
    <row r="2" spans="1:7" ht="45.75" customHeight="1" x14ac:dyDescent="0.25">
      <c r="A2" s="97" t="s">
        <v>59</v>
      </c>
      <c r="B2" s="98" t="s">
        <v>76</v>
      </c>
      <c r="C2" s="93" t="s">
        <v>60</v>
      </c>
      <c r="D2" s="98" t="s">
        <v>74</v>
      </c>
      <c r="E2" s="93" t="s">
        <v>73</v>
      </c>
    </row>
    <row r="3" spans="1:7" ht="15.75" x14ac:dyDescent="0.25">
      <c r="A3" s="118" t="s">
        <v>62</v>
      </c>
      <c r="B3" s="46">
        <f>'C.1 Federal Expenditures'!$G$4</f>
        <v>4273006781</v>
      </c>
      <c r="C3" s="46">
        <f>'C.2 State Expenditures'!$G$4</f>
        <v>3664573037</v>
      </c>
      <c r="D3" s="46">
        <f>'B. Total Expenditures'!$G$4</f>
        <v>7937579818</v>
      </c>
      <c r="E3" s="55">
        <f t="shared" ref="E3:E44" si="0">D3/($D$44)</f>
        <v>0.25061607355802856</v>
      </c>
    </row>
    <row r="4" spans="1:7" ht="43.5" x14ac:dyDescent="0.25">
      <c r="A4" s="119" t="s">
        <v>182</v>
      </c>
      <c r="B4" s="46">
        <f>'C.1 Federal Expenditures'!$H$4</f>
        <v>4105466768</v>
      </c>
      <c r="C4" s="46">
        <f>'C.2 State Expenditures'!$H$4</f>
        <v>3550040478</v>
      </c>
      <c r="D4" s="46">
        <f>'B. Total Expenditures'!$H$4</f>
        <v>7655507246</v>
      </c>
      <c r="E4" s="55">
        <f t="shared" si="0"/>
        <v>0.241710094396377</v>
      </c>
    </row>
    <row r="5" spans="1:7" ht="29.25" x14ac:dyDescent="0.25">
      <c r="A5" s="119" t="s">
        <v>181</v>
      </c>
      <c r="B5" s="46">
        <f>'C.1 Federal Expenditures'!$I$4</f>
        <v>167540013</v>
      </c>
      <c r="C5" s="46">
        <f>'C.2 State Expenditures'!$I$4</f>
        <v>114532559</v>
      </c>
      <c r="D5" s="46">
        <f>'B. Total Expenditures'!$I$4</f>
        <v>282072572</v>
      </c>
      <c r="E5" s="55">
        <f t="shared" si="0"/>
        <v>8.9059791616516015E-3</v>
      </c>
    </row>
    <row r="6" spans="1:7" ht="30.75" x14ac:dyDescent="0.25">
      <c r="A6" s="118" t="s">
        <v>149</v>
      </c>
      <c r="B6" s="46">
        <f>'C.1 Federal Expenditures'!$J$4</f>
        <v>673865094</v>
      </c>
      <c r="C6" s="132"/>
      <c r="D6" s="46">
        <f>'B. Total Expenditures'!$J$4</f>
        <v>673865094</v>
      </c>
      <c r="E6" s="55">
        <f t="shared" si="0"/>
        <v>2.1276185920438936E-2</v>
      </c>
      <c r="G6" s="117"/>
    </row>
    <row r="7" spans="1:7" x14ac:dyDescent="0.25">
      <c r="A7" s="119" t="s">
        <v>183</v>
      </c>
      <c r="B7" s="46">
        <f>'C.1 Federal Expenditures'!$K$4</f>
        <v>357387339</v>
      </c>
      <c r="C7" s="132"/>
      <c r="D7" s="46">
        <f>'B. Total Expenditures'!$K$4</f>
        <v>357387339</v>
      </c>
      <c r="E7" s="55">
        <f t="shared" si="0"/>
        <v>1.1283919493498705E-2</v>
      </c>
    </row>
    <row r="8" spans="1:7" x14ac:dyDescent="0.25">
      <c r="A8" s="119" t="s">
        <v>184</v>
      </c>
      <c r="B8" s="46">
        <f>'C.1 Federal Expenditures'!$L$4</f>
        <v>50184304</v>
      </c>
      <c r="C8" s="132"/>
      <c r="D8" s="46">
        <f>'B. Total Expenditures'!$L$4</f>
        <v>50184304</v>
      </c>
      <c r="E8" s="55">
        <f t="shared" si="0"/>
        <v>1.5844871498742854E-3</v>
      </c>
    </row>
    <row r="9" spans="1:7" ht="29.25" x14ac:dyDescent="0.25">
      <c r="A9" s="119" t="s">
        <v>185</v>
      </c>
      <c r="B9" s="46">
        <f>'C.1 Federal Expenditures'!$M$4</f>
        <v>266293451</v>
      </c>
      <c r="C9" s="132"/>
      <c r="D9" s="46">
        <f>'B. Total Expenditures'!$M$4</f>
        <v>266293451</v>
      </c>
      <c r="E9" s="55">
        <f t="shared" si="0"/>
        <v>8.4077792770659455E-3</v>
      </c>
    </row>
    <row r="10" spans="1:7" ht="30.75" x14ac:dyDescent="0.25">
      <c r="A10" s="118" t="s">
        <v>148</v>
      </c>
      <c r="B10" s="46">
        <f>'C.1 Federal Expenditures'!$N$4</f>
        <v>654434734</v>
      </c>
      <c r="C10" s="132"/>
      <c r="D10" s="46">
        <f>'B. Total Expenditures'!$N$4</f>
        <v>654434734</v>
      </c>
      <c r="E10" s="55">
        <f t="shared" si="0"/>
        <v>2.0662704148579923E-2</v>
      </c>
      <c r="G10" s="117"/>
    </row>
    <row r="11" spans="1:7" x14ac:dyDescent="0.25">
      <c r="A11" s="119" t="s">
        <v>186</v>
      </c>
      <c r="B11" s="46">
        <f>'C.1 Federal Expenditures'!$O$4</f>
        <v>410343831</v>
      </c>
      <c r="C11" s="132"/>
      <c r="D11" s="46">
        <f>'B. Total Expenditures'!$O$4</f>
        <v>410343831</v>
      </c>
      <c r="E11" s="55">
        <f t="shared" si="0"/>
        <v>1.2955933936030783E-2</v>
      </c>
    </row>
    <row r="12" spans="1:7" x14ac:dyDescent="0.25">
      <c r="A12" s="119" t="s">
        <v>187</v>
      </c>
      <c r="B12" s="46">
        <f>'C.1 Federal Expenditures'!$P$4</f>
        <v>64859342</v>
      </c>
      <c r="C12" s="132"/>
      <c r="D12" s="46">
        <f>'B. Total Expenditures'!$P$4</f>
        <v>64859342</v>
      </c>
      <c r="E12" s="55">
        <f t="shared" si="0"/>
        <v>2.0478274232577087E-3</v>
      </c>
    </row>
    <row r="13" spans="1:7" ht="29.25" x14ac:dyDescent="0.25">
      <c r="A13" s="119" t="s">
        <v>188</v>
      </c>
      <c r="B13" s="46">
        <f>'C.1 Federal Expenditures'!$Q$4</f>
        <v>179231561</v>
      </c>
      <c r="C13" s="132"/>
      <c r="D13" s="46">
        <f>'B. Total Expenditures'!$Q$4</f>
        <v>179231561</v>
      </c>
      <c r="E13" s="55">
        <f t="shared" si="0"/>
        <v>5.658942789291431E-3</v>
      </c>
    </row>
    <row r="14" spans="1:7" ht="15.75" x14ac:dyDescent="0.25">
      <c r="A14" s="118" t="s">
        <v>189</v>
      </c>
      <c r="B14" s="46">
        <f>'C.1 Federal Expenditures'!$R$4</f>
        <v>2129207799</v>
      </c>
      <c r="C14" s="46">
        <f>'C.2 State Expenditures'!$R$4</f>
        <v>557177053</v>
      </c>
      <c r="D14" s="46">
        <f>'B. Total Expenditures'!$R$4</f>
        <v>2686384852</v>
      </c>
      <c r="E14" s="55">
        <f t="shared" si="0"/>
        <v>8.4818198885670187E-2</v>
      </c>
      <c r="G14" s="117"/>
    </row>
    <row r="15" spans="1:7" x14ac:dyDescent="0.25">
      <c r="A15" s="119" t="s">
        <v>190</v>
      </c>
      <c r="B15" s="46">
        <f>'C.1 Federal Expenditures'!$S$4</f>
        <v>155900616</v>
      </c>
      <c r="C15" s="46">
        <f>'C.2 State Expenditures'!$S$4</f>
        <v>30509342</v>
      </c>
      <c r="D15" s="46">
        <f>'B. Total Expenditures'!$S$4</f>
        <v>186409958</v>
      </c>
      <c r="E15" s="55">
        <f t="shared" si="0"/>
        <v>5.8855889096241171E-3</v>
      </c>
    </row>
    <row r="16" spans="1:7" x14ac:dyDescent="0.25">
      <c r="A16" s="119" t="s">
        <v>191</v>
      </c>
      <c r="B16" s="46">
        <f>'C.1 Federal Expenditures'!$T$4</f>
        <v>734480508</v>
      </c>
      <c r="C16" s="46">
        <f>'C.2 State Expenditures'!$T$4</f>
        <v>210451829</v>
      </c>
      <c r="D16" s="46">
        <f>'B. Total Expenditures'!$T$4</f>
        <v>944932337</v>
      </c>
      <c r="E16" s="55">
        <f t="shared" si="0"/>
        <v>2.9834689855959298E-2</v>
      </c>
    </row>
    <row r="17" spans="1:7" x14ac:dyDescent="0.25">
      <c r="A17" s="119" t="s">
        <v>192</v>
      </c>
      <c r="B17" s="46">
        <f>'C.1 Federal Expenditures'!$U$4</f>
        <v>1238826675</v>
      </c>
      <c r="C17" s="46">
        <f>'C.2 State Expenditures'!$U$4</f>
        <v>316215882</v>
      </c>
      <c r="D17" s="46">
        <f>'B. Total Expenditures'!$U$4</f>
        <v>1555042557</v>
      </c>
      <c r="E17" s="55">
        <f t="shared" si="0"/>
        <v>4.909792012008677E-2</v>
      </c>
    </row>
    <row r="18" spans="1:7" ht="15.75" x14ac:dyDescent="0.25">
      <c r="A18" s="118" t="s">
        <v>193</v>
      </c>
      <c r="B18" s="46">
        <f>'C.1 Federal Expenditures'!$V$4</f>
        <v>420499695</v>
      </c>
      <c r="C18" s="46">
        <f>'C.2 State Expenditures'!$V$4</f>
        <v>47683012</v>
      </c>
      <c r="D18" s="46">
        <f>'B. Total Expenditures'!$V$4</f>
        <v>468182707</v>
      </c>
      <c r="E18" s="55">
        <f t="shared" si="0"/>
        <v>1.4782101651441806E-2</v>
      </c>
      <c r="G18" s="117"/>
    </row>
    <row r="19" spans="1:7" ht="15.75" x14ac:dyDescent="0.25">
      <c r="A19" s="118" t="s">
        <v>154</v>
      </c>
      <c r="B19" s="46">
        <f>'C.1 Federal Expenditures'!$W$4</f>
        <v>1305882561</v>
      </c>
      <c r="C19" s="46">
        <f>'C.2 State Expenditures'!$W$4</f>
        <v>4779378046</v>
      </c>
      <c r="D19" s="46">
        <f>'B. Total Expenditures'!$W$4</f>
        <v>6085260607</v>
      </c>
      <c r="E19" s="55">
        <f t="shared" si="0"/>
        <v>0.19213213030567672</v>
      </c>
      <c r="G19" s="117"/>
    </row>
    <row r="20" spans="1:7" x14ac:dyDescent="0.25">
      <c r="A20" s="119" t="s">
        <v>195</v>
      </c>
      <c r="B20" s="46">
        <f>'C.1 Federal Expenditures'!$X$4</f>
        <v>1253443722</v>
      </c>
      <c r="C20" s="46">
        <f>'C.2 State Expenditures'!$X$4</f>
        <v>2842869574</v>
      </c>
      <c r="D20" s="46">
        <f>'B. Total Expenditures'!$X$4</f>
        <v>4096313296</v>
      </c>
      <c r="E20" s="55">
        <f t="shared" si="0"/>
        <v>0.12933437872070877</v>
      </c>
    </row>
    <row r="21" spans="1:7" x14ac:dyDescent="0.25">
      <c r="A21" s="119" t="s">
        <v>194</v>
      </c>
      <c r="B21" s="46">
        <f>'C.1 Federal Expenditures'!$Y$4</f>
        <v>52438839</v>
      </c>
      <c r="C21" s="46">
        <f>'C.2 State Expenditures'!$Y$4</f>
        <v>1936508472</v>
      </c>
      <c r="D21" s="46">
        <f>'B. Total Expenditures'!$Y$4</f>
        <v>1988947311</v>
      </c>
      <c r="E21" s="55">
        <f t="shared" si="0"/>
        <v>6.2797751584967962E-2</v>
      </c>
    </row>
    <row r="22" spans="1:7" ht="15.75" customHeight="1" x14ac:dyDescent="0.25">
      <c r="A22" s="118" t="s">
        <v>155</v>
      </c>
      <c r="B22" s="46">
        <f>'C.1 Federal Expenditures'!$Z$4</f>
        <v>1544074</v>
      </c>
      <c r="C22" s="46">
        <f>'C.2 State Expenditures'!$Z$4</f>
        <v>23688</v>
      </c>
      <c r="D22" s="46">
        <f>'B. Total Expenditures'!$Z$4</f>
        <v>1567762</v>
      </c>
      <c r="E22" s="55">
        <f t="shared" si="0"/>
        <v>4.9499515686442701E-5</v>
      </c>
      <c r="G22" s="117"/>
    </row>
    <row r="23" spans="1:7" ht="15.75" x14ac:dyDescent="0.25">
      <c r="A23" s="118" t="s">
        <v>150</v>
      </c>
      <c r="B23" s="46">
        <f>'C.1 Federal Expenditures'!$AA$4</f>
        <v>166587560</v>
      </c>
      <c r="C23" s="46">
        <f>'C.2 State Expenditures'!$AA$4</f>
        <v>1821745304</v>
      </c>
      <c r="D23" s="46">
        <f>'B. Total Expenditures'!$AA$4</f>
        <v>1988332864</v>
      </c>
      <c r="E23" s="55">
        <f t="shared" si="0"/>
        <v>6.2778351427983034E-2</v>
      </c>
      <c r="G23" s="117"/>
    </row>
    <row r="24" spans="1:7" ht="15.75" x14ac:dyDescent="0.25">
      <c r="A24" s="118" t="s">
        <v>156</v>
      </c>
      <c r="B24" s="46">
        <f>'C.1 Federal Expenditures'!$AB$4</f>
        <v>0</v>
      </c>
      <c r="C24" s="46">
        <f>'C.2 State Expenditures'!$AB$4</f>
        <v>584162935</v>
      </c>
      <c r="D24" s="46">
        <f>'B. Total Expenditures'!$AB$4</f>
        <v>584162935</v>
      </c>
      <c r="E24" s="55">
        <f t="shared" si="0"/>
        <v>1.8443987266224662E-2</v>
      </c>
      <c r="G24" s="117"/>
    </row>
    <row r="25" spans="1:7" ht="15.75" x14ac:dyDescent="0.25">
      <c r="A25" s="118" t="s">
        <v>64</v>
      </c>
      <c r="B25" s="46">
        <f>'C.1 Federal Expenditures'!$AC$4</f>
        <v>319027445</v>
      </c>
      <c r="C25" s="46">
        <f>'C.2 State Expenditures'!$AC$4</f>
        <v>565106139</v>
      </c>
      <c r="D25" s="46">
        <f>'B. Total Expenditures'!$AC$4</f>
        <v>884133584</v>
      </c>
      <c r="E25" s="55">
        <f t="shared" si="0"/>
        <v>2.791506887532598E-2</v>
      </c>
      <c r="G25" s="117"/>
    </row>
    <row r="26" spans="1:7" ht="15.75" x14ac:dyDescent="0.25">
      <c r="A26" s="118" t="s">
        <v>196</v>
      </c>
      <c r="B26" s="46">
        <f>'C.1 Federal Expenditures'!$AD$4</f>
        <v>227995481</v>
      </c>
      <c r="C26" s="46">
        <f>'C.2 State Expenditures'!$AD$4</f>
        <v>197400204</v>
      </c>
      <c r="D26" s="46">
        <f>'B. Total Expenditures'!$AD$4</f>
        <v>425395685</v>
      </c>
      <c r="E26" s="55">
        <f t="shared" si="0"/>
        <v>1.3431171557036424E-2</v>
      </c>
      <c r="G26" s="117"/>
    </row>
    <row r="27" spans="1:7" ht="15.75" x14ac:dyDescent="0.25">
      <c r="A27" s="118" t="s">
        <v>197</v>
      </c>
      <c r="B27" s="46">
        <f>'C.1 Federal Expenditures'!$AE$4</f>
        <v>226206406</v>
      </c>
      <c r="C27" s="46">
        <f>'C.2 State Expenditures'!$AE$4</f>
        <v>352782561</v>
      </c>
      <c r="D27" s="46">
        <f>'B. Total Expenditures'!$AE$4</f>
        <v>578988967</v>
      </c>
      <c r="E27" s="55">
        <f t="shared" si="0"/>
        <v>1.8280627706433603E-2</v>
      </c>
      <c r="G27" s="117"/>
    </row>
    <row r="28" spans="1:7" ht="15.75" x14ac:dyDescent="0.25">
      <c r="A28" s="118" t="s">
        <v>198</v>
      </c>
      <c r="B28" s="46">
        <f>'C.1 Federal Expenditures'!$AF$4</f>
        <v>129317099</v>
      </c>
      <c r="C28" s="46">
        <f>'C.2 State Expenditures'!$AF$4</f>
        <v>339638896</v>
      </c>
      <c r="D28" s="46">
        <f>'B. Total Expenditures'!$AF$4</f>
        <v>468955995</v>
      </c>
      <c r="E28" s="55">
        <f t="shared" si="0"/>
        <v>1.480651695267129E-2</v>
      </c>
      <c r="G28" s="117"/>
    </row>
    <row r="29" spans="1:7" ht="30.75" x14ac:dyDescent="0.25">
      <c r="A29" s="118" t="s">
        <v>157</v>
      </c>
      <c r="B29" s="46">
        <f>'C.1 Federal Expenditures'!$AG$4</f>
        <v>88017124</v>
      </c>
      <c r="C29" s="46">
        <f>'C.2 State Expenditures'!$AG$4</f>
        <v>40287809</v>
      </c>
      <c r="D29" s="46">
        <f>'B. Total Expenditures'!$AG$4</f>
        <v>128304933</v>
      </c>
      <c r="E29" s="55">
        <f t="shared" si="0"/>
        <v>4.0510179757396085E-3</v>
      </c>
      <c r="G29" s="117"/>
    </row>
    <row r="30" spans="1:7" ht="15.75" x14ac:dyDescent="0.25">
      <c r="A30" s="118" t="s">
        <v>199</v>
      </c>
      <c r="B30" s="46">
        <f>'C.1 Federal Expenditures'!$AH$4</f>
        <v>1016785664</v>
      </c>
      <c r="C30" s="46">
        <f>'C.2 State Expenditures'!$AH$4</f>
        <v>560704036</v>
      </c>
      <c r="D30" s="46">
        <f>'B. Total Expenditures'!$AH$4</f>
        <v>1577489700</v>
      </c>
      <c r="E30" s="55">
        <f t="shared" si="0"/>
        <v>4.9806651870852717E-2</v>
      </c>
      <c r="G30" s="117"/>
    </row>
    <row r="31" spans="1:7" ht="29.25" x14ac:dyDescent="0.25">
      <c r="A31" s="119" t="s">
        <v>200</v>
      </c>
      <c r="B31" s="46">
        <f>'C.1 Federal Expenditures'!$AI$4</f>
        <v>545042188</v>
      </c>
      <c r="C31" s="46">
        <f>'C.2 State Expenditures'!$AI$4</f>
        <v>297505301</v>
      </c>
      <c r="D31" s="46">
        <f>'B. Total Expenditures'!$AI$4</f>
        <v>842547489</v>
      </c>
      <c r="E31" s="55">
        <f t="shared" si="0"/>
        <v>2.6602056082701591E-2</v>
      </c>
    </row>
    <row r="32" spans="1:7" x14ac:dyDescent="0.25">
      <c r="A32" s="119" t="s">
        <v>201</v>
      </c>
      <c r="B32" s="46">
        <f>'C.1 Federal Expenditures'!$AJ$4</f>
        <v>12982617</v>
      </c>
      <c r="C32" s="46">
        <f>'C.2 State Expenditures'!$AJ$4</f>
        <v>13288464</v>
      </c>
      <c r="D32" s="46">
        <f>'B. Total Expenditures'!$AJ$4</f>
        <v>26271081</v>
      </c>
      <c r="E32" s="55">
        <f t="shared" si="0"/>
        <v>8.2946632592147715E-4</v>
      </c>
    </row>
    <row r="33" spans="1:7" x14ac:dyDescent="0.25">
      <c r="A33" s="119" t="s">
        <v>202</v>
      </c>
      <c r="B33" s="46">
        <f>'C.1 Federal Expenditures'!$AK$4</f>
        <v>458760859</v>
      </c>
      <c r="C33" s="46">
        <f>'C.2 State Expenditures'!$AK$4</f>
        <v>249910271</v>
      </c>
      <c r="D33" s="46">
        <f>'B. Total Expenditures'!$AK$4</f>
        <v>708671130</v>
      </c>
      <c r="E33" s="55">
        <f t="shared" si="0"/>
        <v>2.2375129462229647E-2</v>
      </c>
    </row>
    <row r="34" spans="1:7" ht="15.75" x14ac:dyDescent="0.25">
      <c r="A34" s="118" t="s">
        <v>203</v>
      </c>
      <c r="B34" s="46">
        <f>'C.1 Federal Expenditures'!$AL$4</f>
        <v>21662270</v>
      </c>
      <c r="C34" s="46">
        <f>'C.2 State Expenditures'!$AL$4</f>
        <v>7629312</v>
      </c>
      <c r="D34" s="46">
        <f>'B. Total Expenditures'!$AL$4</f>
        <v>29291582</v>
      </c>
      <c r="E34" s="55">
        <f t="shared" si="0"/>
        <v>9.2483369458484311E-4</v>
      </c>
      <c r="G34" s="117"/>
    </row>
    <row r="35" spans="1:7" ht="15.75" x14ac:dyDescent="0.25">
      <c r="A35" s="118" t="s">
        <v>158</v>
      </c>
      <c r="B35" s="46">
        <f>'C.1 Federal Expenditures'!$AM$4</f>
        <v>2119618203</v>
      </c>
      <c r="C35" s="46">
        <f>'C.2 State Expenditures'!$AM$4</f>
        <v>1074686869</v>
      </c>
      <c r="D35" s="46">
        <f>'B. Total Expenditures'!$AM$4</f>
        <v>3194305072</v>
      </c>
      <c r="E35" s="55">
        <f t="shared" si="0"/>
        <v>0.1008549473827963</v>
      </c>
      <c r="G35" s="117"/>
    </row>
    <row r="36" spans="1:7" x14ac:dyDescent="0.25">
      <c r="A36" s="119" t="s">
        <v>204</v>
      </c>
      <c r="B36" s="46">
        <f>'C.1 Federal Expenditures'!$AN$4</f>
        <v>1155524828</v>
      </c>
      <c r="C36" s="46">
        <f>'C.2 State Expenditures'!$AN$4</f>
        <v>798826417</v>
      </c>
      <c r="D36" s="46">
        <f>'B. Total Expenditures'!$AN$4</f>
        <v>1954351245</v>
      </c>
      <c r="E36" s="55">
        <f t="shared" si="0"/>
        <v>6.170543750179959E-2</v>
      </c>
    </row>
    <row r="37" spans="1:7" x14ac:dyDescent="0.25">
      <c r="A37" s="119" t="s">
        <v>205</v>
      </c>
      <c r="B37" s="46">
        <f>'C.1 Federal Expenditures'!$AO$4</f>
        <v>760089396</v>
      </c>
      <c r="C37" s="46">
        <f>'C.2 State Expenditures'!$AO$4</f>
        <v>204455525</v>
      </c>
      <c r="D37" s="46">
        <f>'B. Total Expenditures'!$AO$4</f>
        <v>964544921</v>
      </c>
      <c r="E37" s="55">
        <f t="shared" si="0"/>
        <v>3.0453925051964609E-2</v>
      </c>
    </row>
    <row r="38" spans="1:7" x14ac:dyDescent="0.25">
      <c r="A38" s="119" t="s">
        <v>206</v>
      </c>
      <c r="B38" s="46">
        <f>'C.1 Federal Expenditures'!$AP$4</f>
        <v>204003979</v>
      </c>
      <c r="C38" s="46">
        <f>'C.2 State Expenditures'!$AP$4</f>
        <v>71404927</v>
      </c>
      <c r="D38" s="46">
        <f>'B. Total Expenditures'!$AP$4</f>
        <v>275408906</v>
      </c>
      <c r="E38" s="55">
        <f t="shared" si="0"/>
        <v>8.6955848290321009E-3</v>
      </c>
    </row>
    <row r="39" spans="1:7" ht="15.75" x14ac:dyDescent="0.25">
      <c r="A39" s="118" t="s">
        <v>152</v>
      </c>
      <c r="B39" s="46">
        <f>'C.1 Federal Expenditures'!$AQ$4</f>
        <v>188992662</v>
      </c>
      <c r="C39" s="46">
        <f>'C.2 State Expenditures'!$AQ$4</f>
        <v>740225420</v>
      </c>
      <c r="D39" s="46">
        <f>'B. Total Expenditures'!$AQ$4</f>
        <v>929218082</v>
      </c>
      <c r="E39" s="55">
        <f t="shared" si="0"/>
        <v>2.933853800901234E-2</v>
      </c>
      <c r="G39" s="117"/>
    </row>
    <row r="40" spans="1:7" ht="15.75" x14ac:dyDescent="0.25">
      <c r="A40" s="94" t="s">
        <v>209</v>
      </c>
      <c r="B40" s="133">
        <f>'C.1 Federal Expenditures'!$AR$4</f>
        <v>13962650652</v>
      </c>
      <c r="C40" s="133">
        <f>'C.2 State Expenditures'!$AR$4</f>
        <v>15333204321</v>
      </c>
      <c r="D40" s="133">
        <f>'B. Total Expenditures'!$AR$4</f>
        <v>29295854973</v>
      </c>
      <c r="E40" s="96">
        <f t="shared" si="0"/>
        <v>0.92496860670418335</v>
      </c>
      <c r="G40" s="117"/>
    </row>
    <row r="41" spans="1:7" ht="15.75" x14ac:dyDescent="0.25">
      <c r="A41" s="118" t="s">
        <v>153</v>
      </c>
      <c r="B41" s="46">
        <f>'C.1 Federal Expenditures'!$C$4</f>
        <v>1251209372</v>
      </c>
      <c r="C41" s="132"/>
      <c r="D41" s="46">
        <f>'B. Total Expenditures'!$C$4</f>
        <v>1251209372</v>
      </c>
      <c r="E41" s="55">
        <f t="shared" si="0"/>
        <v>3.9504885267239623E-2</v>
      </c>
      <c r="G41" s="117"/>
    </row>
    <row r="42" spans="1:7" ht="15.75" x14ac:dyDescent="0.25">
      <c r="A42" s="118" t="s">
        <v>320</v>
      </c>
      <c r="B42" s="46">
        <f>'C.1 Federal Expenditures'!$D$4</f>
        <v>1125205136</v>
      </c>
      <c r="C42" s="132"/>
      <c r="D42" s="46">
        <f>'B. Total Expenditures'!$D$4</f>
        <v>1125205136</v>
      </c>
      <c r="E42" s="55">
        <f t="shared" si="0"/>
        <v>3.5526508028576972E-2</v>
      </c>
      <c r="G42" s="117"/>
    </row>
    <row r="43" spans="1:7" ht="15.75" x14ac:dyDescent="0.25">
      <c r="A43" s="120" t="s">
        <v>180</v>
      </c>
      <c r="B43" s="133">
        <f>B41+B42</f>
        <v>2376414508</v>
      </c>
      <c r="C43" s="144"/>
      <c r="D43" s="133">
        <f>D41+D42</f>
        <v>2376414508</v>
      </c>
      <c r="E43" s="96">
        <f t="shared" si="0"/>
        <v>7.5031393295816595E-2</v>
      </c>
      <c r="G43" s="117"/>
    </row>
    <row r="44" spans="1:7" ht="15.75" x14ac:dyDescent="0.25">
      <c r="A44" s="94" t="s">
        <v>61</v>
      </c>
      <c r="B44" s="95">
        <f>SUM(B41,B42, B3,B6,B10,B14,B18,B19,B22,B23,B24,B25,B26,B27,B28,B29,B30,B34,B35, B39)</f>
        <v>16339065160</v>
      </c>
      <c r="C44" s="95">
        <f>SUM(C41,C42,C3,C6,C10,C14,C18,C19,C22,C23,C24,C25,C26,C27,C28,C29,C30,C34,C35, C39)</f>
        <v>15333204321</v>
      </c>
      <c r="D44" s="95">
        <f>B44+C44</f>
        <v>31672269481</v>
      </c>
      <c r="E44" s="96">
        <f t="shared" si="0"/>
        <v>1</v>
      </c>
      <c r="G44" s="117"/>
    </row>
    <row r="45" spans="1:7" ht="15.75" x14ac:dyDescent="0.25">
      <c r="A45" s="118" t="s">
        <v>207</v>
      </c>
      <c r="B45" s="46">
        <f>'C.1 Federal Expenditures'!$AS$4</f>
        <v>1446369454</v>
      </c>
      <c r="C45" s="132"/>
      <c r="D45" s="46">
        <f>'B. Total Expenditures'!$AS$4</f>
        <v>1446369454</v>
      </c>
      <c r="E45" s="141"/>
      <c r="G45" s="117"/>
    </row>
    <row r="46" spans="1:7" ht="15.75" x14ac:dyDescent="0.25">
      <c r="A46" s="118" t="s">
        <v>208</v>
      </c>
      <c r="B46" s="46">
        <f>'C.1 Federal Expenditures'!$AT$4</f>
        <v>2625294837</v>
      </c>
      <c r="C46" s="132"/>
      <c r="D46" s="46">
        <f>'B. Total Expenditures'!$AT$4</f>
        <v>2625294837</v>
      </c>
      <c r="E46" s="141"/>
      <c r="G46" s="117"/>
    </row>
    <row r="47" spans="1:7" x14ac:dyDescent="0.25">
      <c r="B47" s="16"/>
      <c r="C47" s="16"/>
      <c r="D47" s="16"/>
      <c r="G47" s="117"/>
    </row>
    <row r="48" spans="1:7" x14ac:dyDescent="0.25">
      <c r="B48" s="67"/>
      <c r="C48" s="67"/>
      <c r="D48" s="67"/>
      <c r="G48" s="117"/>
    </row>
    <row r="49" spans="2:7" x14ac:dyDescent="0.25">
      <c r="B49" s="67"/>
      <c r="G49" s="117"/>
    </row>
    <row r="50" spans="2:7" x14ac:dyDescent="0.25">
      <c r="B50" s="67"/>
      <c r="G50" s="117"/>
    </row>
    <row r="51" spans="2:7" x14ac:dyDescent="0.25">
      <c r="B51" s="16"/>
      <c r="G51" s="117"/>
    </row>
    <row r="52" spans="2:7" x14ac:dyDescent="0.25">
      <c r="G52" s="117"/>
    </row>
  </sheetData>
  <pageMargins left="0.25" right="0.25" top="0.75" bottom="0.75" header="0.3" footer="0.3"/>
  <pageSetup scale="7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121</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Expenditures'!$G$21</f>
        <v>19610167</v>
      </c>
      <c r="C3" s="46">
        <f>'C.2 State Expenditures'!$G$21</f>
        <v>0</v>
      </c>
      <c r="D3" s="46">
        <f>'B. Total Expenditures'!$G$21</f>
        <v>19610167</v>
      </c>
      <c r="E3" s="55">
        <f t="shared" ref="E3:E44" si="0">D3/($D$44)</f>
        <v>0.12074288815206184</v>
      </c>
    </row>
    <row r="4" spans="1:5" ht="57.75" x14ac:dyDescent="0.25">
      <c r="A4" s="119" t="s">
        <v>182</v>
      </c>
      <c r="B4" s="46">
        <f>'C.1 Federal Expenditures'!$H$21</f>
        <v>19610167</v>
      </c>
      <c r="C4" s="46">
        <f>'C.2 State Expenditures'!$H$21</f>
        <v>0</v>
      </c>
      <c r="D4" s="46">
        <f>'B. Total Expenditures'!$H$21</f>
        <v>19610167</v>
      </c>
      <c r="E4" s="55">
        <f t="shared" si="0"/>
        <v>0.12074288815206184</v>
      </c>
    </row>
    <row r="5" spans="1:5" ht="43.5" x14ac:dyDescent="0.25">
      <c r="A5" s="119" t="s">
        <v>181</v>
      </c>
      <c r="B5" s="46">
        <f>'C.1 Federal Expenditures'!$I$21</f>
        <v>0</v>
      </c>
      <c r="C5" s="46">
        <f>'C.2 State Expenditures'!$I$21</f>
        <v>0</v>
      </c>
      <c r="D5" s="46">
        <f>'B. Total Expenditures'!$I$21</f>
        <v>0</v>
      </c>
      <c r="E5" s="55">
        <f t="shared" si="0"/>
        <v>0</v>
      </c>
    </row>
    <row r="6" spans="1:5" ht="30.75" x14ac:dyDescent="0.25">
      <c r="A6" s="118" t="s">
        <v>149</v>
      </c>
      <c r="B6" s="46">
        <f>'C.1 Federal Expenditures'!$J$21</f>
        <v>15857003</v>
      </c>
      <c r="C6" s="132"/>
      <c r="D6" s="46">
        <f>'B. Total Expenditures'!$J$21</f>
        <v>15857003</v>
      </c>
      <c r="E6" s="55">
        <f t="shared" si="0"/>
        <v>9.7634066025848176E-2</v>
      </c>
    </row>
    <row r="7" spans="1:5" x14ac:dyDescent="0.25">
      <c r="A7" s="119" t="s">
        <v>183</v>
      </c>
      <c r="B7" s="46">
        <f>'C.1 Federal Expenditures'!$K$21</f>
        <v>15857003</v>
      </c>
      <c r="C7" s="132"/>
      <c r="D7" s="46">
        <f>'B. Total Expenditures'!$K$21</f>
        <v>15857003</v>
      </c>
      <c r="E7" s="55">
        <f t="shared" si="0"/>
        <v>9.7634066025848176E-2</v>
      </c>
    </row>
    <row r="8" spans="1:5" x14ac:dyDescent="0.25">
      <c r="A8" s="119" t="s">
        <v>184</v>
      </c>
      <c r="B8" s="46">
        <f>'C.1 Federal Expenditures'!$L$21</f>
        <v>0</v>
      </c>
      <c r="C8" s="132"/>
      <c r="D8" s="46">
        <f>'B. Total Expenditures'!$L$21</f>
        <v>0</v>
      </c>
      <c r="E8" s="55">
        <f t="shared" si="0"/>
        <v>0</v>
      </c>
    </row>
    <row r="9" spans="1:5" ht="29.25" x14ac:dyDescent="0.25">
      <c r="A9" s="119" t="s">
        <v>185</v>
      </c>
      <c r="B9" s="46">
        <f>'C.1 Federal Expenditures'!$M$21</f>
        <v>0</v>
      </c>
      <c r="C9" s="132"/>
      <c r="D9" s="46">
        <f>'B. Total Expenditures'!$M$21</f>
        <v>0</v>
      </c>
      <c r="E9" s="55">
        <f t="shared" si="0"/>
        <v>0</v>
      </c>
    </row>
    <row r="10" spans="1:5" ht="30.75" x14ac:dyDescent="0.25">
      <c r="A10" s="118" t="s">
        <v>148</v>
      </c>
      <c r="B10" s="46">
        <f>'C.1 Federal Expenditures'!$N$21</f>
        <v>3196502</v>
      </c>
      <c r="C10" s="132"/>
      <c r="D10" s="46">
        <f>'B. Total Expenditures'!$N$21</f>
        <v>3196502</v>
      </c>
      <c r="E10" s="55">
        <f t="shared" si="0"/>
        <v>1.9681366480144815E-2</v>
      </c>
    </row>
    <row r="11" spans="1:5" x14ac:dyDescent="0.25">
      <c r="A11" s="119" t="s">
        <v>186</v>
      </c>
      <c r="B11" s="46">
        <f>'C.1 Federal Expenditures'!$O$21</f>
        <v>3196502</v>
      </c>
      <c r="C11" s="132"/>
      <c r="D11" s="46">
        <f>'B. Total Expenditures'!$O$21</f>
        <v>3196502</v>
      </c>
      <c r="E11" s="55">
        <f t="shared" si="0"/>
        <v>1.9681366480144815E-2</v>
      </c>
    </row>
    <row r="12" spans="1:5" x14ac:dyDescent="0.25">
      <c r="A12" s="119" t="s">
        <v>187</v>
      </c>
      <c r="B12" s="46">
        <f>'C.1 Federal Expenditures'!$P$21</f>
        <v>0</v>
      </c>
      <c r="C12" s="132"/>
      <c r="D12" s="46">
        <f>'B. Total Expenditures'!$P$21</f>
        <v>0</v>
      </c>
      <c r="E12" s="55">
        <f t="shared" si="0"/>
        <v>0</v>
      </c>
    </row>
    <row r="13" spans="1:5" ht="29.25" x14ac:dyDescent="0.25">
      <c r="A13" s="119" t="s">
        <v>188</v>
      </c>
      <c r="B13" s="46">
        <f>'C.1 Federal Expenditures'!$Q$21</f>
        <v>0</v>
      </c>
      <c r="C13" s="132"/>
      <c r="D13" s="46">
        <f>'B. Total Expenditures'!$Q$21</f>
        <v>0</v>
      </c>
      <c r="E13" s="55">
        <f t="shared" si="0"/>
        <v>0</v>
      </c>
    </row>
    <row r="14" spans="1:5" ht="30.75" x14ac:dyDescent="0.25">
      <c r="A14" s="118" t="s">
        <v>189</v>
      </c>
      <c r="B14" s="46">
        <f>'C.1 Federal Expenditures'!$R$21</f>
        <v>3358067</v>
      </c>
      <c r="C14" s="46">
        <f>'C.2 State Expenditures'!$R$21</f>
        <v>0</v>
      </c>
      <c r="D14" s="46">
        <f>'B. Total Expenditures'!$R$21</f>
        <v>3358067</v>
      </c>
      <c r="E14" s="55">
        <f t="shared" si="0"/>
        <v>2.0676147642604465E-2</v>
      </c>
    </row>
    <row r="15" spans="1:5" x14ac:dyDescent="0.25">
      <c r="A15" s="119" t="s">
        <v>190</v>
      </c>
      <c r="B15" s="46">
        <f>'C.1 Federal Expenditures'!$S$21</f>
        <v>0</v>
      </c>
      <c r="C15" s="46">
        <f>'C.2 State Expenditures'!$S$21</f>
        <v>0</v>
      </c>
      <c r="D15" s="46">
        <f>'B. Total Expenditures'!$S$21</f>
        <v>0</v>
      </c>
      <c r="E15" s="55">
        <f t="shared" si="0"/>
        <v>0</v>
      </c>
    </row>
    <row r="16" spans="1:5" x14ac:dyDescent="0.25">
      <c r="A16" s="119" t="s">
        <v>191</v>
      </c>
      <c r="B16" s="46">
        <f>'C.1 Federal Expenditures'!$T$21</f>
        <v>724996</v>
      </c>
      <c r="C16" s="46">
        <f>'C.2 State Expenditures'!$T$21</f>
        <v>0</v>
      </c>
      <c r="D16" s="46">
        <f>'B. Total Expenditures'!$T$21</f>
        <v>724996</v>
      </c>
      <c r="E16" s="55">
        <f t="shared" si="0"/>
        <v>4.4639146081056945E-3</v>
      </c>
    </row>
    <row r="17" spans="1:5" x14ac:dyDescent="0.25">
      <c r="A17" s="119" t="s">
        <v>192</v>
      </c>
      <c r="B17" s="46">
        <f>'C.1 Federal Expenditures'!$U$21</f>
        <v>2633071</v>
      </c>
      <c r="C17" s="46">
        <f>'C.2 State Expenditures'!$U$21</f>
        <v>0</v>
      </c>
      <c r="D17" s="46">
        <f>'B. Total Expenditures'!$U$21</f>
        <v>2633071</v>
      </c>
      <c r="E17" s="55">
        <f t="shared" si="0"/>
        <v>1.6212233034498768E-2</v>
      </c>
    </row>
    <row r="18" spans="1:5" ht="15.75" x14ac:dyDescent="0.25">
      <c r="A18" s="118" t="s">
        <v>193</v>
      </c>
      <c r="B18" s="46">
        <f>'C.1 Federal Expenditures'!$V$21</f>
        <v>1632024</v>
      </c>
      <c r="C18" s="46">
        <f>'C.2 State Expenditures'!$V$21</f>
        <v>0</v>
      </c>
      <c r="D18" s="46">
        <f>'B. Total Expenditures'!$V$21</f>
        <v>1632024</v>
      </c>
      <c r="E18" s="55">
        <f t="shared" si="0"/>
        <v>1.0048628922613488E-2</v>
      </c>
    </row>
    <row r="19" spans="1:5" ht="15.75" x14ac:dyDescent="0.25">
      <c r="A19" s="118" t="s">
        <v>154</v>
      </c>
      <c r="B19" s="46">
        <f>'C.1 Federal Expenditures'!$W$21</f>
        <v>0</v>
      </c>
      <c r="C19" s="46">
        <f>'C.2 State Expenditures'!$W$21</f>
        <v>20778024</v>
      </c>
      <c r="D19" s="46">
        <f>'B. Total Expenditures'!$W$21</f>
        <v>20778024</v>
      </c>
      <c r="E19" s="55">
        <f t="shared" si="0"/>
        <v>0.12793356771785047</v>
      </c>
    </row>
    <row r="20" spans="1:5" ht="29.25" x14ac:dyDescent="0.25">
      <c r="A20" s="119" t="s">
        <v>195</v>
      </c>
      <c r="B20" s="46">
        <f>'C.1 Federal Expenditures'!$X$21</f>
        <v>0</v>
      </c>
      <c r="C20" s="46">
        <f>'C.2 State Expenditures'!$X$21</f>
        <v>6673024</v>
      </c>
      <c r="D20" s="46">
        <f>'B. Total Expenditures'!$X$21</f>
        <v>6673024</v>
      </c>
      <c r="E20" s="55">
        <f t="shared" si="0"/>
        <v>4.1086860222456258E-2</v>
      </c>
    </row>
    <row r="21" spans="1:5" x14ac:dyDescent="0.25">
      <c r="A21" s="119" t="s">
        <v>194</v>
      </c>
      <c r="B21" s="46">
        <f>'C.1 Federal Expenditures'!$Y$21</f>
        <v>0</v>
      </c>
      <c r="C21" s="46">
        <f>'C.2 State Expenditures'!$Y$21</f>
        <v>14105000</v>
      </c>
      <c r="D21" s="46">
        <f>'B. Total Expenditures'!$Y$21</f>
        <v>14105000</v>
      </c>
      <c r="E21" s="55">
        <f t="shared" si="0"/>
        <v>8.6846707495394221E-2</v>
      </c>
    </row>
    <row r="22" spans="1:5" ht="30.75" x14ac:dyDescent="0.25">
      <c r="A22" s="118" t="s">
        <v>155</v>
      </c>
      <c r="B22" s="46">
        <f>'C.1 Federal Expenditures'!$Z$21</f>
        <v>0</v>
      </c>
      <c r="C22" s="46">
        <f>'C.2 State Expenditures'!$Z$21</f>
        <v>0</v>
      </c>
      <c r="D22" s="46">
        <f>'B. Total Expenditures'!$Z$21</f>
        <v>0</v>
      </c>
      <c r="E22" s="55">
        <f t="shared" si="0"/>
        <v>0</v>
      </c>
    </row>
    <row r="23" spans="1:5" ht="30.75" x14ac:dyDescent="0.25">
      <c r="A23" s="118" t="s">
        <v>150</v>
      </c>
      <c r="B23" s="46">
        <f>'C.1 Federal Expenditures'!$AA$21</f>
        <v>0</v>
      </c>
      <c r="C23" s="46">
        <f>'C.2 State Expenditures'!$AA$21</f>
        <v>46863376</v>
      </c>
      <c r="D23" s="46">
        <f>'B. Total Expenditures'!$AA$21</f>
        <v>46863376</v>
      </c>
      <c r="E23" s="55">
        <f t="shared" si="0"/>
        <v>0.28854519019629049</v>
      </c>
    </row>
    <row r="24" spans="1:5" ht="30.75" x14ac:dyDescent="0.25">
      <c r="A24" s="118" t="s">
        <v>156</v>
      </c>
      <c r="B24" s="46">
        <f>'C.1 Federal Expenditures'!$AB$21</f>
        <v>0</v>
      </c>
      <c r="C24" s="46">
        <f>'C.2 State Expenditures'!$AB$21</f>
        <v>0</v>
      </c>
      <c r="D24" s="46">
        <f>'B. Total Expenditures'!$AB$21</f>
        <v>0</v>
      </c>
      <c r="E24" s="55">
        <f t="shared" si="0"/>
        <v>0</v>
      </c>
    </row>
    <row r="25" spans="1:5" ht="15.75" x14ac:dyDescent="0.25">
      <c r="A25" s="118" t="s">
        <v>64</v>
      </c>
      <c r="B25" s="46">
        <f>'C.1 Federal Expenditures'!$AC$21</f>
        <v>997</v>
      </c>
      <c r="C25" s="46">
        <f>'C.2 State Expenditures'!$AC$21</f>
        <v>0</v>
      </c>
      <c r="D25" s="46">
        <f>'B. Total Expenditures'!$AC$21</f>
        <v>997</v>
      </c>
      <c r="E25" s="55">
        <f t="shared" si="0"/>
        <v>6.1386860952079426E-6</v>
      </c>
    </row>
    <row r="26" spans="1:5" ht="15.75" x14ac:dyDescent="0.25">
      <c r="A26" s="118" t="s">
        <v>196</v>
      </c>
      <c r="B26" s="46">
        <f>'C.1 Federal Expenditures'!$AD$21</f>
        <v>2683704</v>
      </c>
      <c r="C26" s="46">
        <f>'C.2 State Expenditures'!$AD$21</f>
        <v>0</v>
      </c>
      <c r="D26" s="46">
        <f>'B. Total Expenditures'!$AD$21</f>
        <v>2683704</v>
      </c>
      <c r="E26" s="55">
        <f t="shared" si="0"/>
        <v>1.652398839363484E-2</v>
      </c>
    </row>
    <row r="27" spans="1:5" s="11" customFormat="1" ht="15.75" x14ac:dyDescent="0.25">
      <c r="A27" s="118" t="s">
        <v>197</v>
      </c>
      <c r="B27" s="46">
        <f>'C.1 Federal Expenditures'!$AE$21</f>
        <v>12930635</v>
      </c>
      <c r="C27" s="46">
        <f>'C.2 State Expenditures'!$AE$21</f>
        <v>0</v>
      </c>
      <c r="D27" s="46">
        <f>'B. Total Expenditures'!$AE$21</f>
        <v>12930635</v>
      </c>
      <c r="E27" s="55">
        <f t="shared" si="0"/>
        <v>7.9615957148153615E-2</v>
      </c>
    </row>
    <row r="28" spans="1:5" ht="30.75" x14ac:dyDescent="0.25">
      <c r="A28" s="118" t="s">
        <v>198</v>
      </c>
      <c r="B28" s="46">
        <f>'C.1 Federal Expenditures'!$AF$21</f>
        <v>0</v>
      </c>
      <c r="C28" s="46">
        <f>'C.2 State Expenditures'!$AF$21</f>
        <v>0</v>
      </c>
      <c r="D28" s="46">
        <f>'B. Total Expenditures'!$AF$21</f>
        <v>0</v>
      </c>
      <c r="E28" s="55">
        <f t="shared" si="0"/>
        <v>0</v>
      </c>
    </row>
    <row r="29" spans="1:5" ht="45.75" x14ac:dyDescent="0.25">
      <c r="A29" s="118" t="s">
        <v>157</v>
      </c>
      <c r="B29" s="46">
        <f>'C.1 Federal Expenditures'!$AG$21</f>
        <v>963059</v>
      </c>
      <c r="C29" s="46">
        <f>'C.2 State Expenditures'!$AG$21</f>
        <v>0</v>
      </c>
      <c r="D29" s="46">
        <f>'B. Total Expenditures'!$AG$21</f>
        <v>963059</v>
      </c>
      <c r="E29" s="55">
        <f t="shared" si="0"/>
        <v>5.9297060101954529E-3</v>
      </c>
    </row>
    <row r="30" spans="1:5" ht="15.75" x14ac:dyDescent="0.25">
      <c r="A30" s="118" t="s">
        <v>199</v>
      </c>
      <c r="B30" s="46">
        <f>'C.1 Federal Expenditures'!$AH$21</f>
        <v>4212351</v>
      </c>
      <c r="C30" s="46">
        <f>'C.2 State Expenditures'!$AH$21</f>
        <v>0</v>
      </c>
      <c r="D30" s="46">
        <f>'B. Total Expenditures'!$AH$21</f>
        <v>4212351</v>
      </c>
      <c r="E30" s="55">
        <f t="shared" si="0"/>
        <v>2.5936108838350323E-2</v>
      </c>
    </row>
    <row r="31" spans="1:5" ht="29.25" x14ac:dyDescent="0.25">
      <c r="A31" s="119" t="s">
        <v>200</v>
      </c>
      <c r="B31" s="46">
        <f>'C.1 Federal Expenditures'!$AI$21</f>
        <v>4212351</v>
      </c>
      <c r="C31" s="46">
        <f>'C.2 State Expenditures'!$AI$21</f>
        <v>0</v>
      </c>
      <c r="D31" s="46">
        <f>'B. Total Expenditures'!$AI$21</f>
        <v>4212351</v>
      </c>
      <c r="E31" s="55">
        <f t="shared" si="0"/>
        <v>2.5936108838350323E-2</v>
      </c>
    </row>
    <row r="32" spans="1:5" x14ac:dyDescent="0.25">
      <c r="A32" s="119" t="s">
        <v>201</v>
      </c>
      <c r="B32" s="46">
        <f>'C.1 Federal Expenditures'!$AJ$21</f>
        <v>0</v>
      </c>
      <c r="C32" s="46">
        <f>'C.2 State Expenditures'!$AJ$21</f>
        <v>0</v>
      </c>
      <c r="D32" s="46">
        <f>'B. Total Expenditures'!$AJ$21</f>
        <v>0</v>
      </c>
      <c r="E32" s="55">
        <f t="shared" si="0"/>
        <v>0</v>
      </c>
    </row>
    <row r="33" spans="1:5" x14ac:dyDescent="0.25">
      <c r="A33" s="119" t="s">
        <v>202</v>
      </c>
      <c r="B33" s="46">
        <f>'C.1 Federal Expenditures'!$AK$21</f>
        <v>0</v>
      </c>
      <c r="C33" s="46">
        <f>'C.2 State Expenditures'!$AK$21</f>
        <v>0</v>
      </c>
      <c r="D33" s="46">
        <f>'B. Total Expenditures'!$AK$21</f>
        <v>0</v>
      </c>
      <c r="E33" s="55">
        <f t="shared" si="0"/>
        <v>0</v>
      </c>
    </row>
    <row r="34" spans="1:5" ht="15.75" x14ac:dyDescent="0.25">
      <c r="A34" s="118" t="s">
        <v>203</v>
      </c>
      <c r="B34" s="46">
        <f>'C.1 Federal Expenditures'!$AL$21</f>
        <v>0</v>
      </c>
      <c r="C34" s="46">
        <f>'C.2 State Expenditures'!$AL$21</f>
        <v>0</v>
      </c>
      <c r="D34" s="46">
        <f>'B. Total Expenditures'!$AL$21</f>
        <v>0</v>
      </c>
      <c r="E34" s="55">
        <f t="shared" si="0"/>
        <v>0</v>
      </c>
    </row>
    <row r="35" spans="1:5" ht="15.75" x14ac:dyDescent="0.25">
      <c r="A35" s="118" t="s">
        <v>158</v>
      </c>
      <c r="B35" s="46">
        <f>'C.1 Federal Expenditures'!$AM$21</f>
        <v>12633512</v>
      </c>
      <c r="C35" s="46">
        <f>'C.2 State Expenditures'!$AM$21</f>
        <v>0</v>
      </c>
      <c r="D35" s="46">
        <f>'B. Total Expenditures'!$AM$21</f>
        <v>12633512</v>
      </c>
      <c r="E35" s="55">
        <f t="shared" si="0"/>
        <v>7.7786524020102998E-2</v>
      </c>
    </row>
    <row r="36" spans="1:5" x14ac:dyDescent="0.25">
      <c r="A36" s="119" t="s">
        <v>204</v>
      </c>
      <c r="B36" s="46">
        <f>'C.1 Federal Expenditures'!$AN$21</f>
        <v>7049469</v>
      </c>
      <c r="C36" s="46">
        <f>'C.2 State Expenditures'!$AN$21</f>
        <v>0</v>
      </c>
      <c r="D36" s="46">
        <f>'B. Total Expenditures'!$AN$21</f>
        <v>7049469</v>
      </c>
      <c r="E36" s="55">
        <f t="shared" si="0"/>
        <v>4.3404691403108771E-2</v>
      </c>
    </row>
    <row r="37" spans="1:5" x14ac:dyDescent="0.25">
      <c r="A37" s="119" t="s">
        <v>205</v>
      </c>
      <c r="B37" s="46">
        <f>'C.1 Federal Expenditures'!$AO$21</f>
        <v>3591933</v>
      </c>
      <c r="C37" s="46">
        <f>'C.2 State Expenditures'!$AO$21</f>
        <v>0</v>
      </c>
      <c r="D37" s="46">
        <f>'B. Total Expenditures'!$AO$21</f>
        <v>3591933</v>
      </c>
      <c r="E37" s="55">
        <f t="shared" si="0"/>
        <v>2.2116097454381697E-2</v>
      </c>
    </row>
    <row r="38" spans="1:5" x14ac:dyDescent="0.25">
      <c r="A38" s="119" t="s">
        <v>206</v>
      </c>
      <c r="B38" s="46">
        <f>'C.1 Federal Expenditures'!$AP$21</f>
        <v>1992110</v>
      </c>
      <c r="C38" s="46">
        <f>'C.2 State Expenditures'!$AP$21</f>
        <v>0</v>
      </c>
      <c r="D38" s="46">
        <f>'B. Total Expenditures'!$AP$21</f>
        <v>1992110</v>
      </c>
      <c r="E38" s="55">
        <f t="shared" si="0"/>
        <v>1.2265735162612533E-2</v>
      </c>
    </row>
    <row r="39" spans="1:5" ht="15.75" x14ac:dyDescent="0.25">
      <c r="A39" s="118" t="s">
        <v>152</v>
      </c>
      <c r="B39" s="46">
        <f>'C.1 Federal Expenditures'!$AQ$21</f>
        <v>0</v>
      </c>
      <c r="C39" s="46">
        <f>'C.2 State Expenditures'!$AQ$21</f>
        <v>0</v>
      </c>
      <c r="D39" s="46">
        <f>'B. Total Expenditures'!$AQ$21</f>
        <v>0</v>
      </c>
      <c r="E39" s="55">
        <f t="shared" si="0"/>
        <v>0</v>
      </c>
    </row>
    <row r="40" spans="1:5" ht="15.75" x14ac:dyDescent="0.25">
      <c r="A40" s="94" t="s">
        <v>209</v>
      </c>
      <c r="B40" s="133">
        <f>'C.1 Federal Expenditures'!$AR$21</f>
        <v>77078021</v>
      </c>
      <c r="C40" s="133">
        <f>'C.2 State Expenditures'!$AR$21</f>
        <v>67641400</v>
      </c>
      <c r="D40" s="133">
        <f>'B. Total Expenditures'!$AR$21</f>
        <v>144719421</v>
      </c>
      <c r="E40" s="96">
        <f t="shared" si="0"/>
        <v>0.89106027823394618</v>
      </c>
    </row>
    <row r="41" spans="1:5" ht="15.75" x14ac:dyDescent="0.25">
      <c r="A41" s="118" t="s">
        <v>153</v>
      </c>
      <c r="B41" s="46">
        <f>'C.1 Federal Expenditures'!$C$21</f>
        <v>7500078</v>
      </c>
      <c r="C41" s="132"/>
      <c r="D41" s="46">
        <f>'B. Total Expenditures'!$C$21</f>
        <v>7500078</v>
      </c>
      <c r="E41" s="55">
        <f t="shared" si="0"/>
        <v>4.6179162017627881E-2</v>
      </c>
    </row>
    <row r="42" spans="1:5" ht="15.75" x14ac:dyDescent="0.25">
      <c r="A42" s="118" t="s">
        <v>320</v>
      </c>
      <c r="B42" s="46">
        <f>'C.1 Federal Expenditures'!$D$21</f>
        <v>10193106</v>
      </c>
      <c r="C42" s="132"/>
      <c r="D42" s="46">
        <f>'B. Total Expenditures'!$D$21</f>
        <v>10193106</v>
      </c>
      <c r="E42" s="55">
        <f t="shared" si="0"/>
        <v>6.2760559748425926E-2</v>
      </c>
    </row>
    <row r="43" spans="1:5" ht="15.75" x14ac:dyDescent="0.25">
      <c r="A43" s="120" t="s">
        <v>180</v>
      </c>
      <c r="B43" s="133">
        <f>B41+B42</f>
        <v>17693184</v>
      </c>
      <c r="C43" s="144"/>
      <c r="D43" s="133">
        <f>D41+D42</f>
        <v>17693184</v>
      </c>
      <c r="E43" s="96">
        <f t="shared" si="0"/>
        <v>0.10893972176605381</v>
      </c>
    </row>
    <row r="44" spans="1:5" ht="15.75" x14ac:dyDescent="0.25">
      <c r="A44" s="94" t="s">
        <v>61</v>
      </c>
      <c r="B44" s="95">
        <f>SUM(B41,B42, B3,B6,B10,B14,B18,B19,B22,B23,B24,B25,B26,B27,B28,B29,B30,B34,B35, B39)</f>
        <v>94771205</v>
      </c>
      <c r="C44" s="95">
        <f>SUM(C41,C42,C3,C6,C10,C14,C18,C19,C22,C23,C24,C25,C26,C27,C28,C29,C30,C34,C35, C39)</f>
        <v>67641400</v>
      </c>
      <c r="D44" s="95">
        <f>B44+C44</f>
        <v>162412605</v>
      </c>
      <c r="E44" s="96">
        <f t="shared" si="0"/>
        <v>1</v>
      </c>
    </row>
    <row r="45" spans="1:5" ht="15.75" x14ac:dyDescent="0.25">
      <c r="A45" s="118" t="s">
        <v>207</v>
      </c>
      <c r="B45" s="46">
        <f>'C.1 Federal Expenditures'!$AS$21</f>
        <v>980785</v>
      </c>
      <c r="C45" s="132"/>
      <c r="D45" s="46">
        <f>'B. Total Expenditures'!$AS$21</f>
        <v>980785</v>
      </c>
      <c r="E45" s="141"/>
    </row>
    <row r="46" spans="1:5" ht="15.75" x14ac:dyDescent="0.25">
      <c r="A46" s="118" t="s">
        <v>208</v>
      </c>
      <c r="B46" s="46">
        <f>'C.1 Federal Expenditures'!$AT$21</f>
        <v>58803707</v>
      </c>
      <c r="C46" s="132"/>
      <c r="D46" s="46">
        <f>'B. Total Expenditures'!$AT$21</f>
        <v>58803707</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120</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Expenditures'!$G$22</f>
        <v>76083387</v>
      </c>
      <c r="C3" s="46">
        <f>'C.2 State Expenditures'!$G$22</f>
        <v>63712334</v>
      </c>
      <c r="D3" s="46">
        <f>'B. Total Expenditures'!$G$22</f>
        <v>139795721</v>
      </c>
      <c r="E3" s="55">
        <f t="shared" ref="E3:E44" si="0">D3/($D$44)</f>
        <v>0.5500697962747858</v>
      </c>
    </row>
    <row r="4" spans="1:5" ht="57.75" x14ac:dyDescent="0.25">
      <c r="A4" s="119" t="s">
        <v>182</v>
      </c>
      <c r="B4" s="46">
        <f>'C.1 Federal Expenditures'!$H$22</f>
        <v>54049539</v>
      </c>
      <c r="C4" s="46">
        <f>'C.2 State Expenditures'!$H$22</f>
        <v>38571904</v>
      </c>
      <c r="D4" s="46">
        <f>'B. Total Expenditures'!$H$22</f>
        <v>92621443</v>
      </c>
      <c r="E4" s="55">
        <f t="shared" si="0"/>
        <v>0.36444790954428913</v>
      </c>
    </row>
    <row r="5" spans="1:5" ht="43.5" x14ac:dyDescent="0.25">
      <c r="A5" s="119" t="s">
        <v>181</v>
      </c>
      <c r="B5" s="46">
        <f>'C.1 Federal Expenditures'!$I$22</f>
        <v>22033848</v>
      </c>
      <c r="C5" s="46">
        <f>'C.2 State Expenditures'!$I$22</f>
        <v>25140430</v>
      </c>
      <c r="D5" s="46">
        <f>'B. Total Expenditures'!$I$22</f>
        <v>47174278</v>
      </c>
      <c r="E5" s="55">
        <f t="shared" si="0"/>
        <v>0.18562188673049662</v>
      </c>
    </row>
    <row r="6" spans="1:5" ht="30.75" x14ac:dyDescent="0.25">
      <c r="A6" s="118" t="s">
        <v>149</v>
      </c>
      <c r="B6" s="46">
        <f>'C.1 Federal Expenditures'!$J$22</f>
        <v>0</v>
      </c>
      <c r="C6" s="132"/>
      <c r="D6" s="46">
        <f>'B. Total Expenditures'!$J$22</f>
        <v>0</v>
      </c>
      <c r="E6" s="55">
        <f t="shared" si="0"/>
        <v>0</v>
      </c>
    </row>
    <row r="7" spans="1:5" x14ac:dyDescent="0.25">
      <c r="A7" s="119" t="s">
        <v>183</v>
      </c>
      <c r="B7" s="46">
        <f>'C.1 Federal Expenditures'!$K$22</f>
        <v>0</v>
      </c>
      <c r="C7" s="132"/>
      <c r="D7" s="46">
        <f>'B. Total Expenditures'!$K$22</f>
        <v>0</v>
      </c>
      <c r="E7" s="55">
        <f t="shared" si="0"/>
        <v>0</v>
      </c>
    </row>
    <row r="8" spans="1:5" x14ac:dyDescent="0.25">
      <c r="A8" s="119" t="s">
        <v>184</v>
      </c>
      <c r="B8" s="46">
        <f>'C.1 Federal Expenditures'!$L$22</f>
        <v>0</v>
      </c>
      <c r="C8" s="132"/>
      <c r="D8" s="46">
        <f>'B. Total Expenditures'!$L$22</f>
        <v>0</v>
      </c>
      <c r="E8" s="55">
        <f t="shared" si="0"/>
        <v>0</v>
      </c>
    </row>
    <row r="9" spans="1:5" ht="29.25" x14ac:dyDescent="0.25">
      <c r="A9" s="119" t="s">
        <v>185</v>
      </c>
      <c r="B9" s="46">
        <f>'C.1 Federal Expenditures'!$M$22</f>
        <v>0</v>
      </c>
      <c r="C9" s="132"/>
      <c r="D9" s="46">
        <f>'B. Total Expenditures'!$M$22</f>
        <v>0</v>
      </c>
      <c r="E9" s="55">
        <f t="shared" si="0"/>
        <v>0</v>
      </c>
    </row>
    <row r="10" spans="1:5" ht="30.75" x14ac:dyDescent="0.25">
      <c r="A10" s="118" t="s">
        <v>148</v>
      </c>
      <c r="B10" s="46">
        <f>'C.1 Federal Expenditures'!$N$22</f>
        <v>0</v>
      </c>
      <c r="C10" s="132"/>
      <c r="D10" s="46">
        <f>'B. Total Expenditures'!$N$22</f>
        <v>0</v>
      </c>
      <c r="E10" s="55">
        <f t="shared" si="0"/>
        <v>0</v>
      </c>
    </row>
    <row r="11" spans="1:5" x14ac:dyDescent="0.25">
      <c r="A11" s="119" t="s">
        <v>186</v>
      </c>
      <c r="B11" s="46">
        <f>'C.1 Federal Expenditures'!$O$22</f>
        <v>0</v>
      </c>
      <c r="C11" s="132"/>
      <c r="D11" s="46">
        <f>'B. Total Expenditures'!$O$22</f>
        <v>0</v>
      </c>
      <c r="E11" s="55">
        <f t="shared" si="0"/>
        <v>0</v>
      </c>
    </row>
    <row r="12" spans="1:5" x14ac:dyDescent="0.25">
      <c r="A12" s="119" t="s">
        <v>187</v>
      </c>
      <c r="B12" s="46">
        <f>'C.1 Federal Expenditures'!$P$22</f>
        <v>0</v>
      </c>
      <c r="C12" s="132"/>
      <c r="D12" s="46">
        <f>'B. Total Expenditures'!$P$22</f>
        <v>0</v>
      </c>
      <c r="E12" s="55">
        <f t="shared" si="0"/>
        <v>0</v>
      </c>
    </row>
    <row r="13" spans="1:5" ht="29.25" x14ac:dyDescent="0.25">
      <c r="A13" s="119" t="s">
        <v>188</v>
      </c>
      <c r="B13" s="46">
        <f>'C.1 Federal Expenditures'!$Q$22</f>
        <v>0</v>
      </c>
      <c r="C13" s="132"/>
      <c r="D13" s="46">
        <f>'B. Total Expenditures'!$Q$22</f>
        <v>0</v>
      </c>
      <c r="E13" s="55">
        <f t="shared" si="0"/>
        <v>0</v>
      </c>
    </row>
    <row r="14" spans="1:5" ht="30.75" x14ac:dyDescent="0.25">
      <c r="A14" s="118" t="s">
        <v>189</v>
      </c>
      <c r="B14" s="46">
        <f>'C.1 Federal Expenditures'!$R$22</f>
        <v>29070739</v>
      </c>
      <c r="C14" s="46">
        <f>'C.2 State Expenditures'!$R$22</f>
        <v>3625829</v>
      </c>
      <c r="D14" s="46">
        <f>'B. Total Expenditures'!$R$22</f>
        <v>32696568</v>
      </c>
      <c r="E14" s="55">
        <f t="shared" si="0"/>
        <v>0.12865482841670584</v>
      </c>
    </row>
    <row r="15" spans="1:5" x14ac:dyDescent="0.25">
      <c r="A15" s="119" t="s">
        <v>190</v>
      </c>
      <c r="B15" s="46">
        <f>'C.1 Federal Expenditures'!$S$22</f>
        <v>7452326</v>
      </c>
      <c r="C15" s="46">
        <f>'C.2 State Expenditures'!$S$22</f>
        <v>3625829</v>
      </c>
      <c r="D15" s="46">
        <f>'B. Total Expenditures'!$S$22</f>
        <v>11078155</v>
      </c>
      <c r="E15" s="55">
        <f t="shared" si="0"/>
        <v>4.3590450554280555E-2</v>
      </c>
    </row>
    <row r="16" spans="1:5" x14ac:dyDescent="0.25">
      <c r="A16" s="119" t="s">
        <v>191</v>
      </c>
      <c r="B16" s="46">
        <f>'C.1 Federal Expenditures'!$T$22</f>
        <v>303981</v>
      </c>
      <c r="C16" s="46">
        <f>'C.2 State Expenditures'!$T$22</f>
        <v>0</v>
      </c>
      <c r="D16" s="46">
        <f>'B. Total Expenditures'!$T$22</f>
        <v>303981</v>
      </c>
      <c r="E16" s="55">
        <f t="shared" si="0"/>
        <v>1.1961079033413738E-3</v>
      </c>
    </row>
    <row r="17" spans="1:5" x14ac:dyDescent="0.25">
      <c r="A17" s="119" t="s">
        <v>192</v>
      </c>
      <c r="B17" s="46">
        <f>'C.1 Federal Expenditures'!$U$22</f>
        <v>21314432</v>
      </c>
      <c r="C17" s="46">
        <f>'C.2 State Expenditures'!$U$22</f>
        <v>0</v>
      </c>
      <c r="D17" s="46">
        <f>'B. Total Expenditures'!$U$22</f>
        <v>21314432</v>
      </c>
      <c r="E17" s="55">
        <f t="shared" si="0"/>
        <v>8.3868269959083905E-2</v>
      </c>
    </row>
    <row r="18" spans="1:5" ht="15.75" x14ac:dyDescent="0.25">
      <c r="A18" s="118" t="s">
        <v>193</v>
      </c>
      <c r="B18" s="46">
        <f>'C.1 Federal Expenditures'!$V$22</f>
        <v>0</v>
      </c>
      <c r="C18" s="46">
        <f>'C.2 State Expenditures'!$V$22</f>
        <v>0</v>
      </c>
      <c r="D18" s="46">
        <f>'B. Total Expenditures'!$V$22</f>
        <v>0</v>
      </c>
      <c r="E18" s="55">
        <f t="shared" si="0"/>
        <v>0</v>
      </c>
    </row>
    <row r="19" spans="1:5" ht="15.75" x14ac:dyDescent="0.25">
      <c r="A19" s="118" t="s">
        <v>154</v>
      </c>
      <c r="B19" s="46">
        <f>'C.1 Federal Expenditures'!$W$22</f>
        <v>19047666</v>
      </c>
      <c r="C19" s="46">
        <f>'C.2 State Expenditures'!$W$22</f>
        <v>27722403</v>
      </c>
      <c r="D19" s="46">
        <f>'B. Total Expenditures'!$W$22</f>
        <v>46770069</v>
      </c>
      <c r="E19" s="55">
        <f t="shared" si="0"/>
        <v>0.18403140055043368</v>
      </c>
    </row>
    <row r="20" spans="1:5" ht="29.25" x14ac:dyDescent="0.25">
      <c r="A20" s="119" t="s">
        <v>195</v>
      </c>
      <c r="B20" s="46">
        <f>'C.1 Federal Expenditures'!$X$22</f>
        <v>19047666</v>
      </c>
      <c r="C20" s="46">
        <f>'C.2 State Expenditures'!$X$22</f>
        <v>27722403</v>
      </c>
      <c r="D20" s="46">
        <f>'B. Total Expenditures'!$X$22</f>
        <v>46770069</v>
      </c>
      <c r="E20" s="55">
        <f t="shared" si="0"/>
        <v>0.18403140055043368</v>
      </c>
    </row>
    <row r="21" spans="1:5" x14ac:dyDescent="0.25">
      <c r="A21" s="119" t="s">
        <v>194</v>
      </c>
      <c r="B21" s="46">
        <f>'C.1 Federal Expenditures'!$Y$22</f>
        <v>0</v>
      </c>
      <c r="C21" s="46">
        <f>'C.2 State Expenditures'!$Y$22</f>
        <v>0</v>
      </c>
      <c r="D21" s="46">
        <f>'B. Total Expenditures'!$Y$22</f>
        <v>0</v>
      </c>
      <c r="E21" s="55">
        <f t="shared" si="0"/>
        <v>0</v>
      </c>
    </row>
    <row r="22" spans="1:5" ht="30.75" x14ac:dyDescent="0.25">
      <c r="A22" s="118" t="s">
        <v>155</v>
      </c>
      <c r="B22" s="46">
        <f>'C.1 Federal Expenditures'!$Z$22</f>
        <v>0</v>
      </c>
      <c r="C22" s="46">
        <f>'C.2 State Expenditures'!$Z$22</f>
        <v>0</v>
      </c>
      <c r="D22" s="46">
        <f>'B. Total Expenditures'!$Z$22</f>
        <v>0</v>
      </c>
      <c r="E22" s="55">
        <f t="shared" si="0"/>
        <v>0</v>
      </c>
    </row>
    <row r="23" spans="1:5" ht="30.75" x14ac:dyDescent="0.25">
      <c r="A23" s="118" t="s">
        <v>150</v>
      </c>
      <c r="B23" s="46">
        <f>'C.1 Federal Expenditures'!$AA$22</f>
        <v>0</v>
      </c>
      <c r="C23" s="46">
        <f>'C.2 State Expenditures'!$AA$22</f>
        <v>0</v>
      </c>
      <c r="D23" s="46">
        <f>'B. Total Expenditures'!$AA$22</f>
        <v>0</v>
      </c>
      <c r="E23" s="55">
        <f t="shared" si="0"/>
        <v>0</v>
      </c>
    </row>
    <row r="24" spans="1:5" ht="30.75" x14ac:dyDescent="0.25">
      <c r="A24" s="118" t="s">
        <v>156</v>
      </c>
      <c r="B24" s="46">
        <f>'C.1 Federal Expenditures'!$AB$22</f>
        <v>0</v>
      </c>
      <c r="C24" s="46">
        <f>'C.2 State Expenditures'!$AB$22</f>
        <v>0</v>
      </c>
      <c r="D24" s="46">
        <f>'B. Total Expenditures'!$AB$22</f>
        <v>0</v>
      </c>
      <c r="E24" s="55">
        <f t="shared" si="0"/>
        <v>0</v>
      </c>
    </row>
    <row r="25" spans="1:5" ht="15.75" x14ac:dyDescent="0.25">
      <c r="A25" s="118" t="s">
        <v>64</v>
      </c>
      <c r="B25" s="46">
        <f>'C.1 Federal Expenditures'!$AC$22</f>
        <v>0</v>
      </c>
      <c r="C25" s="46">
        <f>'C.2 State Expenditures'!$AC$22</f>
        <v>0</v>
      </c>
      <c r="D25" s="46">
        <f>'B. Total Expenditures'!$AC$22</f>
        <v>0</v>
      </c>
      <c r="E25" s="55">
        <f t="shared" si="0"/>
        <v>0</v>
      </c>
    </row>
    <row r="26" spans="1:5" ht="15.75" x14ac:dyDescent="0.25">
      <c r="A26" s="118" t="s">
        <v>196</v>
      </c>
      <c r="B26" s="46">
        <f>'C.1 Federal Expenditures'!$AD$22</f>
        <v>15382793</v>
      </c>
      <c r="C26" s="46">
        <f>'C.2 State Expenditures'!$AD$22</f>
        <v>145537</v>
      </c>
      <c r="D26" s="46">
        <f>'B. Total Expenditures'!$AD$22</f>
        <v>15528330</v>
      </c>
      <c r="E26" s="55">
        <f t="shared" si="0"/>
        <v>6.1101049863948584E-2</v>
      </c>
    </row>
    <row r="27" spans="1:5" s="11" customFormat="1" ht="15.75" x14ac:dyDescent="0.25">
      <c r="A27" s="118" t="s">
        <v>197</v>
      </c>
      <c r="B27" s="46">
        <f>'C.1 Federal Expenditures'!$AE$22</f>
        <v>0</v>
      </c>
      <c r="C27" s="46">
        <f>'C.2 State Expenditures'!$AE$22</f>
        <v>0</v>
      </c>
      <c r="D27" s="46">
        <f>'B. Total Expenditures'!$AE$22</f>
        <v>0</v>
      </c>
      <c r="E27" s="55">
        <f t="shared" si="0"/>
        <v>0</v>
      </c>
    </row>
    <row r="28" spans="1:5" ht="30.75" x14ac:dyDescent="0.25">
      <c r="A28" s="118" t="s">
        <v>198</v>
      </c>
      <c r="B28" s="46">
        <f>'C.1 Federal Expenditures'!$AF$22</f>
        <v>0</v>
      </c>
      <c r="C28" s="46">
        <f>'C.2 State Expenditures'!$AF$22</f>
        <v>0</v>
      </c>
      <c r="D28" s="46">
        <f>'B. Total Expenditures'!$AF$22</f>
        <v>0</v>
      </c>
      <c r="E28" s="55">
        <f t="shared" si="0"/>
        <v>0</v>
      </c>
    </row>
    <row r="29" spans="1:5" ht="45.75" x14ac:dyDescent="0.25">
      <c r="A29" s="118" t="s">
        <v>157</v>
      </c>
      <c r="B29" s="46">
        <f>'C.1 Federal Expenditures'!$AG$22</f>
        <v>0</v>
      </c>
      <c r="C29" s="46">
        <f>'C.2 State Expenditures'!$AG$22</f>
        <v>4958048</v>
      </c>
      <c r="D29" s="46">
        <f>'B. Total Expenditures'!$AG$22</f>
        <v>4958048</v>
      </c>
      <c r="E29" s="55">
        <f t="shared" si="0"/>
        <v>1.9508983778413425E-2</v>
      </c>
    </row>
    <row r="30" spans="1:5" ht="15.75" x14ac:dyDescent="0.25">
      <c r="A30" s="118" t="s">
        <v>199</v>
      </c>
      <c r="B30" s="46">
        <f>'C.1 Federal Expenditures'!$AH$22</f>
        <v>0</v>
      </c>
      <c r="C30" s="46">
        <f>'C.2 State Expenditures'!$AH$22</f>
        <v>0</v>
      </c>
      <c r="D30" s="46">
        <f>'B. Total Expenditures'!$AH$22</f>
        <v>0</v>
      </c>
      <c r="E30" s="55">
        <f t="shared" si="0"/>
        <v>0</v>
      </c>
    </row>
    <row r="31" spans="1:5" ht="29.25" x14ac:dyDescent="0.25">
      <c r="A31" s="119" t="s">
        <v>200</v>
      </c>
      <c r="B31" s="46">
        <f>'C.1 Federal Expenditures'!$AI$22</f>
        <v>0</v>
      </c>
      <c r="C31" s="46">
        <f>'C.2 State Expenditures'!$AI$22</f>
        <v>0</v>
      </c>
      <c r="D31" s="46">
        <f>'B. Total Expenditures'!$AI$22</f>
        <v>0</v>
      </c>
      <c r="E31" s="55">
        <f t="shared" si="0"/>
        <v>0</v>
      </c>
    </row>
    <row r="32" spans="1:5" x14ac:dyDescent="0.25">
      <c r="A32" s="119" t="s">
        <v>201</v>
      </c>
      <c r="B32" s="46">
        <f>'C.1 Federal Expenditures'!$AJ$22</f>
        <v>0</v>
      </c>
      <c r="C32" s="46">
        <f>'C.2 State Expenditures'!$AJ$22</f>
        <v>0</v>
      </c>
      <c r="D32" s="46">
        <f>'B. Total Expenditures'!$AJ$22</f>
        <v>0</v>
      </c>
      <c r="E32" s="55">
        <f t="shared" si="0"/>
        <v>0</v>
      </c>
    </row>
    <row r="33" spans="1:5" x14ac:dyDescent="0.25">
      <c r="A33" s="119" t="s">
        <v>202</v>
      </c>
      <c r="B33" s="46">
        <f>'C.1 Federal Expenditures'!$AK$22</f>
        <v>0</v>
      </c>
      <c r="C33" s="46">
        <f>'C.2 State Expenditures'!$AK$22</f>
        <v>0</v>
      </c>
      <c r="D33" s="46">
        <f>'B. Total Expenditures'!$AK$22</f>
        <v>0</v>
      </c>
      <c r="E33" s="55">
        <f t="shared" si="0"/>
        <v>0</v>
      </c>
    </row>
    <row r="34" spans="1:5" ht="15.75" x14ac:dyDescent="0.25">
      <c r="A34" s="118" t="s">
        <v>203</v>
      </c>
      <c r="B34" s="46">
        <f>'C.1 Federal Expenditures'!$AL$22</f>
        <v>0</v>
      </c>
      <c r="C34" s="46">
        <f>'C.2 State Expenditures'!$AL$22</f>
        <v>0</v>
      </c>
      <c r="D34" s="46">
        <f>'B. Total Expenditures'!$AL$22</f>
        <v>0</v>
      </c>
      <c r="E34" s="55">
        <f t="shared" si="0"/>
        <v>0</v>
      </c>
    </row>
    <row r="35" spans="1:5" ht="15.75" x14ac:dyDescent="0.25">
      <c r="A35" s="118" t="s">
        <v>158</v>
      </c>
      <c r="B35" s="46">
        <f>'C.1 Federal Expenditures'!$AM$22</f>
        <v>13222792</v>
      </c>
      <c r="C35" s="46">
        <f>'C.2 State Expenditures'!$AM$22</f>
        <v>1170259</v>
      </c>
      <c r="D35" s="46">
        <f>'B. Total Expenditures'!$AM$22</f>
        <v>14393051</v>
      </c>
      <c r="E35" s="55">
        <f t="shared" si="0"/>
        <v>5.6633941115712703E-2</v>
      </c>
    </row>
    <row r="36" spans="1:5" x14ac:dyDescent="0.25">
      <c r="A36" s="119" t="s">
        <v>204</v>
      </c>
      <c r="B36" s="46">
        <f>'C.1 Federal Expenditures'!$AN$22</f>
        <v>12202728</v>
      </c>
      <c r="C36" s="46">
        <f>'C.2 State Expenditures'!$AN$22</f>
        <v>99064</v>
      </c>
      <c r="D36" s="46">
        <f>'B. Total Expenditures'!$AN$22</f>
        <v>12301792</v>
      </c>
      <c r="E36" s="55">
        <f t="shared" si="0"/>
        <v>4.8405231367952883E-2</v>
      </c>
    </row>
    <row r="37" spans="1:5" x14ac:dyDescent="0.25">
      <c r="A37" s="119" t="s">
        <v>205</v>
      </c>
      <c r="B37" s="46">
        <f>'C.1 Federal Expenditures'!$AO$22</f>
        <v>0</v>
      </c>
      <c r="C37" s="46">
        <f>'C.2 State Expenditures'!$AO$22</f>
        <v>0</v>
      </c>
      <c r="D37" s="46">
        <f>'B. Total Expenditures'!$AO$22</f>
        <v>0</v>
      </c>
      <c r="E37" s="55">
        <f t="shared" si="0"/>
        <v>0</v>
      </c>
    </row>
    <row r="38" spans="1:5" x14ac:dyDescent="0.25">
      <c r="A38" s="119" t="s">
        <v>206</v>
      </c>
      <c r="B38" s="46">
        <f>'C.1 Federal Expenditures'!$AP$22</f>
        <v>1020064</v>
      </c>
      <c r="C38" s="46">
        <f>'C.2 State Expenditures'!$AP$22</f>
        <v>1071195</v>
      </c>
      <c r="D38" s="46">
        <f>'B. Total Expenditures'!$AP$22</f>
        <v>2091259</v>
      </c>
      <c r="E38" s="55">
        <f t="shared" si="0"/>
        <v>8.2287097477598201E-3</v>
      </c>
    </row>
    <row r="39" spans="1:5" ht="15.75" x14ac:dyDescent="0.25">
      <c r="A39" s="118" t="s">
        <v>152</v>
      </c>
      <c r="B39" s="46">
        <f>'C.1 Federal Expenditures'!$AQ$22</f>
        <v>0</v>
      </c>
      <c r="C39" s="46">
        <f>'C.2 State Expenditures'!$AQ$22</f>
        <v>0</v>
      </c>
      <c r="D39" s="46">
        <f>'B. Total Expenditures'!$AQ$22</f>
        <v>0</v>
      </c>
      <c r="E39" s="55">
        <f t="shared" si="0"/>
        <v>0</v>
      </c>
    </row>
    <row r="40" spans="1:5" ht="15.75" x14ac:dyDescent="0.25">
      <c r="A40" s="94" t="s">
        <v>209</v>
      </c>
      <c r="B40" s="133">
        <f>'C.1 Federal Expenditures'!$AR$22</f>
        <v>152807377</v>
      </c>
      <c r="C40" s="133">
        <f>'C.2 State Expenditures'!$AR$22</f>
        <v>101334410</v>
      </c>
      <c r="D40" s="133">
        <f>'B. Total Expenditures'!$AR$22</f>
        <v>254141787</v>
      </c>
      <c r="E40" s="96">
        <f t="shared" si="0"/>
        <v>1</v>
      </c>
    </row>
    <row r="41" spans="1:5" ht="15.75" x14ac:dyDescent="0.25">
      <c r="A41" s="118" t="s">
        <v>153</v>
      </c>
      <c r="B41" s="46">
        <f>'C.1 Federal Expenditures'!$C$22</f>
        <v>0</v>
      </c>
      <c r="C41" s="132"/>
      <c r="D41" s="46">
        <f>'B. Total Expenditures'!$C$22</f>
        <v>0</v>
      </c>
      <c r="E41" s="55">
        <f t="shared" si="0"/>
        <v>0</v>
      </c>
    </row>
    <row r="42" spans="1:5" ht="15.75" x14ac:dyDescent="0.25">
      <c r="A42" s="118" t="s">
        <v>320</v>
      </c>
      <c r="B42" s="46">
        <f>'C.1 Federal Expenditures'!$D$22</f>
        <v>0</v>
      </c>
      <c r="C42" s="132"/>
      <c r="D42" s="46">
        <f>'B. Total Expenditures'!$D$22</f>
        <v>0</v>
      </c>
      <c r="E42" s="55">
        <f t="shared" si="0"/>
        <v>0</v>
      </c>
    </row>
    <row r="43" spans="1:5" ht="15.75" x14ac:dyDescent="0.25">
      <c r="A43" s="120" t="s">
        <v>180</v>
      </c>
      <c r="B43" s="133">
        <f>B41+B42</f>
        <v>0</v>
      </c>
      <c r="C43" s="144"/>
      <c r="D43" s="133">
        <f>D41+D42</f>
        <v>0</v>
      </c>
      <c r="E43" s="96">
        <f t="shared" si="0"/>
        <v>0</v>
      </c>
    </row>
    <row r="44" spans="1:5" ht="15.75" x14ac:dyDescent="0.25">
      <c r="A44" s="94" t="s">
        <v>61</v>
      </c>
      <c r="B44" s="95">
        <f>SUM(B41,B42, B3,B6,B10,B14,B18,B19,B22,B23,B24,B25,B26,B27,B28,B29,B30,B34,B35, B39)</f>
        <v>152807377</v>
      </c>
      <c r="C44" s="95">
        <f>SUM(C41,C42,C3,C6,C10,C14,C18,C19,C22,C23,C24,C25,C26,C27,C28,C29,C30,C34,C35, C39)</f>
        <v>101334410</v>
      </c>
      <c r="D44" s="95">
        <f>B44+C44</f>
        <v>254141787</v>
      </c>
      <c r="E44" s="96">
        <f t="shared" si="0"/>
        <v>1</v>
      </c>
    </row>
    <row r="45" spans="1:5" ht="15.75" x14ac:dyDescent="0.25">
      <c r="A45" s="118" t="s">
        <v>207</v>
      </c>
      <c r="B45" s="46">
        <f>'C.1 Federal Expenditures'!$AS$22</f>
        <v>0</v>
      </c>
      <c r="C45" s="132"/>
      <c r="D45" s="46">
        <f>'B. Total Expenditures'!$AS$22</f>
        <v>0</v>
      </c>
      <c r="E45" s="141"/>
    </row>
    <row r="46" spans="1:5" ht="15.75" x14ac:dyDescent="0.25">
      <c r="A46" s="118" t="s">
        <v>208</v>
      </c>
      <c r="B46" s="46">
        <f>'C.1 Federal Expenditures'!$AT$22</f>
        <v>30228102</v>
      </c>
      <c r="C46" s="132"/>
      <c r="D46" s="46">
        <f>'B. Total Expenditures'!$AT$22</f>
        <v>30228102</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119</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Expenditures'!$G$23</f>
        <v>18826852</v>
      </c>
      <c r="C3" s="46">
        <f>'C.2 State Expenditures'!$G$23</f>
        <v>0</v>
      </c>
      <c r="D3" s="46">
        <f>'B. Total Expenditures'!$G$23</f>
        <v>18826852</v>
      </c>
      <c r="E3" s="55">
        <f t="shared" ref="E3:E44" si="0">D3/($D$44)</f>
        <v>8.1905900330877288E-2</v>
      </c>
    </row>
    <row r="4" spans="1:5" ht="57.75" x14ac:dyDescent="0.25">
      <c r="A4" s="119" t="s">
        <v>182</v>
      </c>
      <c r="B4" s="46">
        <f>'C.1 Federal Expenditures'!$H$23</f>
        <v>18826852</v>
      </c>
      <c r="C4" s="46">
        <f>'C.2 State Expenditures'!$H$23</f>
        <v>0</v>
      </c>
      <c r="D4" s="46">
        <f>'B. Total Expenditures'!$H$23</f>
        <v>18826852</v>
      </c>
      <c r="E4" s="55">
        <f t="shared" si="0"/>
        <v>8.1905900330877288E-2</v>
      </c>
    </row>
    <row r="5" spans="1:5" ht="43.5" x14ac:dyDescent="0.25">
      <c r="A5" s="119" t="s">
        <v>181</v>
      </c>
      <c r="B5" s="46">
        <f>'C.1 Federal Expenditures'!$I$23</f>
        <v>0</v>
      </c>
      <c r="C5" s="46">
        <f>'C.2 State Expenditures'!$I$23</f>
        <v>0</v>
      </c>
      <c r="D5" s="46">
        <f>'B. Total Expenditures'!$I$23</f>
        <v>0</v>
      </c>
      <c r="E5" s="55">
        <f t="shared" si="0"/>
        <v>0</v>
      </c>
    </row>
    <row r="6" spans="1:5" ht="30.75" x14ac:dyDescent="0.25">
      <c r="A6" s="118" t="s">
        <v>149</v>
      </c>
      <c r="B6" s="46">
        <f>'C.1 Federal Expenditures'!$J$23</f>
        <v>0</v>
      </c>
      <c r="C6" s="132"/>
      <c r="D6" s="46">
        <f>'B. Total Expenditures'!$J$23</f>
        <v>0</v>
      </c>
      <c r="E6" s="55">
        <f t="shared" si="0"/>
        <v>0</v>
      </c>
    </row>
    <row r="7" spans="1:5" x14ac:dyDescent="0.25">
      <c r="A7" s="119" t="s">
        <v>183</v>
      </c>
      <c r="B7" s="46">
        <f>'C.1 Federal Expenditures'!$K$23</f>
        <v>0</v>
      </c>
      <c r="C7" s="132"/>
      <c r="D7" s="46">
        <f>'B. Total Expenditures'!$K$23</f>
        <v>0</v>
      </c>
      <c r="E7" s="55">
        <f t="shared" si="0"/>
        <v>0</v>
      </c>
    </row>
    <row r="8" spans="1:5" x14ac:dyDescent="0.25">
      <c r="A8" s="119" t="s">
        <v>184</v>
      </c>
      <c r="B8" s="46">
        <f>'C.1 Federal Expenditures'!$L$23</f>
        <v>0</v>
      </c>
      <c r="C8" s="132"/>
      <c r="D8" s="46">
        <f>'B. Total Expenditures'!$L$23</f>
        <v>0</v>
      </c>
      <c r="E8" s="55">
        <f t="shared" si="0"/>
        <v>0</v>
      </c>
    </row>
    <row r="9" spans="1:5" ht="29.25" x14ac:dyDescent="0.25">
      <c r="A9" s="119" t="s">
        <v>185</v>
      </c>
      <c r="B9" s="46">
        <f>'C.1 Federal Expenditures'!$M$23</f>
        <v>0</v>
      </c>
      <c r="C9" s="132"/>
      <c r="D9" s="46">
        <f>'B. Total Expenditures'!$M$23</f>
        <v>0</v>
      </c>
      <c r="E9" s="55">
        <f t="shared" si="0"/>
        <v>0</v>
      </c>
    </row>
    <row r="10" spans="1:5" ht="30.75" x14ac:dyDescent="0.25">
      <c r="A10" s="118" t="s">
        <v>148</v>
      </c>
      <c r="B10" s="46">
        <f>'C.1 Federal Expenditures'!$N$23</f>
        <v>11126431</v>
      </c>
      <c r="C10" s="132"/>
      <c r="D10" s="46">
        <f>'B. Total Expenditures'!$N$23</f>
        <v>11126431</v>
      </c>
      <c r="E10" s="55">
        <f t="shared" si="0"/>
        <v>4.8405349366127878E-2</v>
      </c>
    </row>
    <row r="11" spans="1:5" x14ac:dyDescent="0.25">
      <c r="A11" s="119" t="s">
        <v>186</v>
      </c>
      <c r="B11" s="46">
        <f>'C.1 Federal Expenditures'!$O$23</f>
        <v>0</v>
      </c>
      <c r="C11" s="132"/>
      <c r="D11" s="46">
        <f>'B. Total Expenditures'!$O$23</f>
        <v>0</v>
      </c>
      <c r="E11" s="55">
        <f t="shared" si="0"/>
        <v>0</v>
      </c>
    </row>
    <row r="12" spans="1:5" x14ac:dyDescent="0.25">
      <c r="A12" s="119" t="s">
        <v>187</v>
      </c>
      <c r="B12" s="46">
        <f>'C.1 Federal Expenditures'!$P$23</f>
        <v>0</v>
      </c>
      <c r="C12" s="132"/>
      <c r="D12" s="46">
        <f>'B. Total Expenditures'!$P$23</f>
        <v>0</v>
      </c>
      <c r="E12" s="55">
        <f t="shared" si="0"/>
        <v>0</v>
      </c>
    </row>
    <row r="13" spans="1:5" ht="29.25" x14ac:dyDescent="0.25">
      <c r="A13" s="119" t="s">
        <v>188</v>
      </c>
      <c r="B13" s="46">
        <f>'C.1 Federal Expenditures'!$Q$23</f>
        <v>11126431</v>
      </c>
      <c r="C13" s="132"/>
      <c r="D13" s="46">
        <f>'B. Total Expenditures'!$Q$23</f>
        <v>11126431</v>
      </c>
      <c r="E13" s="55">
        <f t="shared" si="0"/>
        <v>4.8405349366127878E-2</v>
      </c>
    </row>
    <row r="14" spans="1:5" ht="30.75" x14ac:dyDescent="0.25">
      <c r="A14" s="118" t="s">
        <v>189</v>
      </c>
      <c r="B14" s="46">
        <f>'C.1 Federal Expenditures'!$R$23</f>
        <v>2814331</v>
      </c>
      <c r="C14" s="46">
        <f>'C.2 State Expenditures'!$R$23</f>
        <v>25743550</v>
      </c>
      <c r="D14" s="46">
        <f>'B. Total Expenditures'!$R$23</f>
        <v>28557881</v>
      </c>
      <c r="E14" s="55">
        <f t="shared" si="0"/>
        <v>0.12424057696140886</v>
      </c>
    </row>
    <row r="15" spans="1:5" x14ac:dyDescent="0.25">
      <c r="A15" s="119" t="s">
        <v>190</v>
      </c>
      <c r="B15" s="46">
        <f>'C.1 Federal Expenditures'!$S$23</f>
        <v>0</v>
      </c>
      <c r="C15" s="46">
        <f>'C.2 State Expenditures'!$S$23</f>
        <v>0</v>
      </c>
      <c r="D15" s="46">
        <f>'B. Total Expenditures'!$S$23</f>
        <v>0</v>
      </c>
      <c r="E15" s="55">
        <f t="shared" si="0"/>
        <v>0</v>
      </c>
    </row>
    <row r="16" spans="1:5" x14ac:dyDescent="0.25">
      <c r="A16" s="119" t="s">
        <v>191</v>
      </c>
      <c r="B16" s="46">
        <f>'C.1 Federal Expenditures'!$T$23</f>
        <v>2814331</v>
      </c>
      <c r="C16" s="46">
        <f>'C.2 State Expenditures'!$T$23</f>
        <v>25743550</v>
      </c>
      <c r="D16" s="46">
        <f>'B. Total Expenditures'!$T$23</f>
        <v>28557881</v>
      </c>
      <c r="E16" s="55">
        <f t="shared" si="0"/>
        <v>0.12424057696140886</v>
      </c>
    </row>
    <row r="17" spans="1:5" x14ac:dyDescent="0.25">
      <c r="A17" s="119" t="s">
        <v>192</v>
      </c>
      <c r="B17" s="46">
        <f>'C.1 Federal Expenditures'!$U$23</f>
        <v>0</v>
      </c>
      <c r="C17" s="46">
        <f>'C.2 State Expenditures'!$U$23</f>
        <v>0</v>
      </c>
      <c r="D17" s="46">
        <f>'B. Total Expenditures'!$U$23</f>
        <v>0</v>
      </c>
      <c r="E17" s="55">
        <f t="shared" si="0"/>
        <v>0</v>
      </c>
    </row>
    <row r="18" spans="1:5" ht="15.75" x14ac:dyDescent="0.25">
      <c r="A18" s="118" t="s">
        <v>193</v>
      </c>
      <c r="B18" s="46">
        <f>'C.1 Federal Expenditures'!$V$23</f>
        <v>988235</v>
      </c>
      <c r="C18" s="46">
        <f>'C.2 State Expenditures'!$V$23</f>
        <v>0</v>
      </c>
      <c r="D18" s="46">
        <f>'B. Total Expenditures'!$V$23</f>
        <v>988235</v>
      </c>
      <c r="E18" s="55">
        <f t="shared" si="0"/>
        <v>4.2992996074694015E-3</v>
      </c>
    </row>
    <row r="19" spans="1:5" ht="15.75" x14ac:dyDescent="0.25">
      <c r="A19" s="118" t="s">
        <v>154</v>
      </c>
      <c r="B19" s="46">
        <f>'C.1 Federal Expenditures'!$W$23</f>
        <v>39718097</v>
      </c>
      <c r="C19" s="46">
        <f>'C.2 State Expenditures'!$W$23</f>
        <v>33986010</v>
      </c>
      <c r="D19" s="46">
        <f>'B. Total Expenditures'!$W$23</f>
        <v>73704107</v>
      </c>
      <c r="E19" s="55">
        <f t="shared" si="0"/>
        <v>0.32064846751428838</v>
      </c>
    </row>
    <row r="20" spans="1:5" ht="29.25" x14ac:dyDescent="0.25">
      <c r="A20" s="119" t="s">
        <v>195</v>
      </c>
      <c r="B20" s="46">
        <f>'C.1 Federal Expenditures'!$X$23</f>
        <v>0</v>
      </c>
      <c r="C20" s="46">
        <f>'C.2 State Expenditures'!$X$23</f>
        <v>5219488</v>
      </c>
      <c r="D20" s="46">
        <f>'B. Total Expenditures'!$X$23</f>
        <v>5219488</v>
      </c>
      <c r="E20" s="55">
        <f t="shared" si="0"/>
        <v>2.2707294023781036E-2</v>
      </c>
    </row>
    <row r="21" spans="1:5" x14ac:dyDescent="0.25">
      <c r="A21" s="119" t="s">
        <v>194</v>
      </c>
      <c r="B21" s="46">
        <f>'C.1 Federal Expenditures'!$Y$23</f>
        <v>39718097</v>
      </c>
      <c r="C21" s="46">
        <f>'C.2 State Expenditures'!$Y$23</f>
        <v>28766522</v>
      </c>
      <c r="D21" s="46">
        <f>'B. Total Expenditures'!$Y$23</f>
        <v>68484619</v>
      </c>
      <c r="E21" s="55">
        <f t="shared" si="0"/>
        <v>0.29794117349050736</v>
      </c>
    </row>
    <row r="22" spans="1:5" ht="30.75" x14ac:dyDescent="0.25">
      <c r="A22" s="118" t="s">
        <v>155</v>
      </c>
      <c r="B22" s="46">
        <f>'C.1 Federal Expenditures'!$Z$23</f>
        <v>0</v>
      </c>
      <c r="C22" s="46">
        <f>'C.2 State Expenditures'!$Z$23</f>
        <v>0</v>
      </c>
      <c r="D22" s="46">
        <f>'B. Total Expenditures'!$Z$23</f>
        <v>0</v>
      </c>
      <c r="E22" s="55">
        <f t="shared" si="0"/>
        <v>0</v>
      </c>
    </row>
    <row r="23" spans="1:5" ht="30.75" x14ac:dyDescent="0.25">
      <c r="A23" s="118" t="s">
        <v>150</v>
      </c>
      <c r="B23" s="46">
        <f>'C.1 Federal Expenditures'!$AA$23</f>
        <v>0</v>
      </c>
      <c r="C23" s="46">
        <f>'C.2 State Expenditures'!$AA$23</f>
        <v>16972846</v>
      </c>
      <c r="D23" s="46">
        <f>'B. Total Expenditures'!$AA$23</f>
        <v>16972846</v>
      </c>
      <c r="E23" s="55">
        <f t="shared" si="0"/>
        <v>7.3840078671002951E-2</v>
      </c>
    </row>
    <row r="24" spans="1:5" ht="30.75" x14ac:dyDescent="0.25">
      <c r="A24" s="118" t="s">
        <v>156</v>
      </c>
      <c r="B24" s="46">
        <f>'C.1 Federal Expenditures'!$AB$23</f>
        <v>0</v>
      </c>
      <c r="C24" s="46">
        <f>'C.2 State Expenditures'!$AB$23</f>
        <v>0</v>
      </c>
      <c r="D24" s="46">
        <f>'B. Total Expenditures'!$AB$23</f>
        <v>0</v>
      </c>
      <c r="E24" s="55">
        <f t="shared" si="0"/>
        <v>0</v>
      </c>
    </row>
    <row r="25" spans="1:5" ht="15.75" x14ac:dyDescent="0.25">
      <c r="A25" s="118" t="s">
        <v>64</v>
      </c>
      <c r="B25" s="46">
        <f>'C.1 Federal Expenditures'!$AC$23</f>
        <v>0</v>
      </c>
      <c r="C25" s="46">
        <f>'C.2 State Expenditures'!$AC$23</f>
        <v>0</v>
      </c>
      <c r="D25" s="46">
        <f>'B. Total Expenditures'!$AC$23</f>
        <v>0</v>
      </c>
      <c r="E25" s="55">
        <f t="shared" si="0"/>
        <v>0</v>
      </c>
    </row>
    <row r="26" spans="1:5" ht="15.75" x14ac:dyDescent="0.25">
      <c r="A26" s="118" t="s">
        <v>196</v>
      </c>
      <c r="B26" s="46">
        <f>'C.1 Federal Expenditures'!$AD$23</f>
        <v>8672942</v>
      </c>
      <c r="C26" s="46">
        <f>'C.2 State Expenditures'!$AD$23</f>
        <v>0</v>
      </c>
      <c r="D26" s="46">
        <f>'B. Total Expenditures'!$AD$23</f>
        <v>8672942</v>
      </c>
      <c r="E26" s="55">
        <f t="shared" si="0"/>
        <v>3.7731487081721339E-2</v>
      </c>
    </row>
    <row r="27" spans="1:5" s="11" customFormat="1" ht="15.75" x14ac:dyDescent="0.25">
      <c r="A27" s="118" t="s">
        <v>197</v>
      </c>
      <c r="B27" s="46">
        <f>'C.1 Federal Expenditures'!$AE$23</f>
        <v>900000</v>
      </c>
      <c r="C27" s="46">
        <f>'C.2 State Expenditures'!$AE$23</f>
        <v>2135096</v>
      </c>
      <c r="D27" s="46">
        <f>'B. Total Expenditures'!$AE$23</f>
        <v>3035096</v>
      </c>
      <c r="E27" s="55">
        <f t="shared" si="0"/>
        <v>1.320413367410783E-2</v>
      </c>
    </row>
    <row r="28" spans="1:5" ht="30.75" x14ac:dyDescent="0.25">
      <c r="A28" s="118" t="s">
        <v>198</v>
      </c>
      <c r="B28" s="46">
        <f>'C.1 Federal Expenditures'!$AF$23</f>
        <v>1197060</v>
      </c>
      <c r="C28" s="46">
        <f>'C.2 State Expenditures'!$AF$23</f>
        <v>0</v>
      </c>
      <c r="D28" s="46">
        <f>'B. Total Expenditures'!$AF$23</f>
        <v>1197060</v>
      </c>
      <c r="E28" s="55">
        <f t="shared" si="0"/>
        <v>5.2077892283893222E-3</v>
      </c>
    </row>
    <row r="29" spans="1:5" ht="45.75" x14ac:dyDescent="0.25">
      <c r="A29" s="118" t="s">
        <v>157</v>
      </c>
      <c r="B29" s="46">
        <f>'C.1 Federal Expenditures'!$AG$23</f>
        <v>0</v>
      </c>
      <c r="C29" s="46">
        <f>'C.2 State Expenditures'!$AG$23</f>
        <v>0</v>
      </c>
      <c r="D29" s="46">
        <f>'B. Total Expenditures'!$AG$23</f>
        <v>0</v>
      </c>
      <c r="E29" s="55">
        <f t="shared" si="0"/>
        <v>0</v>
      </c>
    </row>
    <row r="30" spans="1:5" ht="15.75" x14ac:dyDescent="0.25">
      <c r="A30" s="118" t="s">
        <v>199</v>
      </c>
      <c r="B30" s="46">
        <f>'C.1 Federal Expenditures'!$AH$23</f>
        <v>30547038</v>
      </c>
      <c r="C30" s="46">
        <f>'C.2 State Expenditures'!$AH$23</f>
        <v>0</v>
      </c>
      <c r="D30" s="46">
        <f>'B. Total Expenditures'!$AH$23</f>
        <v>30547038</v>
      </c>
      <c r="E30" s="55">
        <f t="shared" si="0"/>
        <v>0.13289437075468172</v>
      </c>
    </row>
    <row r="31" spans="1:5" ht="29.25" x14ac:dyDescent="0.25">
      <c r="A31" s="119" t="s">
        <v>200</v>
      </c>
      <c r="B31" s="46">
        <f>'C.1 Federal Expenditures'!$AI$23</f>
        <v>894432</v>
      </c>
      <c r="C31" s="46">
        <f>'C.2 State Expenditures'!$AI$23</f>
        <v>0</v>
      </c>
      <c r="D31" s="46">
        <f>'B. Total Expenditures'!$AI$23</f>
        <v>894432</v>
      </c>
      <c r="E31" s="55">
        <f t="shared" si="0"/>
        <v>3.8912112468269915E-3</v>
      </c>
    </row>
    <row r="32" spans="1:5" x14ac:dyDescent="0.25">
      <c r="A32" s="119" t="s">
        <v>201</v>
      </c>
      <c r="B32" s="46">
        <f>'C.1 Federal Expenditures'!$AJ$23</f>
        <v>0</v>
      </c>
      <c r="C32" s="46">
        <f>'C.2 State Expenditures'!$AJ$23</f>
        <v>0</v>
      </c>
      <c r="D32" s="46">
        <f>'B. Total Expenditures'!$AJ$23</f>
        <v>0</v>
      </c>
      <c r="E32" s="55">
        <f t="shared" si="0"/>
        <v>0</v>
      </c>
    </row>
    <row r="33" spans="1:5" x14ac:dyDescent="0.25">
      <c r="A33" s="119" t="s">
        <v>202</v>
      </c>
      <c r="B33" s="46">
        <f>'C.1 Federal Expenditures'!$AK$23</f>
        <v>29652606</v>
      </c>
      <c r="C33" s="46">
        <f>'C.2 State Expenditures'!$AK$23</f>
        <v>0</v>
      </c>
      <c r="D33" s="46">
        <f>'B. Total Expenditures'!$AK$23</f>
        <v>29652606</v>
      </c>
      <c r="E33" s="55">
        <f t="shared" si="0"/>
        <v>0.12900315950785474</v>
      </c>
    </row>
    <row r="34" spans="1:5" ht="15.75" x14ac:dyDescent="0.25">
      <c r="A34" s="118" t="s">
        <v>203</v>
      </c>
      <c r="B34" s="46">
        <f>'C.1 Federal Expenditures'!$AL$23</f>
        <v>2158108</v>
      </c>
      <c r="C34" s="46">
        <f>'C.2 State Expenditures'!$AL$23</f>
        <v>0</v>
      </c>
      <c r="D34" s="46">
        <f>'B. Total Expenditures'!$AL$23</f>
        <v>2158108</v>
      </c>
      <c r="E34" s="55">
        <f t="shared" si="0"/>
        <v>9.3888122534382772E-3</v>
      </c>
    </row>
    <row r="35" spans="1:5" ht="15.75" x14ac:dyDescent="0.25">
      <c r="A35" s="118" t="s">
        <v>158</v>
      </c>
      <c r="B35" s="46">
        <f>'C.1 Federal Expenditures'!$AM$23</f>
        <v>17675739</v>
      </c>
      <c r="C35" s="46">
        <f>'C.2 State Expenditures'!$AM$23</f>
        <v>0</v>
      </c>
      <c r="D35" s="46">
        <f>'B. Total Expenditures'!$AM$23</f>
        <v>17675739</v>
      </c>
      <c r="E35" s="55">
        <f t="shared" si="0"/>
        <v>7.6898002746747074E-2</v>
      </c>
    </row>
    <row r="36" spans="1:5" x14ac:dyDescent="0.25">
      <c r="A36" s="119" t="s">
        <v>204</v>
      </c>
      <c r="B36" s="46">
        <f>'C.1 Federal Expenditures'!$AN$23</f>
        <v>15566221</v>
      </c>
      <c r="C36" s="46">
        <f>'C.2 State Expenditures'!$AN$23</f>
        <v>0</v>
      </c>
      <c r="D36" s="46">
        <f>'B. Total Expenditures'!$AN$23</f>
        <v>15566221</v>
      </c>
      <c r="E36" s="55">
        <f t="shared" si="0"/>
        <v>6.7720580464243785E-2</v>
      </c>
    </row>
    <row r="37" spans="1:5" x14ac:dyDescent="0.25">
      <c r="A37" s="119" t="s">
        <v>205</v>
      </c>
      <c r="B37" s="46">
        <f>'C.1 Federal Expenditures'!$AO$23</f>
        <v>1375648</v>
      </c>
      <c r="C37" s="46">
        <f>'C.2 State Expenditures'!$AO$23</f>
        <v>0</v>
      </c>
      <c r="D37" s="46">
        <f>'B. Total Expenditures'!$AO$23</f>
        <v>1375648</v>
      </c>
      <c r="E37" s="55">
        <f t="shared" si="0"/>
        <v>5.984733293615453E-3</v>
      </c>
    </row>
    <row r="38" spans="1:5" x14ac:dyDescent="0.25">
      <c r="A38" s="119" t="s">
        <v>206</v>
      </c>
      <c r="B38" s="46">
        <f>'C.1 Federal Expenditures'!$AP$23</f>
        <v>733870</v>
      </c>
      <c r="C38" s="46">
        <f>'C.2 State Expenditures'!$AP$23</f>
        <v>0</v>
      </c>
      <c r="D38" s="46">
        <f>'B. Total Expenditures'!$AP$23</f>
        <v>733870</v>
      </c>
      <c r="E38" s="55">
        <f t="shared" si="0"/>
        <v>3.1926889888878353E-3</v>
      </c>
    </row>
    <row r="39" spans="1:5" ht="15.75" x14ac:dyDescent="0.25">
      <c r="A39" s="118" t="s">
        <v>152</v>
      </c>
      <c r="B39" s="46">
        <f>'C.1 Federal Expenditures'!$AQ$23</f>
        <v>0</v>
      </c>
      <c r="C39" s="46">
        <f>'C.2 State Expenditures'!$AQ$23</f>
        <v>0</v>
      </c>
      <c r="D39" s="46">
        <f>'B. Total Expenditures'!$AQ$23</f>
        <v>0</v>
      </c>
      <c r="E39" s="55">
        <f t="shared" si="0"/>
        <v>0</v>
      </c>
    </row>
    <row r="40" spans="1:5" ht="15.75" x14ac:dyDescent="0.25">
      <c r="A40" s="94" t="s">
        <v>209</v>
      </c>
      <c r="B40" s="133">
        <f>'C.1 Federal Expenditures'!$AR$23</f>
        <v>134624833</v>
      </c>
      <c r="C40" s="133">
        <f>'C.2 State Expenditures'!$AR$23</f>
        <v>78837502</v>
      </c>
      <c r="D40" s="133">
        <f>'B. Total Expenditures'!$AR$23</f>
        <v>213462335</v>
      </c>
      <c r="E40" s="96">
        <f t="shared" si="0"/>
        <v>0.92866426819026038</v>
      </c>
    </row>
    <row r="41" spans="1:5" ht="15.75" x14ac:dyDescent="0.25">
      <c r="A41" s="118" t="s">
        <v>153</v>
      </c>
      <c r="B41" s="46">
        <f>'C.1 Federal Expenditures'!$C$23</f>
        <v>0</v>
      </c>
      <c r="C41" s="132"/>
      <c r="D41" s="46">
        <f>'B. Total Expenditures'!$C$23</f>
        <v>0</v>
      </c>
      <c r="E41" s="55">
        <f t="shared" si="0"/>
        <v>0</v>
      </c>
    </row>
    <row r="42" spans="1:5" ht="15.75" x14ac:dyDescent="0.25">
      <c r="A42" s="118" t="s">
        <v>320</v>
      </c>
      <c r="B42" s="46">
        <f>'C.1 Federal Expenditures'!$D$23</f>
        <v>16397198</v>
      </c>
      <c r="C42" s="132"/>
      <c r="D42" s="46">
        <f>'B. Total Expenditures'!$D$23</f>
        <v>16397198</v>
      </c>
      <c r="E42" s="55">
        <f t="shared" si="0"/>
        <v>7.133573180973965E-2</v>
      </c>
    </row>
    <row r="43" spans="1:5" ht="15.75" x14ac:dyDescent="0.25">
      <c r="A43" s="120" t="s">
        <v>180</v>
      </c>
      <c r="B43" s="133">
        <f>B41+B42</f>
        <v>16397198</v>
      </c>
      <c r="C43" s="144"/>
      <c r="D43" s="133">
        <f>D41+D42</f>
        <v>16397198</v>
      </c>
      <c r="E43" s="96">
        <f t="shared" si="0"/>
        <v>7.133573180973965E-2</v>
      </c>
    </row>
    <row r="44" spans="1:5" ht="15.75" x14ac:dyDescent="0.25">
      <c r="A44" s="94" t="s">
        <v>61</v>
      </c>
      <c r="B44" s="95">
        <f>SUM(B41,B42, B3,B6,B10,B14,B18,B19,B22,B23,B24,B25,B26,B27,B28,B29,B30,B34,B35, B39)</f>
        <v>151022031</v>
      </c>
      <c r="C44" s="95">
        <f>SUM(C41,C42,C3,C6,C10,C14,C18,C19,C22,C23,C24,C25,C26,C27,C28,C29,C30,C34,C35, C39)</f>
        <v>78837502</v>
      </c>
      <c r="D44" s="95">
        <f>B44+C44</f>
        <v>229859533</v>
      </c>
      <c r="E44" s="96">
        <f t="shared" si="0"/>
        <v>1</v>
      </c>
    </row>
    <row r="45" spans="1:5" ht="15.75" x14ac:dyDescent="0.25">
      <c r="A45" s="118" t="s">
        <v>207</v>
      </c>
      <c r="B45" s="46">
        <f>'C.1 Federal Expenditures'!$AS$23</f>
        <v>12949954</v>
      </c>
      <c r="C45" s="132"/>
      <c r="D45" s="46">
        <f>'B. Total Expenditures'!$AS$23</f>
        <v>12949954</v>
      </c>
      <c r="E45" s="141"/>
    </row>
    <row r="46" spans="1:5" ht="15.75" x14ac:dyDescent="0.25">
      <c r="A46" s="118" t="s">
        <v>208</v>
      </c>
      <c r="B46" s="46">
        <f>'C.1 Federal Expenditures'!$AT$23</f>
        <v>0</v>
      </c>
      <c r="C46" s="132"/>
      <c r="D46" s="46">
        <f>'B. Total Expenditures'!$AT$23</f>
        <v>0</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118</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Expenditures'!$G$24</f>
        <v>14142246</v>
      </c>
      <c r="C3" s="46">
        <f>'C.2 State Expenditures'!$G$24</f>
        <v>26347301</v>
      </c>
      <c r="D3" s="46">
        <f>'B. Total Expenditures'!$G$24</f>
        <v>40489547</v>
      </c>
      <c r="E3" s="55">
        <f t="shared" ref="E3:E44" si="0">D3/($D$44)</f>
        <v>0.47511279918917554</v>
      </c>
    </row>
    <row r="4" spans="1:5" ht="57.75" x14ac:dyDescent="0.25">
      <c r="A4" s="119" t="s">
        <v>182</v>
      </c>
      <c r="B4" s="46">
        <f>'C.1 Federal Expenditures'!$H$24</f>
        <v>11271617</v>
      </c>
      <c r="C4" s="46">
        <f>'C.2 State Expenditures'!$H$24</f>
        <v>21271423</v>
      </c>
      <c r="D4" s="46">
        <f>'B. Total Expenditures'!$H$24</f>
        <v>32543040</v>
      </c>
      <c r="E4" s="55">
        <f t="shared" si="0"/>
        <v>0.38186682672753308</v>
      </c>
    </row>
    <row r="5" spans="1:5" ht="43.5" x14ac:dyDescent="0.25">
      <c r="A5" s="119" t="s">
        <v>181</v>
      </c>
      <c r="B5" s="46">
        <f>'C.1 Federal Expenditures'!$I$24</f>
        <v>2870629</v>
      </c>
      <c r="C5" s="46">
        <f>'C.2 State Expenditures'!$I$24</f>
        <v>5075878</v>
      </c>
      <c r="D5" s="46">
        <f>'B. Total Expenditures'!$I$24</f>
        <v>7946507</v>
      </c>
      <c r="E5" s="55">
        <f t="shared" si="0"/>
        <v>9.3245972461642457E-2</v>
      </c>
    </row>
    <row r="6" spans="1:5" ht="30.75" x14ac:dyDescent="0.25">
      <c r="A6" s="118" t="s">
        <v>149</v>
      </c>
      <c r="B6" s="46">
        <f>'C.1 Federal Expenditures'!$J$24</f>
        <v>0</v>
      </c>
      <c r="C6" s="132"/>
      <c r="D6" s="46">
        <f>'B. Total Expenditures'!$J$24</f>
        <v>0</v>
      </c>
      <c r="E6" s="55">
        <f t="shared" si="0"/>
        <v>0</v>
      </c>
    </row>
    <row r="7" spans="1:5" x14ac:dyDescent="0.25">
      <c r="A7" s="119" t="s">
        <v>183</v>
      </c>
      <c r="B7" s="46">
        <f>'C.1 Federal Expenditures'!$K$24</f>
        <v>0</v>
      </c>
      <c r="C7" s="132"/>
      <c r="D7" s="46">
        <f>'B. Total Expenditures'!$K$24</f>
        <v>0</v>
      </c>
      <c r="E7" s="55">
        <f t="shared" si="0"/>
        <v>0</v>
      </c>
    </row>
    <row r="8" spans="1:5" x14ac:dyDescent="0.25">
      <c r="A8" s="119" t="s">
        <v>184</v>
      </c>
      <c r="B8" s="46">
        <f>'C.1 Federal Expenditures'!$L$24</f>
        <v>0</v>
      </c>
      <c r="C8" s="132"/>
      <c r="D8" s="46">
        <f>'B. Total Expenditures'!$L$24</f>
        <v>0</v>
      </c>
      <c r="E8" s="55">
        <f t="shared" si="0"/>
        <v>0</v>
      </c>
    </row>
    <row r="9" spans="1:5" ht="29.25" x14ac:dyDescent="0.25">
      <c r="A9" s="119" t="s">
        <v>185</v>
      </c>
      <c r="B9" s="46">
        <f>'C.1 Federal Expenditures'!$M$24</f>
        <v>0</v>
      </c>
      <c r="C9" s="132"/>
      <c r="D9" s="46">
        <f>'B. Total Expenditures'!$M$24</f>
        <v>0</v>
      </c>
      <c r="E9" s="55">
        <f t="shared" si="0"/>
        <v>0</v>
      </c>
    </row>
    <row r="10" spans="1:5" ht="30.75" x14ac:dyDescent="0.25">
      <c r="A10" s="118" t="s">
        <v>148</v>
      </c>
      <c r="B10" s="46">
        <f>'C.1 Federal Expenditures'!$N$24</f>
        <v>0</v>
      </c>
      <c r="C10" s="132"/>
      <c r="D10" s="46">
        <f>'B. Total Expenditures'!$N$24</f>
        <v>0</v>
      </c>
      <c r="E10" s="55">
        <f t="shared" si="0"/>
        <v>0</v>
      </c>
    </row>
    <row r="11" spans="1:5" x14ac:dyDescent="0.25">
      <c r="A11" s="119" t="s">
        <v>186</v>
      </c>
      <c r="B11" s="46">
        <f>'C.1 Federal Expenditures'!$O$24</f>
        <v>0</v>
      </c>
      <c r="C11" s="132"/>
      <c r="D11" s="46">
        <f>'B. Total Expenditures'!$O$24</f>
        <v>0</v>
      </c>
      <c r="E11" s="55">
        <f t="shared" si="0"/>
        <v>0</v>
      </c>
    </row>
    <row r="12" spans="1:5" x14ac:dyDescent="0.25">
      <c r="A12" s="119" t="s">
        <v>187</v>
      </c>
      <c r="B12" s="46">
        <f>'C.1 Federal Expenditures'!$P$24</f>
        <v>0</v>
      </c>
      <c r="C12" s="132"/>
      <c r="D12" s="46">
        <f>'B. Total Expenditures'!$P$24</f>
        <v>0</v>
      </c>
      <c r="E12" s="55">
        <f t="shared" si="0"/>
        <v>0</v>
      </c>
    </row>
    <row r="13" spans="1:5" ht="29.25" x14ac:dyDescent="0.25">
      <c r="A13" s="119" t="s">
        <v>188</v>
      </c>
      <c r="B13" s="46">
        <f>'C.1 Federal Expenditures'!$Q$24</f>
        <v>0</v>
      </c>
      <c r="C13" s="132"/>
      <c r="D13" s="46">
        <f>'B. Total Expenditures'!$Q$24</f>
        <v>0</v>
      </c>
      <c r="E13" s="55">
        <f t="shared" si="0"/>
        <v>0</v>
      </c>
    </row>
    <row r="14" spans="1:5" ht="30.75" x14ac:dyDescent="0.25">
      <c r="A14" s="118" t="s">
        <v>189</v>
      </c>
      <c r="B14" s="46">
        <f>'C.1 Federal Expenditures'!$R$24</f>
        <v>2517665</v>
      </c>
      <c r="C14" s="46">
        <f>'C.2 State Expenditures'!$R$24</f>
        <v>573388</v>
      </c>
      <c r="D14" s="46">
        <f>'B. Total Expenditures'!$R$24</f>
        <v>3091053</v>
      </c>
      <c r="E14" s="55">
        <f t="shared" si="0"/>
        <v>3.6271061350034335E-2</v>
      </c>
    </row>
    <row r="15" spans="1:5" x14ac:dyDescent="0.25">
      <c r="A15" s="119" t="s">
        <v>190</v>
      </c>
      <c r="B15" s="46">
        <f>'C.1 Federal Expenditures'!$S$24</f>
        <v>0</v>
      </c>
      <c r="C15" s="46">
        <f>'C.2 State Expenditures'!$S$24</f>
        <v>0</v>
      </c>
      <c r="D15" s="46">
        <f>'B. Total Expenditures'!$S$24</f>
        <v>0</v>
      </c>
      <c r="E15" s="55">
        <f t="shared" si="0"/>
        <v>0</v>
      </c>
    </row>
    <row r="16" spans="1:5" x14ac:dyDescent="0.25">
      <c r="A16" s="119" t="s">
        <v>191</v>
      </c>
      <c r="B16" s="46">
        <f>'C.1 Federal Expenditures'!$T$24</f>
        <v>184581</v>
      </c>
      <c r="C16" s="46">
        <f>'C.2 State Expenditures'!$T$24</f>
        <v>95951</v>
      </c>
      <c r="D16" s="46">
        <f>'B. Total Expenditures'!$T$24</f>
        <v>280532</v>
      </c>
      <c r="E16" s="55">
        <f t="shared" si="0"/>
        <v>3.2918210663640617E-3</v>
      </c>
    </row>
    <row r="17" spans="1:5" x14ac:dyDescent="0.25">
      <c r="A17" s="119" t="s">
        <v>192</v>
      </c>
      <c r="B17" s="46">
        <f>'C.1 Federal Expenditures'!$U$24</f>
        <v>2333084</v>
      </c>
      <c r="C17" s="46">
        <f>'C.2 State Expenditures'!$U$24</f>
        <v>477437</v>
      </c>
      <c r="D17" s="46">
        <f>'B. Total Expenditures'!$U$24</f>
        <v>2810521</v>
      </c>
      <c r="E17" s="55">
        <f t="shared" si="0"/>
        <v>3.2979240283670275E-2</v>
      </c>
    </row>
    <row r="18" spans="1:5" ht="15.75" x14ac:dyDescent="0.25">
      <c r="A18" s="118" t="s">
        <v>193</v>
      </c>
      <c r="B18" s="46">
        <f>'C.1 Federal Expenditures'!$V$24</f>
        <v>3257904</v>
      </c>
      <c r="C18" s="46">
        <f>'C.2 State Expenditures'!$V$24</f>
        <v>700110</v>
      </c>
      <c r="D18" s="46">
        <f>'B. Total Expenditures'!$V$24</f>
        <v>3958014</v>
      </c>
      <c r="E18" s="55">
        <f t="shared" si="0"/>
        <v>4.6444162755635315E-2</v>
      </c>
    </row>
    <row r="19" spans="1:5" ht="15.75" x14ac:dyDescent="0.25">
      <c r="A19" s="118" t="s">
        <v>154</v>
      </c>
      <c r="B19" s="46">
        <f>'C.1 Federal Expenditures'!$W$24</f>
        <v>10503826</v>
      </c>
      <c r="C19" s="46">
        <f>'C.2 State Expenditures'!$W$24</f>
        <v>4478730</v>
      </c>
      <c r="D19" s="46">
        <f>'B. Total Expenditures'!$W$24</f>
        <v>14982556</v>
      </c>
      <c r="E19" s="55">
        <f t="shared" si="0"/>
        <v>0.17580844063700138</v>
      </c>
    </row>
    <row r="20" spans="1:5" ht="29.25" x14ac:dyDescent="0.25">
      <c r="A20" s="119" t="s">
        <v>195</v>
      </c>
      <c r="B20" s="46">
        <f>'C.1 Federal Expenditures'!$X$24</f>
        <v>6553738</v>
      </c>
      <c r="C20" s="46">
        <f>'C.2 State Expenditures'!$X$24</f>
        <v>3041519</v>
      </c>
      <c r="D20" s="46">
        <f>'B. Total Expenditures'!$X$24</f>
        <v>9595257</v>
      </c>
      <c r="E20" s="55">
        <f t="shared" si="0"/>
        <v>0.11259274923993423</v>
      </c>
    </row>
    <row r="21" spans="1:5" x14ac:dyDescent="0.25">
      <c r="A21" s="119" t="s">
        <v>194</v>
      </c>
      <c r="B21" s="46">
        <f>'C.1 Federal Expenditures'!$Y$24</f>
        <v>3950088</v>
      </c>
      <c r="C21" s="46">
        <f>'C.2 State Expenditures'!$Y$24</f>
        <v>1437211</v>
      </c>
      <c r="D21" s="46">
        <f>'B. Total Expenditures'!$Y$24</f>
        <v>5387299</v>
      </c>
      <c r="E21" s="55">
        <f t="shared" si="0"/>
        <v>6.3215691397067161E-2</v>
      </c>
    </row>
    <row r="22" spans="1:5" ht="30.75" x14ac:dyDescent="0.25">
      <c r="A22" s="118" t="s">
        <v>155</v>
      </c>
      <c r="B22" s="46">
        <f>'C.1 Federal Expenditures'!$Z$24</f>
        <v>0</v>
      </c>
      <c r="C22" s="46">
        <f>'C.2 State Expenditures'!$Z$24</f>
        <v>0</v>
      </c>
      <c r="D22" s="46">
        <f>'B. Total Expenditures'!$Z$24</f>
        <v>0</v>
      </c>
      <c r="E22" s="55">
        <f t="shared" si="0"/>
        <v>0</v>
      </c>
    </row>
    <row r="23" spans="1:5" ht="30.75" x14ac:dyDescent="0.25">
      <c r="A23" s="118" t="s">
        <v>150</v>
      </c>
      <c r="B23" s="46">
        <f>'C.1 Federal Expenditures'!$AA$24</f>
        <v>0</v>
      </c>
      <c r="C23" s="46">
        <f>'C.2 State Expenditures'!$AA$24</f>
        <v>0</v>
      </c>
      <c r="D23" s="46">
        <f>'B. Total Expenditures'!$AA$24</f>
        <v>0</v>
      </c>
      <c r="E23" s="55">
        <f t="shared" si="0"/>
        <v>0</v>
      </c>
    </row>
    <row r="24" spans="1:5" ht="30.75" x14ac:dyDescent="0.25">
      <c r="A24" s="118" t="s">
        <v>156</v>
      </c>
      <c r="B24" s="46">
        <f>'C.1 Federal Expenditures'!$AB$24</f>
        <v>0</v>
      </c>
      <c r="C24" s="46">
        <f>'C.2 State Expenditures'!$AB$24</f>
        <v>2814704</v>
      </c>
      <c r="D24" s="46">
        <f>'B. Total Expenditures'!$AB$24</f>
        <v>2814704</v>
      </c>
      <c r="E24" s="55">
        <f t="shared" si="0"/>
        <v>3.3028324479129616E-2</v>
      </c>
    </row>
    <row r="25" spans="1:5" ht="15.75" x14ac:dyDescent="0.25">
      <c r="A25" s="118" t="s">
        <v>64</v>
      </c>
      <c r="B25" s="46">
        <f>'C.1 Federal Expenditures'!$AC$24</f>
        <v>615338</v>
      </c>
      <c r="C25" s="46">
        <f>'C.2 State Expenditures'!$AC$24</f>
        <v>3842662</v>
      </c>
      <c r="D25" s="46">
        <f>'B. Total Expenditures'!$AC$24</f>
        <v>4458000</v>
      </c>
      <c r="E25" s="55">
        <f t="shared" si="0"/>
        <v>5.2311102882562369E-2</v>
      </c>
    </row>
    <row r="26" spans="1:5" ht="15.75" x14ac:dyDescent="0.25">
      <c r="A26" s="118" t="s">
        <v>196</v>
      </c>
      <c r="B26" s="46">
        <f>'C.1 Federal Expenditures'!$AD$24</f>
        <v>2711984</v>
      </c>
      <c r="C26" s="46">
        <f>'C.2 State Expenditures'!$AD$24</f>
        <v>25636</v>
      </c>
      <c r="D26" s="46">
        <f>'B. Total Expenditures'!$AD$24</f>
        <v>2737620</v>
      </c>
      <c r="E26" s="55">
        <f t="shared" si="0"/>
        <v>3.2123804727088472E-2</v>
      </c>
    </row>
    <row r="27" spans="1:5" s="11" customFormat="1" ht="15.75" x14ac:dyDescent="0.25">
      <c r="A27" s="118" t="s">
        <v>197</v>
      </c>
      <c r="B27" s="46">
        <f>'C.1 Federal Expenditures'!$AE$24</f>
        <v>0</v>
      </c>
      <c r="C27" s="46">
        <f>'C.2 State Expenditures'!$AE$24</f>
        <v>0</v>
      </c>
      <c r="D27" s="46">
        <f>'B. Total Expenditures'!$AE$24</f>
        <v>0</v>
      </c>
      <c r="E27" s="55">
        <f t="shared" si="0"/>
        <v>0</v>
      </c>
    </row>
    <row r="28" spans="1:5" ht="30.75" x14ac:dyDescent="0.25">
      <c r="A28" s="118" t="s">
        <v>198</v>
      </c>
      <c r="B28" s="46">
        <f>'C.1 Federal Expenditures'!$AF$24</f>
        <v>422240</v>
      </c>
      <c r="C28" s="46">
        <f>'C.2 State Expenditures'!$AF$24</f>
        <v>0</v>
      </c>
      <c r="D28" s="46">
        <f>'B. Total Expenditures'!$AF$24</f>
        <v>422240</v>
      </c>
      <c r="E28" s="55">
        <f t="shared" si="0"/>
        <v>4.9546523286525656E-3</v>
      </c>
    </row>
    <row r="29" spans="1:5" ht="45.75" x14ac:dyDescent="0.25">
      <c r="A29" s="118" t="s">
        <v>157</v>
      </c>
      <c r="B29" s="46">
        <f>'C.1 Federal Expenditures'!$AG$24</f>
        <v>0</v>
      </c>
      <c r="C29" s="46">
        <f>'C.2 State Expenditures'!$AG$24</f>
        <v>0</v>
      </c>
      <c r="D29" s="46">
        <f>'B. Total Expenditures'!$AG$24</f>
        <v>0</v>
      </c>
      <c r="E29" s="55">
        <f t="shared" si="0"/>
        <v>0</v>
      </c>
    </row>
    <row r="30" spans="1:5" ht="15.75" x14ac:dyDescent="0.25">
      <c r="A30" s="118" t="s">
        <v>199</v>
      </c>
      <c r="B30" s="46">
        <f>'C.1 Federal Expenditures'!$AH$24</f>
        <v>1236659</v>
      </c>
      <c r="C30" s="46">
        <f>'C.2 State Expenditures'!$AH$24</f>
        <v>0</v>
      </c>
      <c r="D30" s="46">
        <f>'B. Total Expenditures'!$AH$24</f>
        <v>1236659</v>
      </c>
      <c r="E30" s="55">
        <f t="shared" si="0"/>
        <v>1.4511214934869157E-2</v>
      </c>
    </row>
    <row r="31" spans="1:5" ht="29.25" x14ac:dyDescent="0.25">
      <c r="A31" s="119" t="s">
        <v>200</v>
      </c>
      <c r="B31" s="46">
        <f>'C.1 Federal Expenditures'!$AI$24</f>
        <v>0</v>
      </c>
      <c r="C31" s="46">
        <f>'C.2 State Expenditures'!$AI$24</f>
        <v>0</v>
      </c>
      <c r="D31" s="46">
        <f>'B. Total Expenditures'!$AI$24</f>
        <v>0</v>
      </c>
      <c r="E31" s="55">
        <f t="shared" si="0"/>
        <v>0</v>
      </c>
    </row>
    <row r="32" spans="1:5" x14ac:dyDescent="0.25">
      <c r="A32" s="119" t="s">
        <v>201</v>
      </c>
      <c r="B32" s="46">
        <f>'C.1 Federal Expenditures'!$AJ$24</f>
        <v>0</v>
      </c>
      <c r="C32" s="46">
        <f>'C.2 State Expenditures'!$AJ$24</f>
        <v>0</v>
      </c>
      <c r="D32" s="46">
        <f>'B. Total Expenditures'!$AJ$24</f>
        <v>0</v>
      </c>
      <c r="E32" s="55">
        <f t="shared" si="0"/>
        <v>0</v>
      </c>
    </row>
    <row r="33" spans="1:5" x14ac:dyDescent="0.25">
      <c r="A33" s="119" t="s">
        <v>202</v>
      </c>
      <c r="B33" s="46">
        <f>'C.1 Federal Expenditures'!$AK$24</f>
        <v>1236659</v>
      </c>
      <c r="C33" s="46">
        <f>'C.2 State Expenditures'!$AK$24</f>
        <v>0</v>
      </c>
      <c r="D33" s="46">
        <f>'B. Total Expenditures'!$AK$24</f>
        <v>1236659</v>
      </c>
      <c r="E33" s="55">
        <f t="shared" si="0"/>
        <v>1.4511214934869157E-2</v>
      </c>
    </row>
    <row r="34" spans="1:5" ht="15.75" x14ac:dyDescent="0.25">
      <c r="A34" s="118" t="s">
        <v>203</v>
      </c>
      <c r="B34" s="46">
        <f>'C.1 Federal Expenditures'!$AL$24</f>
        <v>0</v>
      </c>
      <c r="C34" s="46">
        <f>'C.2 State Expenditures'!$AL$24</f>
        <v>0</v>
      </c>
      <c r="D34" s="46">
        <f>'B. Total Expenditures'!$AL$24</f>
        <v>0</v>
      </c>
      <c r="E34" s="55">
        <f t="shared" si="0"/>
        <v>0</v>
      </c>
    </row>
    <row r="35" spans="1:5" ht="15.75" x14ac:dyDescent="0.25">
      <c r="A35" s="118" t="s">
        <v>158</v>
      </c>
      <c r="B35" s="46">
        <f>'C.1 Federal Expenditures'!$AM$24</f>
        <v>9517013</v>
      </c>
      <c r="C35" s="46">
        <f>'C.2 State Expenditures'!$AM$24</f>
        <v>1513508</v>
      </c>
      <c r="D35" s="46">
        <f>'B. Total Expenditures'!$AM$24</f>
        <v>11030521</v>
      </c>
      <c r="E35" s="55">
        <f t="shared" si="0"/>
        <v>0.12943443671585123</v>
      </c>
    </row>
    <row r="36" spans="1:5" x14ac:dyDescent="0.25">
      <c r="A36" s="119" t="s">
        <v>204</v>
      </c>
      <c r="B36" s="46">
        <f>'C.1 Federal Expenditures'!$AN$24</f>
        <v>3876755</v>
      </c>
      <c r="C36" s="46">
        <f>'C.2 State Expenditures'!$AN$24</f>
        <v>0</v>
      </c>
      <c r="D36" s="46">
        <f>'B. Total Expenditures'!$AN$24</f>
        <v>3876755</v>
      </c>
      <c r="E36" s="55">
        <f t="shared" si="0"/>
        <v>4.5490652681805313E-2</v>
      </c>
    </row>
    <row r="37" spans="1:5" x14ac:dyDescent="0.25">
      <c r="A37" s="119" t="s">
        <v>205</v>
      </c>
      <c r="B37" s="46">
        <f>'C.1 Federal Expenditures'!$AO$24</f>
        <v>4219757</v>
      </c>
      <c r="C37" s="46">
        <f>'C.2 State Expenditures'!$AO$24</f>
        <v>1513218</v>
      </c>
      <c r="D37" s="46">
        <f>'B. Total Expenditures'!$AO$24</f>
        <v>5732975</v>
      </c>
      <c r="E37" s="55">
        <f t="shared" si="0"/>
        <v>6.7271925762260654E-2</v>
      </c>
    </row>
    <row r="38" spans="1:5" x14ac:dyDescent="0.25">
      <c r="A38" s="119" t="s">
        <v>206</v>
      </c>
      <c r="B38" s="46">
        <f>'C.1 Federal Expenditures'!$AP$24</f>
        <v>1420501</v>
      </c>
      <c r="C38" s="46">
        <f>'C.2 State Expenditures'!$AP$24</f>
        <v>290</v>
      </c>
      <c r="D38" s="46">
        <f>'B. Total Expenditures'!$AP$24</f>
        <v>1420791</v>
      </c>
      <c r="E38" s="55">
        <f t="shared" si="0"/>
        <v>1.6671858271785255E-2</v>
      </c>
    </row>
    <row r="39" spans="1:5" ht="15.75" x14ac:dyDescent="0.25">
      <c r="A39" s="118" t="s">
        <v>152</v>
      </c>
      <c r="B39" s="46">
        <f>'C.1 Federal Expenditures'!$AQ$24</f>
        <v>0</v>
      </c>
      <c r="C39" s="46">
        <f>'C.2 State Expenditures'!$AQ$24</f>
        <v>0</v>
      </c>
      <c r="D39" s="46">
        <f>'B. Total Expenditures'!$AQ$24</f>
        <v>0</v>
      </c>
      <c r="E39" s="55">
        <f t="shared" si="0"/>
        <v>0</v>
      </c>
    </row>
    <row r="40" spans="1:5" ht="15.75" x14ac:dyDescent="0.25">
      <c r="A40" s="94" t="s">
        <v>209</v>
      </c>
      <c r="B40" s="133">
        <f>'C.1 Federal Expenditures'!$AR$24</f>
        <v>44924875</v>
      </c>
      <c r="C40" s="133">
        <f>'C.2 State Expenditures'!$AR$24</f>
        <v>40296039</v>
      </c>
      <c r="D40" s="133">
        <f>'B. Total Expenditures'!$AR$24</f>
        <v>85220914</v>
      </c>
      <c r="E40" s="96">
        <f t="shared" si="0"/>
        <v>1</v>
      </c>
    </row>
    <row r="41" spans="1:5" ht="15.75" x14ac:dyDescent="0.25">
      <c r="A41" s="118" t="s">
        <v>153</v>
      </c>
      <c r="B41" s="46">
        <f>'C.1 Federal Expenditures'!$C$24</f>
        <v>0</v>
      </c>
      <c r="C41" s="132"/>
      <c r="D41" s="46">
        <f>'B. Total Expenditures'!$C$24</f>
        <v>0</v>
      </c>
      <c r="E41" s="55">
        <f t="shared" si="0"/>
        <v>0</v>
      </c>
    </row>
    <row r="42" spans="1:5" ht="15.75" x14ac:dyDescent="0.25">
      <c r="A42" s="118" t="s">
        <v>320</v>
      </c>
      <c r="B42" s="46">
        <f>'C.1 Federal Expenditures'!$D$24</f>
        <v>0</v>
      </c>
      <c r="C42" s="132"/>
      <c r="D42" s="46">
        <f>'B. Total Expenditures'!$D$24</f>
        <v>0</v>
      </c>
      <c r="E42" s="55">
        <f t="shared" si="0"/>
        <v>0</v>
      </c>
    </row>
    <row r="43" spans="1:5" ht="15.75" x14ac:dyDescent="0.25">
      <c r="A43" s="120" t="s">
        <v>180</v>
      </c>
      <c r="B43" s="133">
        <f>B41+B42</f>
        <v>0</v>
      </c>
      <c r="C43" s="144"/>
      <c r="D43" s="133">
        <f>D41+D42</f>
        <v>0</v>
      </c>
      <c r="E43" s="96">
        <f t="shared" si="0"/>
        <v>0</v>
      </c>
    </row>
    <row r="44" spans="1:5" ht="15.75" x14ac:dyDescent="0.25">
      <c r="A44" s="94" t="s">
        <v>61</v>
      </c>
      <c r="B44" s="95">
        <f>SUM(B41,B42, B3,B6,B10,B14,B18,B19,B22,B23,B24,B25,B26,B27,B28,B29,B30,B34,B35, B39)</f>
        <v>44924875</v>
      </c>
      <c r="C44" s="95">
        <f>SUM(C41,C42,C3,C6,C10,C14,C18,C19,C22,C23,C24,C25,C26,C27,C28,C29,C30,C34,C35, C39)</f>
        <v>40296039</v>
      </c>
      <c r="D44" s="95">
        <f>B44+C44</f>
        <v>85220914</v>
      </c>
      <c r="E44" s="96">
        <f t="shared" si="0"/>
        <v>1</v>
      </c>
    </row>
    <row r="45" spans="1:5" ht="15.75" x14ac:dyDescent="0.25">
      <c r="A45" s="118" t="s">
        <v>207</v>
      </c>
      <c r="B45" s="46">
        <f>'C.1 Federal Expenditures'!$AS$24</f>
        <v>0</v>
      </c>
      <c r="C45" s="132"/>
      <c r="D45" s="46">
        <f>'B. Total Expenditures'!$AS$24</f>
        <v>0</v>
      </c>
      <c r="E45" s="141"/>
    </row>
    <row r="46" spans="1:5" ht="15.75" x14ac:dyDescent="0.25">
      <c r="A46" s="118" t="s">
        <v>208</v>
      </c>
      <c r="B46" s="46">
        <f>'C.1 Federal Expenditures'!$AT$24</f>
        <v>92013296</v>
      </c>
      <c r="C46" s="132"/>
      <c r="D46" s="46">
        <f>'B. Total Expenditures'!$AT$24</f>
        <v>92013296</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117</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Expenditures'!$G$25</f>
        <v>102256597</v>
      </c>
      <c r="C3" s="46">
        <f>'C.2 State Expenditures'!$G$25</f>
        <v>9178469</v>
      </c>
      <c r="D3" s="46">
        <f>'B. Total Expenditures'!$G$25</f>
        <v>111435066</v>
      </c>
      <c r="E3" s="55">
        <f t="shared" ref="E3:E44" si="0">D3/($D$44)</f>
        <v>0.18517618236654779</v>
      </c>
    </row>
    <row r="4" spans="1:5" ht="57.75" x14ac:dyDescent="0.25">
      <c r="A4" s="119" t="s">
        <v>182</v>
      </c>
      <c r="B4" s="46">
        <f>'C.1 Federal Expenditures'!$H$25</f>
        <v>102256597</v>
      </c>
      <c r="C4" s="46">
        <f>'C.2 State Expenditures'!$H$25</f>
        <v>9178469</v>
      </c>
      <c r="D4" s="46">
        <f>'B. Total Expenditures'!$H$25</f>
        <v>111435066</v>
      </c>
      <c r="E4" s="55">
        <f t="shared" si="0"/>
        <v>0.18517618236654779</v>
      </c>
    </row>
    <row r="5" spans="1:5" ht="43.5" x14ac:dyDescent="0.25">
      <c r="A5" s="119" t="s">
        <v>181</v>
      </c>
      <c r="B5" s="46">
        <f>'C.1 Federal Expenditures'!$I$25</f>
        <v>0</v>
      </c>
      <c r="C5" s="46">
        <f>'C.2 State Expenditures'!$I$25</f>
        <v>0</v>
      </c>
      <c r="D5" s="46">
        <f>'B. Total Expenditures'!$I$25</f>
        <v>0</v>
      </c>
      <c r="E5" s="55">
        <f t="shared" si="0"/>
        <v>0</v>
      </c>
    </row>
    <row r="6" spans="1:5" ht="30.75" x14ac:dyDescent="0.25">
      <c r="A6" s="118" t="s">
        <v>149</v>
      </c>
      <c r="B6" s="46">
        <f>'C.1 Federal Expenditures'!$J$25</f>
        <v>0</v>
      </c>
      <c r="C6" s="132"/>
      <c r="D6" s="46">
        <f>'B. Total Expenditures'!$J$25</f>
        <v>0</v>
      </c>
      <c r="E6" s="55">
        <f t="shared" si="0"/>
        <v>0</v>
      </c>
    </row>
    <row r="7" spans="1:5" x14ac:dyDescent="0.25">
      <c r="A7" s="119" t="s">
        <v>183</v>
      </c>
      <c r="B7" s="46">
        <f>'C.1 Federal Expenditures'!$K$25</f>
        <v>0</v>
      </c>
      <c r="C7" s="132"/>
      <c r="D7" s="46">
        <f>'B. Total Expenditures'!$K$25</f>
        <v>0</v>
      </c>
      <c r="E7" s="55">
        <f t="shared" si="0"/>
        <v>0</v>
      </c>
    </row>
    <row r="8" spans="1:5" x14ac:dyDescent="0.25">
      <c r="A8" s="119" t="s">
        <v>184</v>
      </c>
      <c r="B8" s="46">
        <f>'C.1 Federal Expenditures'!$L$25</f>
        <v>0</v>
      </c>
      <c r="C8" s="132"/>
      <c r="D8" s="46">
        <f>'B. Total Expenditures'!$L$25</f>
        <v>0</v>
      </c>
      <c r="E8" s="55">
        <f t="shared" si="0"/>
        <v>0</v>
      </c>
    </row>
    <row r="9" spans="1:5" ht="29.25" x14ac:dyDescent="0.25">
      <c r="A9" s="119" t="s">
        <v>185</v>
      </c>
      <c r="B9" s="46">
        <f>'C.1 Federal Expenditures'!$M$25</f>
        <v>0</v>
      </c>
      <c r="C9" s="132"/>
      <c r="D9" s="46">
        <f>'B. Total Expenditures'!$M$25</f>
        <v>0</v>
      </c>
      <c r="E9" s="55">
        <f t="shared" si="0"/>
        <v>0</v>
      </c>
    </row>
    <row r="10" spans="1:5" ht="30.75" x14ac:dyDescent="0.25">
      <c r="A10" s="118" t="s">
        <v>148</v>
      </c>
      <c r="B10" s="46">
        <f>'C.1 Federal Expenditures'!$N$25</f>
        <v>0</v>
      </c>
      <c r="C10" s="132"/>
      <c r="D10" s="46">
        <f>'B. Total Expenditures'!$N$25</f>
        <v>0</v>
      </c>
      <c r="E10" s="55">
        <f t="shared" si="0"/>
        <v>0</v>
      </c>
    </row>
    <row r="11" spans="1:5" x14ac:dyDescent="0.25">
      <c r="A11" s="119" t="s">
        <v>186</v>
      </c>
      <c r="B11" s="46">
        <f>'C.1 Federal Expenditures'!$O$25</f>
        <v>0</v>
      </c>
      <c r="C11" s="132"/>
      <c r="D11" s="46">
        <f>'B. Total Expenditures'!$O$25</f>
        <v>0</v>
      </c>
      <c r="E11" s="55">
        <f t="shared" si="0"/>
        <v>0</v>
      </c>
    </row>
    <row r="12" spans="1:5" x14ac:dyDescent="0.25">
      <c r="A12" s="119" t="s">
        <v>187</v>
      </c>
      <c r="B12" s="46">
        <f>'C.1 Federal Expenditures'!$P$25</f>
        <v>0</v>
      </c>
      <c r="C12" s="132"/>
      <c r="D12" s="46">
        <f>'B. Total Expenditures'!$P$25</f>
        <v>0</v>
      </c>
      <c r="E12" s="55">
        <f t="shared" si="0"/>
        <v>0</v>
      </c>
    </row>
    <row r="13" spans="1:5" ht="29.25" x14ac:dyDescent="0.25">
      <c r="A13" s="119" t="s">
        <v>188</v>
      </c>
      <c r="B13" s="46">
        <f>'C.1 Federal Expenditures'!$Q$25</f>
        <v>0</v>
      </c>
      <c r="C13" s="132"/>
      <c r="D13" s="46">
        <f>'B. Total Expenditures'!$Q$25</f>
        <v>0</v>
      </c>
      <c r="E13" s="55">
        <f t="shared" si="0"/>
        <v>0</v>
      </c>
    </row>
    <row r="14" spans="1:5" ht="30.75" x14ac:dyDescent="0.25">
      <c r="A14" s="118" t="s">
        <v>189</v>
      </c>
      <c r="B14" s="46">
        <f>'C.1 Federal Expenditures'!$R$25</f>
        <v>32919537</v>
      </c>
      <c r="C14" s="46">
        <f>'C.2 State Expenditures'!$R$25</f>
        <v>640547</v>
      </c>
      <c r="D14" s="46">
        <f>'B. Total Expenditures'!$R$25</f>
        <v>33560084</v>
      </c>
      <c r="E14" s="55">
        <f t="shared" si="0"/>
        <v>5.5768156811794437E-2</v>
      </c>
    </row>
    <row r="15" spans="1:5" x14ac:dyDescent="0.25">
      <c r="A15" s="119" t="s">
        <v>190</v>
      </c>
      <c r="B15" s="46">
        <f>'C.1 Federal Expenditures'!$S$25</f>
        <v>7118883</v>
      </c>
      <c r="C15" s="46">
        <f>'C.2 State Expenditures'!$S$25</f>
        <v>0</v>
      </c>
      <c r="D15" s="46">
        <f>'B. Total Expenditures'!$S$25</f>
        <v>7118883</v>
      </c>
      <c r="E15" s="55">
        <f t="shared" si="0"/>
        <v>1.1829737478273821E-2</v>
      </c>
    </row>
    <row r="16" spans="1:5" x14ac:dyDescent="0.25">
      <c r="A16" s="119" t="s">
        <v>191</v>
      </c>
      <c r="B16" s="46">
        <f>'C.1 Federal Expenditures'!$T$25</f>
        <v>912529</v>
      </c>
      <c r="C16" s="46">
        <f>'C.2 State Expenditures'!$T$25</f>
        <v>117033</v>
      </c>
      <c r="D16" s="46">
        <f>'B. Total Expenditures'!$T$25</f>
        <v>1029562</v>
      </c>
      <c r="E16" s="55">
        <f t="shared" si="0"/>
        <v>1.7108650581287193E-3</v>
      </c>
    </row>
    <row r="17" spans="1:5" x14ac:dyDescent="0.25">
      <c r="A17" s="119" t="s">
        <v>192</v>
      </c>
      <c r="B17" s="46">
        <f>'C.1 Federal Expenditures'!$U$25</f>
        <v>24888125</v>
      </c>
      <c r="C17" s="46">
        <f>'C.2 State Expenditures'!$U$25</f>
        <v>523514</v>
      </c>
      <c r="D17" s="46">
        <f>'B. Total Expenditures'!$U$25</f>
        <v>25411639</v>
      </c>
      <c r="E17" s="55">
        <f t="shared" si="0"/>
        <v>4.2227554275391897E-2</v>
      </c>
    </row>
    <row r="18" spans="1:5" ht="15.75" x14ac:dyDescent="0.25">
      <c r="A18" s="118" t="s">
        <v>193</v>
      </c>
      <c r="B18" s="46">
        <f>'C.1 Federal Expenditures'!$V$25</f>
        <v>5237614</v>
      </c>
      <c r="C18" s="46">
        <f>'C.2 State Expenditures'!$V$25</f>
        <v>406566</v>
      </c>
      <c r="D18" s="46">
        <f>'B. Total Expenditures'!$V$25</f>
        <v>5644180</v>
      </c>
      <c r="E18" s="55">
        <f t="shared" si="0"/>
        <v>9.3791635120458548E-3</v>
      </c>
    </row>
    <row r="19" spans="1:5" ht="15.75" x14ac:dyDescent="0.25">
      <c r="A19" s="118" t="s">
        <v>154</v>
      </c>
      <c r="B19" s="46">
        <f>'C.1 Federal Expenditures'!$W$25</f>
        <v>2130010</v>
      </c>
      <c r="C19" s="46">
        <f>'C.2 State Expenditures'!$W$25</f>
        <v>109931206</v>
      </c>
      <c r="D19" s="46">
        <f>'B. Total Expenditures'!$W$25</f>
        <v>112061216</v>
      </c>
      <c r="E19" s="55">
        <f t="shared" si="0"/>
        <v>0.18621668129341892</v>
      </c>
    </row>
    <row r="20" spans="1:5" ht="29.25" x14ac:dyDescent="0.25">
      <c r="A20" s="119" t="s">
        <v>195</v>
      </c>
      <c r="B20" s="46">
        <f>'C.1 Federal Expenditures'!$X$25</f>
        <v>2130010</v>
      </c>
      <c r="C20" s="46">
        <f>'C.2 State Expenditures'!$X$25</f>
        <v>23738009</v>
      </c>
      <c r="D20" s="46">
        <f>'B. Total Expenditures'!$X$25</f>
        <v>25868019</v>
      </c>
      <c r="E20" s="55">
        <f t="shared" si="0"/>
        <v>4.2985939486995257E-2</v>
      </c>
    </row>
    <row r="21" spans="1:5" x14ac:dyDescent="0.25">
      <c r="A21" s="119" t="s">
        <v>194</v>
      </c>
      <c r="B21" s="46">
        <f>'C.1 Federal Expenditures'!$Y$25</f>
        <v>0</v>
      </c>
      <c r="C21" s="46">
        <f>'C.2 State Expenditures'!$Y$25</f>
        <v>86193197</v>
      </c>
      <c r="D21" s="46">
        <f>'B. Total Expenditures'!$Y$25</f>
        <v>86193197</v>
      </c>
      <c r="E21" s="55">
        <f t="shared" si="0"/>
        <v>0.14323074180642364</v>
      </c>
    </row>
    <row r="22" spans="1:5" ht="30.75" x14ac:dyDescent="0.25">
      <c r="A22" s="118" t="s">
        <v>155</v>
      </c>
      <c r="B22" s="46">
        <f>'C.1 Federal Expenditures'!$Z$25</f>
        <v>0</v>
      </c>
      <c r="C22" s="46">
        <f>'C.2 State Expenditures'!$Z$25</f>
        <v>0</v>
      </c>
      <c r="D22" s="46">
        <f>'B. Total Expenditures'!$Z$25</f>
        <v>0</v>
      </c>
      <c r="E22" s="55">
        <f t="shared" si="0"/>
        <v>0</v>
      </c>
    </row>
    <row r="23" spans="1:5" ht="30.75" x14ac:dyDescent="0.25">
      <c r="A23" s="118" t="s">
        <v>150</v>
      </c>
      <c r="B23" s="46">
        <f>'C.1 Federal Expenditures'!$AA$25</f>
        <v>0</v>
      </c>
      <c r="C23" s="46">
        <f>'C.2 State Expenditures'!$AA$25</f>
        <v>161702187</v>
      </c>
      <c r="D23" s="46">
        <f>'B. Total Expenditures'!$AA$25</f>
        <v>161702187</v>
      </c>
      <c r="E23" s="55">
        <f t="shared" si="0"/>
        <v>0.26870710220588562</v>
      </c>
    </row>
    <row r="24" spans="1:5" ht="30.75" x14ac:dyDescent="0.25">
      <c r="A24" s="118" t="s">
        <v>156</v>
      </c>
      <c r="B24" s="46">
        <f>'C.1 Federal Expenditures'!$AB$25</f>
        <v>0</v>
      </c>
      <c r="C24" s="46">
        <f>'C.2 State Expenditures'!$AB$25</f>
        <v>0</v>
      </c>
      <c r="D24" s="46">
        <f>'B. Total Expenditures'!$AB$25</f>
        <v>0</v>
      </c>
      <c r="E24" s="55">
        <f t="shared" si="0"/>
        <v>0</v>
      </c>
    </row>
    <row r="25" spans="1:5" ht="15.75" x14ac:dyDescent="0.25">
      <c r="A25" s="118" t="s">
        <v>64</v>
      </c>
      <c r="B25" s="46">
        <f>'C.1 Federal Expenditures'!$AC$25</f>
        <v>5696767</v>
      </c>
      <c r="C25" s="46">
        <f>'C.2 State Expenditures'!$AC$25</f>
        <v>61282532</v>
      </c>
      <c r="D25" s="46">
        <f>'B. Total Expenditures'!$AC$25</f>
        <v>66979299</v>
      </c>
      <c r="E25" s="55">
        <f t="shared" si="0"/>
        <v>0.11130222587571789</v>
      </c>
    </row>
    <row r="26" spans="1:5" ht="15.75" x14ac:dyDescent="0.25">
      <c r="A26" s="118" t="s">
        <v>196</v>
      </c>
      <c r="B26" s="46">
        <f>'C.1 Federal Expenditures'!$AD$25</f>
        <v>0</v>
      </c>
      <c r="C26" s="46">
        <f>'C.2 State Expenditures'!$AD$25</f>
        <v>0</v>
      </c>
      <c r="D26" s="46">
        <f>'B. Total Expenditures'!$AD$25</f>
        <v>0</v>
      </c>
      <c r="E26" s="55">
        <f t="shared" si="0"/>
        <v>0</v>
      </c>
    </row>
    <row r="27" spans="1:5" s="11" customFormat="1" ht="15.75" x14ac:dyDescent="0.25">
      <c r="A27" s="118" t="s">
        <v>197</v>
      </c>
      <c r="B27" s="46">
        <f>'C.1 Federal Expenditures'!$AE$25</f>
        <v>0</v>
      </c>
      <c r="C27" s="46">
        <f>'C.2 State Expenditures'!$AE$25</f>
        <v>0</v>
      </c>
      <c r="D27" s="46">
        <f>'B. Total Expenditures'!$AE$25</f>
        <v>0</v>
      </c>
      <c r="E27" s="55">
        <f t="shared" si="0"/>
        <v>0</v>
      </c>
    </row>
    <row r="28" spans="1:5" ht="30.75" x14ac:dyDescent="0.25">
      <c r="A28" s="118" t="s">
        <v>198</v>
      </c>
      <c r="B28" s="46">
        <f>'C.1 Federal Expenditures'!$AF$25</f>
        <v>0</v>
      </c>
      <c r="C28" s="46">
        <f>'C.2 State Expenditures'!$AF$25</f>
        <v>58117</v>
      </c>
      <c r="D28" s="46">
        <f>'B. Total Expenditures'!$AF$25</f>
        <v>58117</v>
      </c>
      <c r="E28" s="55">
        <f t="shared" si="0"/>
        <v>9.6575383107833017E-5</v>
      </c>
    </row>
    <row r="29" spans="1:5" ht="45.75" x14ac:dyDescent="0.25">
      <c r="A29" s="118" t="s">
        <v>157</v>
      </c>
      <c r="B29" s="46">
        <f>'C.1 Federal Expenditures'!$AG$25</f>
        <v>1361412</v>
      </c>
      <c r="C29" s="46">
        <f>'C.2 State Expenditures'!$AG$25</f>
        <v>41369</v>
      </c>
      <c r="D29" s="46">
        <f>'B. Total Expenditures'!$AG$25</f>
        <v>1402781</v>
      </c>
      <c r="E29" s="55">
        <f t="shared" si="0"/>
        <v>2.3310582530307673E-3</v>
      </c>
    </row>
    <row r="30" spans="1:5" ht="15.75" x14ac:dyDescent="0.25">
      <c r="A30" s="118" t="s">
        <v>199</v>
      </c>
      <c r="B30" s="46">
        <f>'C.1 Federal Expenditures'!$AH$25</f>
        <v>30214952</v>
      </c>
      <c r="C30" s="46">
        <f>'C.2 State Expenditures'!$AH$25</f>
        <v>3087402</v>
      </c>
      <c r="D30" s="46">
        <f>'B. Total Expenditures'!$AH$25</f>
        <v>33302354</v>
      </c>
      <c r="E30" s="55">
        <f t="shared" si="0"/>
        <v>5.5339876386301348E-2</v>
      </c>
    </row>
    <row r="31" spans="1:5" ht="29.25" x14ac:dyDescent="0.25">
      <c r="A31" s="119" t="s">
        <v>200</v>
      </c>
      <c r="B31" s="46">
        <f>'C.1 Federal Expenditures'!$AI$25</f>
        <v>23883738</v>
      </c>
      <c r="C31" s="46">
        <f>'C.2 State Expenditures'!$AI$25</f>
        <v>2675389</v>
      </c>
      <c r="D31" s="46">
        <f>'B. Total Expenditures'!$AI$25</f>
        <v>26559127</v>
      </c>
      <c r="E31" s="55">
        <f t="shared" si="0"/>
        <v>4.4134381764967083E-2</v>
      </c>
    </row>
    <row r="32" spans="1:5" x14ac:dyDescent="0.25">
      <c r="A32" s="119" t="s">
        <v>201</v>
      </c>
      <c r="B32" s="46">
        <f>'C.1 Federal Expenditures'!$AJ$25</f>
        <v>0</v>
      </c>
      <c r="C32" s="46">
        <f>'C.2 State Expenditures'!$AJ$25</f>
        <v>0</v>
      </c>
      <c r="D32" s="46">
        <f>'B. Total Expenditures'!$AJ$25</f>
        <v>0</v>
      </c>
      <c r="E32" s="55">
        <f t="shared" si="0"/>
        <v>0</v>
      </c>
    </row>
    <row r="33" spans="1:5" x14ac:dyDescent="0.25">
      <c r="A33" s="119" t="s">
        <v>202</v>
      </c>
      <c r="B33" s="46">
        <f>'C.1 Federal Expenditures'!$AK$25</f>
        <v>6331214</v>
      </c>
      <c r="C33" s="46">
        <f>'C.2 State Expenditures'!$AK$25</f>
        <v>412013</v>
      </c>
      <c r="D33" s="46">
        <f>'B. Total Expenditures'!$AK$25</f>
        <v>6743227</v>
      </c>
      <c r="E33" s="55">
        <f t="shared" si="0"/>
        <v>1.1205494621334265E-2</v>
      </c>
    </row>
    <row r="34" spans="1:5" ht="15.75" x14ac:dyDescent="0.25">
      <c r="A34" s="118" t="s">
        <v>203</v>
      </c>
      <c r="B34" s="46">
        <f>'C.1 Federal Expenditures'!$AL$25</f>
        <v>934052</v>
      </c>
      <c r="C34" s="46">
        <f>'C.2 State Expenditures'!$AL$25</f>
        <v>257963</v>
      </c>
      <c r="D34" s="46">
        <f>'B. Total Expenditures'!$AL$25</f>
        <v>1192015</v>
      </c>
      <c r="E34" s="55">
        <f t="shared" si="0"/>
        <v>1.9808198168398848E-3</v>
      </c>
    </row>
    <row r="35" spans="1:5" ht="15.75" x14ac:dyDescent="0.25">
      <c r="A35" s="118" t="s">
        <v>158</v>
      </c>
      <c r="B35" s="46">
        <f>'C.1 Federal Expenditures'!$AM$25</f>
        <v>50959192</v>
      </c>
      <c r="C35" s="46">
        <f>'C.2 State Expenditures'!$AM$25</f>
        <v>572318</v>
      </c>
      <c r="D35" s="46">
        <f>'B. Total Expenditures'!$AM$25</f>
        <v>51531510</v>
      </c>
      <c r="E35" s="55">
        <f t="shared" si="0"/>
        <v>8.563200647616237E-2</v>
      </c>
    </row>
    <row r="36" spans="1:5" x14ac:dyDescent="0.25">
      <c r="A36" s="119" t="s">
        <v>204</v>
      </c>
      <c r="B36" s="46">
        <f>'C.1 Federal Expenditures'!$AN$25</f>
        <v>24287038</v>
      </c>
      <c r="C36" s="46">
        <f>'C.2 State Expenditures'!$AN$25</f>
        <v>0</v>
      </c>
      <c r="D36" s="46">
        <f>'B. Total Expenditures'!$AN$25</f>
        <v>24287038</v>
      </c>
      <c r="E36" s="55">
        <f t="shared" si="0"/>
        <v>4.0358759044763125E-2</v>
      </c>
    </row>
    <row r="37" spans="1:5" x14ac:dyDescent="0.25">
      <c r="A37" s="119" t="s">
        <v>205</v>
      </c>
      <c r="B37" s="46">
        <f>'C.1 Federal Expenditures'!$AO$25</f>
        <v>19799971</v>
      </c>
      <c r="C37" s="46">
        <f>'C.2 State Expenditures'!$AO$25</f>
        <v>572318</v>
      </c>
      <c r="D37" s="46">
        <f>'B. Total Expenditures'!$AO$25</f>
        <v>20372289</v>
      </c>
      <c r="E37" s="55">
        <f t="shared" si="0"/>
        <v>3.3853461378916538E-2</v>
      </c>
    </row>
    <row r="38" spans="1:5" x14ac:dyDescent="0.25">
      <c r="A38" s="119" t="s">
        <v>206</v>
      </c>
      <c r="B38" s="46">
        <f>'C.1 Federal Expenditures'!$AP$25</f>
        <v>6872183</v>
      </c>
      <c r="C38" s="46">
        <f>'C.2 State Expenditures'!$AP$25</f>
        <v>0</v>
      </c>
      <c r="D38" s="46">
        <f>'B. Total Expenditures'!$AP$25</f>
        <v>6872183</v>
      </c>
      <c r="E38" s="55">
        <f t="shared" si="0"/>
        <v>1.1419786052482703E-2</v>
      </c>
    </row>
    <row r="39" spans="1:5" ht="15.75" x14ac:dyDescent="0.25">
      <c r="A39" s="118" t="s">
        <v>152</v>
      </c>
      <c r="B39" s="46">
        <f>'C.1 Federal Expenditures'!$AQ$25</f>
        <v>0</v>
      </c>
      <c r="C39" s="46">
        <f>'C.2 State Expenditures'!$AQ$25</f>
        <v>0</v>
      </c>
      <c r="D39" s="46">
        <f>'B. Total Expenditures'!$AQ$25</f>
        <v>0</v>
      </c>
      <c r="E39" s="55">
        <f t="shared" si="0"/>
        <v>0</v>
      </c>
    </row>
    <row r="40" spans="1:5" ht="15.75" x14ac:dyDescent="0.25">
      <c r="A40" s="94" t="s">
        <v>209</v>
      </c>
      <c r="B40" s="133">
        <f>'C.1 Federal Expenditures'!$AR$25</f>
        <v>231710133</v>
      </c>
      <c r="C40" s="133">
        <f>'C.2 State Expenditures'!$AR$25</f>
        <v>347158676</v>
      </c>
      <c r="D40" s="133">
        <f>'B. Total Expenditures'!$AR$25</f>
        <v>578868809</v>
      </c>
      <c r="E40" s="96">
        <f t="shared" si="0"/>
        <v>0.96192984838085271</v>
      </c>
    </row>
    <row r="41" spans="1:5" ht="15.75" x14ac:dyDescent="0.25">
      <c r="A41" s="118" t="s">
        <v>153</v>
      </c>
      <c r="B41" s="46">
        <f>'C.1 Federal Expenditures'!$C$25</f>
        <v>0</v>
      </c>
      <c r="C41" s="132"/>
      <c r="D41" s="46">
        <f>'B. Total Expenditures'!$C$25</f>
        <v>0</v>
      </c>
      <c r="E41" s="55">
        <f t="shared" si="0"/>
        <v>0</v>
      </c>
    </row>
    <row r="42" spans="1:5" ht="15.75" x14ac:dyDescent="0.25">
      <c r="A42" s="118" t="s">
        <v>320</v>
      </c>
      <c r="B42" s="46">
        <f>'C.1 Federal Expenditures'!$D$25</f>
        <v>22909803</v>
      </c>
      <c r="C42" s="132"/>
      <c r="D42" s="46">
        <f>'B. Total Expenditures'!$D$25</f>
        <v>22909803</v>
      </c>
      <c r="E42" s="55">
        <f t="shared" si="0"/>
        <v>3.8070151619147279E-2</v>
      </c>
    </row>
    <row r="43" spans="1:5" ht="15.75" x14ac:dyDescent="0.25">
      <c r="A43" s="120" t="s">
        <v>180</v>
      </c>
      <c r="B43" s="133">
        <f>B41+B42</f>
        <v>22909803</v>
      </c>
      <c r="C43" s="144"/>
      <c r="D43" s="133">
        <f>D41+D42</f>
        <v>22909803</v>
      </c>
      <c r="E43" s="96">
        <f t="shared" si="0"/>
        <v>3.8070151619147279E-2</v>
      </c>
    </row>
    <row r="44" spans="1:5" ht="15.75" x14ac:dyDescent="0.25">
      <c r="A44" s="94" t="s">
        <v>61</v>
      </c>
      <c r="B44" s="95">
        <f>SUM(B41,B42, B3,B6,B10,B14,B18,B19,B22,B23,B24,B25,B26,B27,B28,B29,B30,B34,B35, B39)</f>
        <v>254619936</v>
      </c>
      <c r="C44" s="95">
        <f>SUM(C41,C42,C3,C6,C10,C14,C18,C19,C22,C23,C24,C25,C26,C27,C28,C29,C30,C34,C35, C39)</f>
        <v>347158676</v>
      </c>
      <c r="D44" s="95">
        <f>B44+C44</f>
        <v>601778612</v>
      </c>
      <c r="E44" s="96">
        <f t="shared" si="0"/>
        <v>1</v>
      </c>
    </row>
    <row r="45" spans="1:5" ht="15.75" x14ac:dyDescent="0.25">
      <c r="A45" s="118" t="s">
        <v>207</v>
      </c>
      <c r="B45" s="46">
        <f>'C.1 Federal Expenditures'!$AS$25</f>
        <v>0</v>
      </c>
      <c r="C45" s="132"/>
      <c r="D45" s="46">
        <f>'B. Total Expenditures'!$AS$25</f>
        <v>0</v>
      </c>
      <c r="E45" s="141"/>
    </row>
    <row r="46" spans="1:5" ht="15.75" x14ac:dyDescent="0.25">
      <c r="A46" s="118" t="s">
        <v>208</v>
      </c>
      <c r="B46" s="46">
        <f>'C.1 Federal Expenditures'!$AT$25</f>
        <v>0</v>
      </c>
      <c r="C46" s="132"/>
      <c r="D46" s="46">
        <f>'B. Total Expenditures'!$AT$25</f>
        <v>0</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116</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Expenditures'!$G$26</f>
        <v>10500000</v>
      </c>
      <c r="C3" s="46">
        <f>'C.2 State Expenditures'!$G$26</f>
        <v>255655892</v>
      </c>
      <c r="D3" s="46">
        <f>'B. Total Expenditures'!$G$26</f>
        <v>266155892</v>
      </c>
      <c r="E3" s="55">
        <f t="shared" ref="E3:E44" si="0">D3/($D$44)</f>
        <v>0.23931266772893064</v>
      </c>
    </row>
    <row r="4" spans="1:5" ht="57.75" x14ac:dyDescent="0.25">
      <c r="A4" s="119" t="s">
        <v>182</v>
      </c>
      <c r="B4" s="46">
        <f>'C.1 Federal Expenditures'!$H$26</f>
        <v>10500000</v>
      </c>
      <c r="C4" s="46">
        <f>'C.2 State Expenditures'!$H$26</f>
        <v>255655892</v>
      </c>
      <c r="D4" s="46">
        <f>'B. Total Expenditures'!$H$26</f>
        <v>266155892</v>
      </c>
      <c r="E4" s="55">
        <f t="shared" si="0"/>
        <v>0.23931266772893064</v>
      </c>
    </row>
    <row r="5" spans="1:5" ht="43.5" x14ac:dyDescent="0.25">
      <c r="A5" s="119" t="s">
        <v>181</v>
      </c>
      <c r="B5" s="46">
        <f>'C.1 Federal Expenditures'!$I$26</f>
        <v>0</v>
      </c>
      <c r="C5" s="46">
        <f>'C.2 State Expenditures'!$I$26</f>
        <v>0</v>
      </c>
      <c r="D5" s="46">
        <f>'B. Total Expenditures'!$I$26</f>
        <v>0</v>
      </c>
      <c r="E5" s="55">
        <f t="shared" si="0"/>
        <v>0</v>
      </c>
    </row>
    <row r="6" spans="1:5" ht="30.75" x14ac:dyDescent="0.25">
      <c r="A6" s="118" t="s">
        <v>149</v>
      </c>
      <c r="B6" s="46">
        <f>'C.1 Federal Expenditures'!$J$26</f>
        <v>0</v>
      </c>
      <c r="C6" s="132"/>
      <c r="D6" s="46">
        <f>'B. Total Expenditures'!$J$26</f>
        <v>0</v>
      </c>
      <c r="E6" s="55">
        <f t="shared" si="0"/>
        <v>0</v>
      </c>
    </row>
    <row r="7" spans="1:5" x14ac:dyDescent="0.25">
      <c r="A7" s="119" t="s">
        <v>183</v>
      </c>
      <c r="B7" s="46">
        <f>'C.1 Federal Expenditures'!$K$26</f>
        <v>0</v>
      </c>
      <c r="C7" s="132"/>
      <c r="D7" s="46">
        <f>'B. Total Expenditures'!$K$26</f>
        <v>0</v>
      </c>
      <c r="E7" s="55">
        <f t="shared" si="0"/>
        <v>0</v>
      </c>
    </row>
    <row r="8" spans="1:5" x14ac:dyDescent="0.25">
      <c r="A8" s="119" t="s">
        <v>184</v>
      </c>
      <c r="B8" s="46">
        <f>'C.1 Federal Expenditures'!$L$26</f>
        <v>0</v>
      </c>
      <c r="C8" s="132"/>
      <c r="D8" s="46">
        <f>'B. Total Expenditures'!$L$26</f>
        <v>0</v>
      </c>
      <c r="E8" s="55">
        <f t="shared" si="0"/>
        <v>0</v>
      </c>
    </row>
    <row r="9" spans="1:5" ht="29.25" x14ac:dyDescent="0.25">
      <c r="A9" s="119" t="s">
        <v>185</v>
      </c>
      <c r="B9" s="46">
        <f>'C.1 Federal Expenditures'!$M$26</f>
        <v>0</v>
      </c>
      <c r="C9" s="132"/>
      <c r="D9" s="46">
        <f>'B. Total Expenditures'!$M$26</f>
        <v>0</v>
      </c>
      <c r="E9" s="55">
        <f t="shared" si="0"/>
        <v>0</v>
      </c>
    </row>
    <row r="10" spans="1:5" ht="30.75" x14ac:dyDescent="0.25">
      <c r="A10" s="118" t="s">
        <v>148</v>
      </c>
      <c r="B10" s="46">
        <f>'C.1 Federal Expenditures'!$N$26</f>
        <v>0</v>
      </c>
      <c r="C10" s="132"/>
      <c r="D10" s="46">
        <f>'B. Total Expenditures'!$N$26</f>
        <v>0</v>
      </c>
      <c r="E10" s="55">
        <f t="shared" si="0"/>
        <v>0</v>
      </c>
    </row>
    <row r="11" spans="1:5" x14ac:dyDescent="0.25">
      <c r="A11" s="119" t="s">
        <v>186</v>
      </c>
      <c r="B11" s="46">
        <f>'C.1 Federal Expenditures'!$O$26</f>
        <v>0</v>
      </c>
      <c r="C11" s="132"/>
      <c r="D11" s="46">
        <f>'B. Total Expenditures'!$O$26</f>
        <v>0</v>
      </c>
      <c r="E11" s="55">
        <f t="shared" si="0"/>
        <v>0</v>
      </c>
    </row>
    <row r="12" spans="1:5" x14ac:dyDescent="0.25">
      <c r="A12" s="119" t="s">
        <v>187</v>
      </c>
      <c r="B12" s="46">
        <f>'C.1 Federal Expenditures'!$P$26</f>
        <v>0</v>
      </c>
      <c r="C12" s="132"/>
      <c r="D12" s="46">
        <f>'B. Total Expenditures'!$P$26</f>
        <v>0</v>
      </c>
      <c r="E12" s="55">
        <f t="shared" si="0"/>
        <v>0</v>
      </c>
    </row>
    <row r="13" spans="1:5" ht="29.25" x14ac:dyDescent="0.25">
      <c r="A13" s="119" t="s">
        <v>188</v>
      </c>
      <c r="B13" s="46">
        <f>'C.1 Federal Expenditures'!$Q$26</f>
        <v>0</v>
      </c>
      <c r="C13" s="132"/>
      <c r="D13" s="46">
        <f>'B. Total Expenditures'!$Q$26</f>
        <v>0</v>
      </c>
      <c r="E13" s="55">
        <f t="shared" si="0"/>
        <v>0</v>
      </c>
    </row>
    <row r="14" spans="1:5" ht="30.75" x14ac:dyDescent="0.25">
      <c r="A14" s="118" t="s">
        <v>189</v>
      </c>
      <c r="B14" s="46">
        <f>'C.1 Federal Expenditures'!$R$26</f>
        <v>166316353</v>
      </c>
      <c r="C14" s="46">
        <f>'C.2 State Expenditures'!$R$26</f>
        <v>9783041</v>
      </c>
      <c r="D14" s="46">
        <f>'B. Total Expenditures'!$R$26</f>
        <v>176099394</v>
      </c>
      <c r="E14" s="55">
        <f t="shared" si="0"/>
        <v>0.15833884212335245</v>
      </c>
    </row>
    <row r="15" spans="1:5" x14ac:dyDescent="0.25">
      <c r="A15" s="119" t="s">
        <v>190</v>
      </c>
      <c r="B15" s="46">
        <f>'C.1 Federal Expenditures'!$S$26</f>
        <v>0</v>
      </c>
      <c r="C15" s="46">
        <f>'C.2 State Expenditures'!$S$26</f>
        <v>0</v>
      </c>
      <c r="D15" s="46">
        <f>'B. Total Expenditures'!$S$26</f>
        <v>0</v>
      </c>
      <c r="E15" s="55">
        <f t="shared" si="0"/>
        <v>0</v>
      </c>
    </row>
    <row r="16" spans="1:5" x14ac:dyDescent="0.25">
      <c r="A16" s="119" t="s">
        <v>191</v>
      </c>
      <c r="B16" s="46">
        <f>'C.1 Federal Expenditures'!$T$26</f>
        <v>166316353</v>
      </c>
      <c r="C16" s="46">
        <f>'C.2 State Expenditures'!$T$26</f>
        <v>6112004</v>
      </c>
      <c r="D16" s="46">
        <f>'B. Total Expenditures'!$T$26</f>
        <v>172428357</v>
      </c>
      <c r="E16" s="55">
        <f t="shared" si="0"/>
        <v>0.15503804855008219</v>
      </c>
    </row>
    <row r="17" spans="1:5" x14ac:dyDescent="0.25">
      <c r="A17" s="119" t="s">
        <v>192</v>
      </c>
      <c r="B17" s="46">
        <f>'C.1 Federal Expenditures'!$U$26</f>
        <v>0</v>
      </c>
      <c r="C17" s="46">
        <f>'C.2 State Expenditures'!$U$26</f>
        <v>3671037</v>
      </c>
      <c r="D17" s="46">
        <f>'B. Total Expenditures'!$U$26</f>
        <v>3671037</v>
      </c>
      <c r="E17" s="55">
        <f t="shared" si="0"/>
        <v>3.3007935732702483E-3</v>
      </c>
    </row>
    <row r="18" spans="1:5" ht="15.75" x14ac:dyDescent="0.25">
      <c r="A18" s="118" t="s">
        <v>193</v>
      </c>
      <c r="B18" s="46">
        <f>'C.1 Federal Expenditures'!$V$26</f>
        <v>0</v>
      </c>
      <c r="C18" s="46">
        <f>'C.2 State Expenditures'!$V$26</f>
        <v>0</v>
      </c>
      <c r="D18" s="46">
        <f>'B. Total Expenditures'!$V$26</f>
        <v>0</v>
      </c>
      <c r="E18" s="55">
        <f t="shared" si="0"/>
        <v>0</v>
      </c>
    </row>
    <row r="19" spans="1:5" ht="15.75" x14ac:dyDescent="0.25">
      <c r="A19" s="118" t="s">
        <v>154</v>
      </c>
      <c r="B19" s="46">
        <f>'C.1 Federal Expenditures'!$W$26</f>
        <v>195918144</v>
      </c>
      <c r="C19" s="46">
        <f>'C.2 State Expenditures'!$W$26</f>
        <v>44973367</v>
      </c>
      <c r="D19" s="46">
        <f>'B. Total Expenditures'!$W$26</f>
        <v>240891511</v>
      </c>
      <c r="E19" s="55">
        <f t="shared" si="0"/>
        <v>0.21659633268859982</v>
      </c>
    </row>
    <row r="20" spans="1:5" ht="29.25" x14ac:dyDescent="0.25">
      <c r="A20" s="119" t="s">
        <v>195</v>
      </c>
      <c r="B20" s="46">
        <f>'C.1 Federal Expenditures'!$X$26</f>
        <v>195057477</v>
      </c>
      <c r="C20" s="46">
        <f>'C.2 State Expenditures'!$X$26</f>
        <v>44973367</v>
      </c>
      <c r="D20" s="46">
        <f>'B. Total Expenditures'!$X$26</f>
        <v>240030844</v>
      </c>
      <c r="E20" s="55">
        <f t="shared" si="0"/>
        <v>0.21582246849101047</v>
      </c>
    </row>
    <row r="21" spans="1:5" x14ac:dyDescent="0.25">
      <c r="A21" s="119" t="s">
        <v>194</v>
      </c>
      <c r="B21" s="46">
        <f>'C.1 Federal Expenditures'!$Y$26</f>
        <v>860667</v>
      </c>
      <c r="C21" s="46">
        <f>'C.2 State Expenditures'!$Y$26</f>
        <v>0</v>
      </c>
      <c r="D21" s="46">
        <f>'B. Total Expenditures'!$Y$26</f>
        <v>860667</v>
      </c>
      <c r="E21" s="55">
        <f t="shared" si="0"/>
        <v>7.7386419758934189E-4</v>
      </c>
    </row>
    <row r="22" spans="1:5" ht="30.75" x14ac:dyDescent="0.25">
      <c r="A22" s="118" t="s">
        <v>155</v>
      </c>
      <c r="B22" s="46">
        <f>'C.1 Federal Expenditures'!$Z$26</f>
        <v>0</v>
      </c>
      <c r="C22" s="46">
        <f>'C.2 State Expenditures'!$Z$26</f>
        <v>0</v>
      </c>
      <c r="D22" s="46">
        <f>'B. Total Expenditures'!$Z$26</f>
        <v>0</v>
      </c>
      <c r="E22" s="55">
        <f t="shared" si="0"/>
        <v>0</v>
      </c>
    </row>
    <row r="23" spans="1:5" ht="30.75" x14ac:dyDescent="0.25">
      <c r="A23" s="118" t="s">
        <v>150</v>
      </c>
      <c r="B23" s="46">
        <f>'C.1 Federal Expenditures'!$AA$26</f>
        <v>0</v>
      </c>
      <c r="C23" s="46">
        <f>'C.2 State Expenditures'!$AA$26</f>
        <v>115984573</v>
      </c>
      <c r="D23" s="46">
        <f>'B. Total Expenditures'!$AA$26</f>
        <v>115984573</v>
      </c>
      <c r="E23" s="55">
        <f t="shared" si="0"/>
        <v>0.10428691760853785</v>
      </c>
    </row>
    <row r="24" spans="1:5" ht="30.75" x14ac:dyDescent="0.25">
      <c r="A24" s="118" t="s">
        <v>156</v>
      </c>
      <c r="B24" s="46">
        <f>'C.1 Federal Expenditures'!$AB$26</f>
        <v>0</v>
      </c>
      <c r="C24" s="46">
        <f>'C.2 State Expenditures'!$AB$26</f>
        <v>0</v>
      </c>
      <c r="D24" s="46">
        <f>'B. Total Expenditures'!$AB$26</f>
        <v>0</v>
      </c>
      <c r="E24" s="55">
        <f t="shared" si="0"/>
        <v>0</v>
      </c>
    </row>
    <row r="25" spans="1:5" ht="15.75" x14ac:dyDescent="0.25">
      <c r="A25" s="118" t="s">
        <v>64</v>
      </c>
      <c r="B25" s="46">
        <f>'C.1 Federal Expenditures'!$AC$26</f>
        <v>0</v>
      </c>
      <c r="C25" s="46">
        <f>'C.2 State Expenditures'!$AC$26</f>
        <v>96740969</v>
      </c>
      <c r="D25" s="46">
        <f>'B. Total Expenditures'!$AC$26</f>
        <v>96740969</v>
      </c>
      <c r="E25" s="55">
        <f t="shared" si="0"/>
        <v>8.6984132480042109E-2</v>
      </c>
    </row>
    <row r="26" spans="1:5" ht="15.75" x14ac:dyDescent="0.25">
      <c r="A26" s="118" t="s">
        <v>196</v>
      </c>
      <c r="B26" s="46">
        <f>'C.1 Federal Expenditures'!$AD$26</f>
        <v>0</v>
      </c>
      <c r="C26" s="46">
        <f>'C.2 State Expenditures'!$AD$26</f>
        <v>13839756</v>
      </c>
      <c r="D26" s="46">
        <f>'B. Total Expenditures'!$AD$26</f>
        <v>13839756</v>
      </c>
      <c r="E26" s="55">
        <f t="shared" si="0"/>
        <v>1.2443943675977212E-2</v>
      </c>
    </row>
    <row r="27" spans="1:5" s="11" customFormat="1" ht="15.75" x14ac:dyDescent="0.25">
      <c r="A27" s="118" t="s">
        <v>197</v>
      </c>
      <c r="B27" s="46">
        <f>'C.1 Federal Expenditures'!$AE$26</f>
        <v>0</v>
      </c>
      <c r="C27" s="46">
        <f>'C.2 State Expenditures'!$AE$26</f>
        <v>0</v>
      </c>
      <c r="D27" s="46">
        <f>'B. Total Expenditures'!$AE$26</f>
        <v>0</v>
      </c>
      <c r="E27" s="55">
        <f t="shared" si="0"/>
        <v>0</v>
      </c>
    </row>
    <row r="28" spans="1:5" ht="30.75" x14ac:dyDescent="0.25">
      <c r="A28" s="118" t="s">
        <v>198</v>
      </c>
      <c r="B28" s="46">
        <f>'C.1 Federal Expenditures'!$AF$26</f>
        <v>0</v>
      </c>
      <c r="C28" s="46">
        <f>'C.2 State Expenditures'!$AF$26</f>
        <v>15010037</v>
      </c>
      <c r="D28" s="46">
        <f>'B. Total Expenditures'!$AF$26</f>
        <v>15010037</v>
      </c>
      <c r="E28" s="55">
        <f t="shared" si="0"/>
        <v>1.3496195670092304E-2</v>
      </c>
    </row>
    <row r="29" spans="1:5" ht="45.75" x14ac:dyDescent="0.25">
      <c r="A29" s="118" t="s">
        <v>157</v>
      </c>
      <c r="B29" s="46">
        <f>'C.1 Federal Expenditures'!$AG$26</f>
        <v>0</v>
      </c>
      <c r="C29" s="46">
        <f>'C.2 State Expenditures'!$AG$26</f>
        <v>0</v>
      </c>
      <c r="D29" s="46">
        <f>'B. Total Expenditures'!$AG$26</f>
        <v>0</v>
      </c>
      <c r="E29" s="55">
        <f t="shared" si="0"/>
        <v>0</v>
      </c>
    </row>
    <row r="30" spans="1:5" ht="15.75" x14ac:dyDescent="0.25">
      <c r="A30" s="118" t="s">
        <v>199</v>
      </c>
      <c r="B30" s="46">
        <f>'C.1 Federal Expenditures'!$AH$26</f>
        <v>0</v>
      </c>
      <c r="C30" s="46">
        <f>'C.2 State Expenditures'!$AH$26</f>
        <v>14941258</v>
      </c>
      <c r="D30" s="46">
        <f>'B. Total Expenditures'!$AH$26</f>
        <v>14941258</v>
      </c>
      <c r="E30" s="55">
        <f t="shared" si="0"/>
        <v>1.3434353394687302E-2</v>
      </c>
    </row>
    <row r="31" spans="1:5" ht="29.25" x14ac:dyDescent="0.25">
      <c r="A31" s="119" t="s">
        <v>200</v>
      </c>
      <c r="B31" s="46">
        <f>'C.1 Federal Expenditures'!$AI$26</f>
        <v>0</v>
      </c>
      <c r="C31" s="46">
        <f>'C.2 State Expenditures'!$AI$26</f>
        <v>14941258</v>
      </c>
      <c r="D31" s="46">
        <f>'B. Total Expenditures'!$AI$26</f>
        <v>14941258</v>
      </c>
      <c r="E31" s="55">
        <f t="shared" si="0"/>
        <v>1.3434353394687302E-2</v>
      </c>
    </row>
    <row r="32" spans="1:5" x14ac:dyDescent="0.25">
      <c r="A32" s="119" t="s">
        <v>201</v>
      </c>
      <c r="B32" s="46">
        <f>'C.1 Federal Expenditures'!$AJ$26</f>
        <v>0</v>
      </c>
      <c r="C32" s="46">
        <f>'C.2 State Expenditures'!$AJ$26</f>
        <v>0</v>
      </c>
      <c r="D32" s="46">
        <f>'B. Total Expenditures'!$AJ$26</f>
        <v>0</v>
      </c>
      <c r="E32" s="55">
        <f t="shared" si="0"/>
        <v>0</v>
      </c>
    </row>
    <row r="33" spans="1:5" x14ac:dyDescent="0.25">
      <c r="A33" s="119" t="s">
        <v>202</v>
      </c>
      <c r="B33" s="46">
        <f>'C.1 Federal Expenditures'!$AK$26</f>
        <v>0</v>
      </c>
      <c r="C33" s="46">
        <f>'C.2 State Expenditures'!$AK$26</f>
        <v>0</v>
      </c>
      <c r="D33" s="46">
        <f>'B. Total Expenditures'!$AK$26</f>
        <v>0</v>
      </c>
      <c r="E33" s="55">
        <f t="shared" si="0"/>
        <v>0</v>
      </c>
    </row>
    <row r="34" spans="1:5" ht="15.75" x14ac:dyDescent="0.25">
      <c r="A34" s="118" t="s">
        <v>203</v>
      </c>
      <c r="B34" s="46">
        <f>'C.1 Federal Expenditures'!$AL$26</f>
        <v>0</v>
      </c>
      <c r="C34" s="46">
        <f>'C.2 State Expenditures'!$AL$26</f>
        <v>0</v>
      </c>
      <c r="D34" s="46">
        <f>'B. Total Expenditures'!$AL$26</f>
        <v>0</v>
      </c>
      <c r="E34" s="55">
        <f t="shared" si="0"/>
        <v>0</v>
      </c>
    </row>
    <row r="35" spans="1:5" ht="15.75" x14ac:dyDescent="0.25">
      <c r="A35" s="118" t="s">
        <v>158</v>
      </c>
      <c r="B35" s="46">
        <f>'C.1 Federal Expenditures'!$AM$26</f>
        <v>0</v>
      </c>
      <c r="C35" s="46">
        <f>'C.2 State Expenditures'!$AM$26</f>
        <v>34693280</v>
      </c>
      <c r="D35" s="46">
        <f>'B. Total Expenditures'!$AM$26</f>
        <v>34693280</v>
      </c>
      <c r="E35" s="55">
        <f t="shared" si="0"/>
        <v>3.119427988867049E-2</v>
      </c>
    </row>
    <row r="36" spans="1:5" x14ac:dyDescent="0.25">
      <c r="A36" s="119" t="s">
        <v>204</v>
      </c>
      <c r="B36" s="46">
        <f>'C.1 Federal Expenditures'!$AN$26</f>
        <v>0</v>
      </c>
      <c r="C36" s="46">
        <f>'C.2 State Expenditures'!$AN$26</f>
        <v>34693280</v>
      </c>
      <c r="D36" s="46">
        <f>'B. Total Expenditures'!$AN$26</f>
        <v>34693280</v>
      </c>
      <c r="E36" s="55">
        <f t="shared" si="0"/>
        <v>3.119427988867049E-2</v>
      </c>
    </row>
    <row r="37" spans="1:5" x14ac:dyDescent="0.25">
      <c r="A37" s="119" t="s">
        <v>205</v>
      </c>
      <c r="B37" s="46">
        <f>'C.1 Federal Expenditures'!$AO$26</f>
        <v>0</v>
      </c>
      <c r="C37" s="46">
        <f>'C.2 State Expenditures'!$AO$26</f>
        <v>0</v>
      </c>
      <c r="D37" s="46">
        <f>'B. Total Expenditures'!$AO$26</f>
        <v>0</v>
      </c>
      <c r="E37" s="55">
        <f t="shared" si="0"/>
        <v>0</v>
      </c>
    </row>
    <row r="38" spans="1:5" x14ac:dyDescent="0.25">
      <c r="A38" s="119" t="s">
        <v>206</v>
      </c>
      <c r="B38" s="46">
        <f>'C.1 Federal Expenditures'!$AP$26</f>
        <v>0</v>
      </c>
      <c r="C38" s="46">
        <f>'C.2 State Expenditures'!$AP$26</f>
        <v>0</v>
      </c>
      <c r="D38" s="46">
        <f>'B. Total Expenditures'!$AP$26</f>
        <v>0</v>
      </c>
      <c r="E38" s="55">
        <f t="shared" si="0"/>
        <v>0</v>
      </c>
    </row>
    <row r="39" spans="1:5" ht="15.75" x14ac:dyDescent="0.25">
      <c r="A39" s="118" t="s">
        <v>152</v>
      </c>
      <c r="B39" s="46">
        <f>'C.1 Federal Expenditures'!$AQ$26</f>
        <v>0</v>
      </c>
      <c r="C39" s="46">
        <f>'C.2 State Expenditures'!$AQ$26</f>
        <v>0</v>
      </c>
      <c r="D39" s="46">
        <f>'B. Total Expenditures'!$AQ$26</f>
        <v>0</v>
      </c>
      <c r="E39" s="55">
        <f t="shared" si="0"/>
        <v>0</v>
      </c>
    </row>
    <row r="40" spans="1:5" ht="15.75" x14ac:dyDescent="0.25">
      <c r="A40" s="94" t="s">
        <v>209</v>
      </c>
      <c r="B40" s="133">
        <f>'C.1 Federal Expenditures'!$AR$26</f>
        <v>372734497</v>
      </c>
      <c r="C40" s="133">
        <f>'C.2 State Expenditures'!$AR$26</f>
        <v>601622173</v>
      </c>
      <c r="D40" s="133">
        <f>'B. Total Expenditures'!$AR$26</f>
        <v>974356670</v>
      </c>
      <c r="E40" s="96">
        <f t="shared" si="0"/>
        <v>0.87608766525889015</v>
      </c>
    </row>
    <row r="41" spans="1:5" ht="15.75" x14ac:dyDescent="0.25">
      <c r="A41" s="118" t="s">
        <v>153</v>
      </c>
      <c r="B41" s="46">
        <f>'C.1 Federal Expenditures'!$C$26</f>
        <v>91874224</v>
      </c>
      <c r="C41" s="132"/>
      <c r="D41" s="46">
        <f>'B. Total Expenditures'!$C$26</f>
        <v>91874224</v>
      </c>
      <c r="E41" s="55">
        <f t="shared" si="0"/>
        <v>8.2608224359599539E-2</v>
      </c>
    </row>
    <row r="42" spans="1:5" ht="15.75" x14ac:dyDescent="0.25">
      <c r="A42" s="118" t="s">
        <v>320</v>
      </c>
      <c r="B42" s="46">
        <f>'C.1 Federal Expenditures'!$D$26</f>
        <v>45937110</v>
      </c>
      <c r="C42" s="132"/>
      <c r="D42" s="46">
        <f>'B. Total Expenditures'!$D$26</f>
        <v>45937110</v>
      </c>
      <c r="E42" s="55">
        <f t="shared" si="0"/>
        <v>4.1304110381510308E-2</v>
      </c>
    </row>
    <row r="43" spans="1:5" ht="15.75" x14ac:dyDescent="0.25">
      <c r="A43" s="120" t="s">
        <v>180</v>
      </c>
      <c r="B43" s="133">
        <f>B41+B42</f>
        <v>137811334</v>
      </c>
      <c r="C43" s="144"/>
      <c r="D43" s="133">
        <f>D41+D42</f>
        <v>137811334</v>
      </c>
      <c r="E43" s="96">
        <f t="shared" si="0"/>
        <v>0.12391233474110985</v>
      </c>
    </row>
    <row r="44" spans="1:5" ht="15.75" x14ac:dyDescent="0.25">
      <c r="A44" s="94" t="s">
        <v>61</v>
      </c>
      <c r="B44" s="95">
        <f>SUM(B41,B42, B3,B6,B10,B14,B18,B19,B22,B23,B24,B25,B26,B27,B28,B29,B30,B34,B35, B39)</f>
        <v>510545831</v>
      </c>
      <c r="C44" s="95">
        <f>SUM(C41,C42,C3,C6,C10,C14,C18,C19,C22,C23,C24,C25,C26,C27,C28,C29,C30,C34,C35, C39)</f>
        <v>601622173</v>
      </c>
      <c r="D44" s="95">
        <f>B44+C44</f>
        <v>1112168004</v>
      </c>
      <c r="E44" s="96">
        <f t="shared" si="0"/>
        <v>1</v>
      </c>
    </row>
    <row r="45" spans="1:5" ht="15.75" x14ac:dyDescent="0.25">
      <c r="A45" s="118" t="s">
        <v>207</v>
      </c>
      <c r="B45" s="46">
        <f>'C.1 Federal Expenditures'!$AS$26</f>
        <v>0</v>
      </c>
      <c r="C45" s="132"/>
      <c r="D45" s="46">
        <f>'B. Total Expenditures'!$AS$26</f>
        <v>0</v>
      </c>
      <c r="E45" s="141"/>
    </row>
    <row r="46" spans="1:5" ht="15.75" x14ac:dyDescent="0.25">
      <c r="A46" s="118" t="s">
        <v>208</v>
      </c>
      <c r="B46" s="46">
        <f>'C.1 Federal Expenditures'!$AT$26</f>
        <v>0</v>
      </c>
      <c r="C46" s="132"/>
      <c r="D46" s="46">
        <f>'B. Total Expenditures'!$AT$26</f>
        <v>0</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115</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Expenditures'!$G$27</f>
        <v>123029169</v>
      </c>
      <c r="C3" s="46">
        <f>'C.2 State Expenditures'!$G$27</f>
        <v>26676188</v>
      </c>
      <c r="D3" s="46">
        <f>'B. Total Expenditures'!$G$27</f>
        <v>149705357</v>
      </c>
      <c r="E3" s="55">
        <f t="shared" ref="E3:E44" si="0">D3/($D$44)</f>
        <v>0.10888145364994374</v>
      </c>
    </row>
    <row r="4" spans="1:5" ht="57.75" x14ac:dyDescent="0.25">
      <c r="A4" s="119" t="s">
        <v>182</v>
      </c>
      <c r="B4" s="46">
        <f>'C.1 Federal Expenditures'!$H$27</f>
        <v>69789099</v>
      </c>
      <c r="C4" s="46">
        <f>'C.2 State Expenditures'!$H$27</f>
        <v>26676188</v>
      </c>
      <c r="D4" s="46">
        <f>'B. Total Expenditures'!$H$27</f>
        <v>96465287</v>
      </c>
      <c r="E4" s="55">
        <f t="shared" si="0"/>
        <v>7.0159684902384764E-2</v>
      </c>
    </row>
    <row r="5" spans="1:5" ht="43.5" x14ac:dyDescent="0.25">
      <c r="A5" s="119" t="s">
        <v>181</v>
      </c>
      <c r="B5" s="46">
        <f>'C.1 Federal Expenditures'!$I$27</f>
        <v>53240070</v>
      </c>
      <c r="C5" s="46">
        <f>'C.2 State Expenditures'!$I$27</f>
        <v>0</v>
      </c>
      <c r="D5" s="46">
        <f>'B. Total Expenditures'!$I$27</f>
        <v>53240070</v>
      </c>
      <c r="E5" s="55">
        <f t="shared" si="0"/>
        <v>3.8721768747558984E-2</v>
      </c>
    </row>
    <row r="6" spans="1:5" ht="30.75" x14ac:dyDescent="0.25">
      <c r="A6" s="118" t="s">
        <v>149</v>
      </c>
      <c r="B6" s="46">
        <f>'C.1 Federal Expenditures'!$J$27</f>
        <v>51168506</v>
      </c>
      <c r="C6" s="132"/>
      <c r="D6" s="46">
        <f>'B. Total Expenditures'!$J$27</f>
        <v>51168506</v>
      </c>
      <c r="E6" s="55">
        <f t="shared" si="0"/>
        <v>3.7215109906694042E-2</v>
      </c>
    </row>
    <row r="7" spans="1:5" x14ac:dyDescent="0.25">
      <c r="A7" s="119" t="s">
        <v>183</v>
      </c>
      <c r="B7" s="46">
        <f>'C.1 Federal Expenditures'!$K$27</f>
        <v>51168506</v>
      </c>
      <c r="C7" s="132"/>
      <c r="D7" s="46">
        <f>'B. Total Expenditures'!$K$27</f>
        <v>51168506</v>
      </c>
      <c r="E7" s="55">
        <f t="shared" si="0"/>
        <v>3.7215109906694042E-2</v>
      </c>
    </row>
    <row r="8" spans="1:5" x14ac:dyDescent="0.25">
      <c r="A8" s="119" t="s">
        <v>184</v>
      </c>
      <c r="B8" s="46">
        <f>'C.1 Federal Expenditures'!$L$27</f>
        <v>0</v>
      </c>
      <c r="C8" s="132"/>
      <c r="D8" s="46">
        <f>'B. Total Expenditures'!$L$27</f>
        <v>0</v>
      </c>
      <c r="E8" s="55">
        <f t="shared" si="0"/>
        <v>0</v>
      </c>
    </row>
    <row r="9" spans="1:5" ht="29.25" x14ac:dyDescent="0.25">
      <c r="A9" s="119" t="s">
        <v>185</v>
      </c>
      <c r="B9" s="46">
        <f>'C.1 Federal Expenditures'!$M$27</f>
        <v>0</v>
      </c>
      <c r="C9" s="132"/>
      <c r="D9" s="46">
        <f>'B. Total Expenditures'!$M$27</f>
        <v>0</v>
      </c>
      <c r="E9" s="55">
        <f t="shared" si="0"/>
        <v>0</v>
      </c>
    </row>
    <row r="10" spans="1:5" ht="30.75" x14ac:dyDescent="0.25">
      <c r="A10" s="118" t="s">
        <v>148</v>
      </c>
      <c r="B10" s="46">
        <f>'C.1 Federal Expenditures'!$N$27</f>
        <v>275779</v>
      </c>
      <c r="C10" s="132"/>
      <c r="D10" s="46">
        <f>'B. Total Expenditures'!$N$27</f>
        <v>275779</v>
      </c>
      <c r="E10" s="55">
        <f t="shared" si="0"/>
        <v>2.0057544371059369E-4</v>
      </c>
    </row>
    <row r="11" spans="1:5" x14ac:dyDescent="0.25">
      <c r="A11" s="119" t="s">
        <v>186</v>
      </c>
      <c r="B11" s="46">
        <f>'C.1 Federal Expenditures'!$O$27</f>
        <v>0</v>
      </c>
      <c r="C11" s="132"/>
      <c r="D11" s="46">
        <f>'B. Total Expenditures'!$O$27</f>
        <v>0</v>
      </c>
      <c r="E11" s="55">
        <f t="shared" si="0"/>
        <v>0</v>
      </c>
    </row>
    <row r="12" spans="1:5" x14ac:dyDescent="0.25">
      <c r="A12" s="119" t="s">
        <v>187</v>
      </c>
      <c r="B12" s="46">
        <f>'C.1 Federal Expenditures'!$P$27</f>
        <v>0</v>
      </c>
      <c r="C12" s="132"/>
      <c r="D12" s="46">
        <f>'B. Total Expenditures'!$P$27</f>
        <v>0</v>
      </c>
      <c r="E12" s="55">
        <f t="shared" si="0"/>
        <v>0</v>
      </c>
    </row>
    <row r="13" spans="1:5" ht="29.25" x14ac:dyDescent="0.25">
      <c r="A13" s="119" t="s">
        <v>188</v>
      </c>
      <c r="B13" s="46">
        <f>'C.1 Federal Expenditures'!$Q$27</f>
        <v>275779</v>
      </c>
      <c r="C13" s="132"/>
      <c r="D13" s="46">
        <f>'B. Total Expenditures'!$Q$27</f>
        <v>275779</v>
      </c>
      <c r="E13" s="55">
        <f t="shared" si="0"/>
        <v>2.0057544371059369E-4</v>
      </c>
    </row>
    <row r="14" spans="1:5" ht="30.75" x14ac:dyDescent="0.25">
      <c r="A14" s="118" t="s">
        <v>189</v>
      </c>
      <c r="B14" s="46">
        <f>'C.1 Federal Expenditures'!$R$27</f>
        <v>4143779</v>
      </c>
      <c r="C14" s="46">
        <f>'C.2 State Expenditures'!$R$27</f>
        <v>507179</v>
      </c>
      <c r="D14" s="46">
        <f>'B. Total Expenditures'!$R$27</f>
        <v>4650958</v>
      </c>
      <c r="E14" s="55">
        <f t="shared" si="0"/>
        <v>3.3826649764098628E-3</v>
      </c>
    </row>
    <row r="15" spans="1:5" x14ac:dyDescent="0.25">
      <c r="A15" s="119" t="s">
        <v>190</v>
      </c>
      <c r="B15" s="46">
        <f>'C.1 Federal Expenditures'!$S$27</f>
        <v>377744</v>
      </c>
      <c r="C15" s="46">
        <f>'C.2 State Expenditures'!$S$27</f>
        <v>62990</v>
      </c>
      <c r="D15" s="46">
        <f>'B. Total Expenditures'!$S$27</f>
        <v>440734</v>
      </c>
      <c r="E15" s="55">
        <f t="shared" si="0"/>
        <v>3.2054803885845116E-4</v>
      </c>
    </row>
    <row r="16" spans="1:5" x14ac:dyDescent="0.25">
      <c r="A16" s="119" t="s">
        <v>191</v>
      </c>
      <c r="B16" s="46">
        <f>'C.1 Federal Expenditures'!$T$27</f>
        <v>3766035</v>
      </c>
      <c r="C16" s="46">
        <f>'C.2 State Expenditures'!$T$27</f>
        <v>444189</v>
      </c>
      <c r="D16" s="46">
        <f>'B. Total Expenditures'!$T$27</f>
        <v>4210224</v>
      </c>
      <c r="E16" s="55">
        <f t="shared" si="0"/>
        <v>3.0621169375514112E-3</v>
      </c>
    </row>
    <row r="17" spans="1:5" x14ac:dyDescent="0.25">
      <c r="A17" s="119" t="s">
        <v>192</v>
      </c>
      <c r="B17" s="46">
        <f>'C.1 Federal Expenditures'!$U$27</f>
        <v>0</v>
      </c>
      <c r="C17" s="46">
        <f>'C.2 State Expenditures'!$U$27</f>
        <v>0</v>
      </c>
      <c r="D17" s="46">
        <f>'B. Total Expenditures'!$U$27</f>
        <v>0</v>
      </c>
      <c r="E17" s="55">
        <f t="shared" si="0"/>
        <v>0</v>
      </c>
    </row>
    <row r="18" spans="1:5" ht="15.75" x14ac:dyDescent="0.25">
      <c r="A18" s="118" t="s">
        <v>193</v>
      </c>
      <c r="B18" s="46">
        <f>'C.1 Federal Expenditures'!$V$27</f>
        <v>48982583</v>
      </c>
      <c r="C18" s="46">
        <f>'C.2 State Expenditures'!$V$27</f>
        <v>10062608</v>
      </c>
      <c r="D18" s="46">
        <f>'B. Total Expenditures'!$V$27</f>
        <v>59045191</v>
      </c>
      <c r="E18" s="55">
        <f t="shared" si="0"/>
        <v>4.2943862236797414E-2</v>
      </c>
    </row>
    <row r="19" spans="1:5" ht="15.75" x14ac:dyDescent="0.25">
      <c r="A19" s="118" t="s">
        <v>154</v>
      </c>
      <c r="B19" s="46">
        <f>'C.1 Federal Expenditures'!$W$27</f>
        <v>36</v>
      </c>
      <c r="C19" s="46">
        <f>'C.2 State Expenditures'!$W$27</f>
        <v>224653346</v>
      </c>
      <c r="D19" s="46">
        <f>'B. Total Expenditures'!$W$27</f>
        <v>224653382</v>
      </c>
      <c r="E19" s="55">
        <f t="shared" si="0"/>
        <v>0.16339152646044661</v>
      </c>
    </row>
    <row r="20" spans="1:5" ht="29.25" x14ac:dyDescent="0.25">
      <c r="A20" s="119" t="s">
        <v>195</v>
      </c>
      <c r="B20" s="46">
        <f>'C.1 Federal Expenditures'!$X$27</f>
        <v>36</v>
      </c>
      <c r="C20" s="46">
        <f>'C.2 State Expenditures'!$X$27</f>
        <v>19529096</v>
      </c>
      <c r="D20" s="46">
        <f>'B. Total Expenditures'!$X$27</f>
        <v>19529132</v>
      </c>
      <c r="E20" s="55">
        <f t="shared" si="0"/>
        <v>1.4203635215816848E-2</v>
      </c>
    </row>
    <row r="21" spans="1:5" x14ac:dyDescent="0.25">
      <c r="A21" s="119" t="s">
        <v>194</v>
      </c>
      <c r="B21" s="46">
        <f>'C.1 Federal Expenditures'!$Y$27</f>
        <v>0</v>
      </c>
      <c r="C21" s="46">
        <f>'C.2 State Expenditures'!$Y$27</f>
        <v>205124250</v>
      </c>
      <c r="D21" s="46">
        <f>'B. Total Expenditures'!$Y$27</f>
        <v>205124250</v>
      </c>
      <c r="E21" s="55">
        <f t="shared" si="0"/>
        <v>0.14918789124462975</v>
      </c>
    </row>
    <row r="22" spans="1:5" ht="30.75" x14ac:dyDescent="0.25">
      <c r="A22" s="118" t="s">
        <v>155</v>
      </c>
      <c r="B22" s="46">
        <f>'C.1 Federal Expenditures'!$Z$27</f>
        <v>0</v>
      </c>
      <c r="C22" s="46">
        <f>'C.2 State Expenditures'!$Z$27</f>
        <v>0</v>
      </c>
      <c r="D22" s="46">
        <f>'B. Total Expenditures'!$Z$27</f>
        <v>0</v>
      </c>
      <c r="E22" s="55">
        <f t="shared" si="0"/>
        <v>0</v>
      </c>
    </row>
    <row r="23" spans="1:5" ht="30.75" x14ac:dyDescent="0.25">
      <c r="A23" s="118" t="s">
        <v>150</v>
      </c>
      <c r="B23" s="46">
        <f>'C.1 Federal Expenditures'!$AA$27</f>
        <v>0</v>
      </c>
      <c r="C23" s="46">
        <f>'C.2 State Expenditures'!$AA$27</f>
        <v>45842510</v>
      </c>
      <c r="D23" s="46">
        <f>'B. Total Expenditures'!$AA$27</f>
        <v>45842510</v>
      </c>
      <c r="E23" s="55">
        <f t="shared" si="0"/>
        <v>3.3341486422306735E-2</v>
      </c>
    </row>
    <row r="24" spans="1:5" ht="30.75" x14ac:dyDescent="0.25">
      <c r="A24" s="118" t="s">
        <v>156</v>
      </c>
      <c r="B24" s="46">
        <f>'C.1 Federal Expenditures'!$AB$27</f>
        <v>0</v>
      </c>
      <c r="C24" s="46">
        <f>'C.2 State Expenditures'!$AB$27</f>
        <v>0</v>
      </c>
      <c r="D24" s="46">
        <f>'B. Total Expenditures'!$AB$27</f>
        <v>0</v>
      </c>
      <c r="E24" s="55">
        <f t="shared" si="0"/>
        <v>0</v>
      </c>
    </row>
    <row r="25" spans="1:5" ht="15.75" x14ac:dyDescent="0.25">
      <c r="A25" s="118" t="s">
        <v>64</v>
      </c>
      <c r="B25" s="46">
        <f>'C.1 Federal Expenditures'!$AC$27</f>
        <v>19091868</v>
      </c>
      <c r="C25" s="46">
        <f>'C.2 State Expenditures'!$AC$27</f>
        <v>51572270</v>
      </c>
      <c r="D25" s="46">
        <f>'B. Total Expenditures'!$AC$27</f>
        <v>70664138</v>
      </c>
      <c r="E25" s="55">
        <f t="shared" si="0"/>
        <v>5.1394380405239797E-2</v>
      </c>
    </row>
    <row r="26" spans="1:5" ht="15.75" x14ac:dyDescent="0.25">
      <c r="A26" s="118" t="s">
        <v>196</v>
      </c>
      <c r="B26" s="46">
        <f>'C.1 Federal Expenditures'!$AD$27</f>
        <v>17388274</v>
      </c>
      <c r="C26" s="46">
        <f>'C.2 State Expenditures'!$AD$27</f>
        <v>0</v>
      </c>
      <c r="D26" s="46">
        <f>'B. Total Expenditures'!$AD$27</f>
        <v>17388274</v>
      </c>
      <c r="E26" s="55">
        <f t="shared" si="0"/>
        <v>1.2646578502755395E-2</v>
      </c>
    </row>
    <row r="27" spans="1:5" s="11" customFormat="1" ht="15.75" x14ac:dyDescent="0.25">
      <c r="A27" s="118" t="s">
        <v>197</v>
      </c>
      <c r="B27" s="46">
        <f>'C.1 Federal Expenditures'!$AE$27</f>
        <v>144933962</v>
      </c>
      <c r="C27" s="46">
        <f>'C.2 State Expenditures'!$AE$27</f>
        <v>168002699</v>
      </c>
      <c r="D27" s="46">
        <f>'B. Total Expenditures'!$AE$27</f>
        <v>312936661</v>
      </c>
      <c r="E27" s="55">
        <f t="shared" si="0"/>
        <v>0.22760039609029928</v>
      </c>
    </row>
    <row r="28" spans="1:5" ht="30.75" x14ac:dyDescent="0.25">
      <c r="A28" s="118" t="s">
        <v>198</v>
      </c>
      <c r="B28" s="46">
        <f>'C.1 Federal Expenditures'!$AF$27</f>
        <v>0</v>
      </c>
      <c r="C28" s="46">
        <f>'C.2 State Expenditures'!$AF$27</f>
        <v>0</v>
      </c>
      <c r="D28" s="46">
        <f>'B. Total Expenditures'!$AF$27</f>
        <v>0</v>
      </c>
      <c r="E28" s="55">
        <f t="shared" si="0"/>
        <v>0</v>
      </c>
    </row>
    <row r="29" spans="1:5" ht="45.75" x14ac:dyDescent="0.25">
      <c r="A29" s="118" t="s">
        <v>157</v>
      </c>
      <c r="B29" s="46">
        <f>'C.1 Federal Expenditures'!$AG$27</f>
        <v>24023</v>
      </c>
      <c r="C29" s="46">
        <f>'C.2 State Expenditures'!$AG$27</f>
        <v>0</v>
      </c>
      <c r="D29" s="46">
        <f>'B. Total Expenditures'!$AG$27</f>
        <v>24023</v>
      </c>
      <c r="E29" s="55">
        <f t="shared" si="0"/>
        <v>1.7472047850850111E-5</v>
      </c>
    </row>
    <row r="30" spans="1:5" ht="15.75" x14ac:dyDescent="0.25">
      <c r="A30" s="118" t="s">
        <v>199</v>
      </c>
      <c r="B30" s="46">
        <f>'C.1 Federal Expenditures'!$AH$27</f>
        <v>35775588</v>
      </c>
      <c r="C30" s="46">
        <f>'C.2 State Expenditures'!$AH$27</f>
        <v>6963937</v>
      </c>
      <c r="D30" s="46">
        <f>'B. Total Expenditures'!$AH$27</f>
        <v>42739525</v>
      </c>
      <c r="E30" s="55">
        <f t="shared" si="0"/>
        <v>3.1084669938084526E-2</v>
      </c>
    </row>
    <row r="31" spans="1:5" ht="29.25" x14ac:dyDescent="0.25">
      <c r="A31" s="119" t="s">
        <v>200</v>
      </c>
      <c r="B31" s="46">
        <f>'C.1 Federal Expenditures'!$AI$27</f>
        <v>35775588</v>
      </c>
      <c r="C31" s="46">
        <f>'C.2 State Expenditures'!$AI$27</f>
        <v>6963937</v>
      </c>
      <c r="D31" s="46">
        <f>'B. Total Expenditures'!$AI$27</f>
        <v>42739525</v>
      </c>
      <c r="E31" s="55">
        <f t="shared" si="0"/>
        <v>3.1084669938084526E-2</v>
      </c>
    </row>
    <row r="32" spans="1:5" x14ac:dyDescent="0.25">
      <c r="A32" s="119" t="s">
        <v>201</v>
      </c>
      <c r="B32" s="46">
        <f>'C.1 Federal Expenditures'!$AJ$27</f>
        <v>0</v>
      </c>
      <c r="C32" s="46">
        <f>'C.2 State Expenditures'!$AJ$27</f>
        <v>0</v>
      </c>
      <c r="D32" s="46">
        <f>'B. Total Expenditures'!$AJ$27</f>
        <v>0</v>
      </c>
      <c r="E32" s="55">
        <f t="shared" si="0"/>
        <v>0</v>
      </c>
    </row>
    <row r="33" spans="1:5" x14ac:dyDescent="0.25">
      <c r="A33" s="119" t="s">
        <v>202</v>
      </c>
      <c r="B33" s="46">
        <f>'C.1 Federal Expenditures'!$AK$27</f>
        <v>0</v>
      </c>
      <c r="C33" s="46">
        <f>'C.2 State Expenditures'!$AK$27</f>
        <v>0</v>
      </c>
      <c r="D33" s="46">
        <f>'B. Total Expenditures'!$AK$27</f>
        <v>0</v>
      </c>
      <c r="E33" s="55">
        <f t="shared" si="0"/>
        <v>0</v>
      </c>
    </row>
    <row r="34" spans="1:5" ht="15.75" x14ac:dyDescent="0.25">
      <c r="A34" s="118" t="s">
        <v>203</v>
      </c>
      <c r="B34" s="46">
        <f>'C.1 Federal Expenditures'!$AL$27</f>
        <v>0</v>
      </c>
      <c r="C34" s="46">
        <f>'C.2 State Expenditures'!$AL$27</f>
        <v>0</v>
      </c>
      <c r="D34" s="46">
        <f>'B. Total Expenditures'!$AL$27</f>
        <v>0</v>
      </c>
      <c r="E34" s="55">
        <f t="shared" si="0"/>
        <v>0</v>
      </c>
    </row>
    <row r="35" spans="1:5" ht="15.75" x14ac:dyDescent="0.25">
      <c r="A35" s="118" t="s">
        <v>158</v>
      </c>
      <c r="B35" s="46">
        <f>'C.1 Federal Expenditures'!$AM$27</f>
        <v>232471440</v>
      </c>
      <c r="C35" s="46">
        <f>'C.2 State Expenditures'!$AM$27</f>
        <v>83820926</v>
      </c>
      <c r="D35" s="46">
        <f>'B. Total Expenditures'!$AM$27</f>
        <v>316292366</v>
      </c>
      <c r="E35" s="55">
        <f t="shared" si="0"/>
        <v>0.23004101709239463</v>
      </c>
    </row>
    <row r="36" spans="1:5" x14ac:dyDescent="0.25">
      <c r="A36" s="119" t="s">
        <v>204</v>
      </c>
      <c r="B36" s="46">
        <f>'C.1 Federal Expenditures'!$AN$27</f>
        <v>40065566</v>
      </c>
      <c r="C36" s="46">
        <f>'C.2 State Expenditures'!$AN$27</f>
        <v>12087475</v>
      </c>
      <c r="D36" s="46">
        <f>'B. Total Expenditures'!$AN$27</f>
        <v>52153041</v>
      </c>
      <c r="E36" s="55">
        <f t="shared" si="0"/>
        <v>3.7931167128141687E-2</v>
      </c>
    </row>
    <row r="37" spans="1:5" x14ac:dyDescent="0.25">
      <c r="A37" s="119" t="s">
        <v>205</v>
      </c>
      <c r="B37" s="46">
        <f>'C.1 Federal Expenditures'!$AO$27</f>
        <v>187894958</v>
      </c>
      <c r="C37" s="46">
        <f>'C.2 State Expenditures'!$AO$27</f>
        <v>71398373</v>
      </c>
      <c r="D37" s="46">
        <f>'B. Total Expenditures'!$AO$27</f>
        <v>259293331</v>
      </c>
      <c r="E37" s="55">
        <f t="shared" si="0"/>
        <v>0.18858533433119579</v>
      </c>
    </row>
    <row r="38" spans="1:5" x14ac:dyDescent="0.25">
      <c r="A38" s="119" t="s">
        <v>206</v>
      </c>
      <c r="B38" s="46">
        <f>'C.1 Federal Expenditures'!$AP$27</f>
        <v>4510916</v>
      </c>
      <c r="C38" s="46">
        <f>'C.2 State Expenditures'!$AP$27</f>
        <v>335078</v>
      </c>
      <c r="D38" s="46">
        <f>'B. Total Expenditures'!$AP$27</f>
        <v>4845994</v>
      </c>
      <c r="E38" s="55">
        <f t="shared" si="0"/>
        <v>3.5245156330571755E-3</v>
      </c>
    </row>
    <row r="39" spans="1:5" ht="15.75" x14ac:dyDescent="0.25">
      <c r="A39" s="118" t="s">
        <v>152</v>
      </c>
      <c r="B39" s="46">
        <f>'C.1 Federal Expenditures'!$AQ$27</f>
        <v>0</v>
      </c>
      <c r="C39" s="46">
        <f>'C.2 State Expenditures'!$AQ$27</f>
        <v>0</v>
      </c>
      <c r="D39" s="46">
        <f>'B. Total Expenditures'!$AQ$27</f>
        <v>0</v>
      </c>
      <c r="E39" s="55">
        <f t="shared" si="0"/>
        <v>0</v>
      </c>
    </row>
    <row r="40" spans="1:5" ht="15.75" x14ac:dyDescent="0.25">
      <c r="A40" s="94" t="s">
        <v>209</v>
      </c>
      <c r="B40" s="133">
        <f>'C.1 Federal Expenditures'!$AR$27</f>
        <v>677285007</v>
      </c>
      <c r="C40" s="133">
        <f>'C.2 State Expenditures'!$AR$27</f>
        <v>618101663</v>
      </c>
      <c r="D40" s="133">
        <f>'B. Total Expenditures'!$AR$27</f>
        <v>1295386670</v>
      </c>
      <c r="E40" s="96">
        <f t="shared" si="0"/>
        <v>0.94214119317293354</v>
      </c>
    </row>
    <row r="41" spans="1:5" ht="15.75" x14ac:dyDescent="0.25">
      <c r="A41" s="118" t="s">
        <v>153</v>
      </c>
      <c r="B41" s="46">
        <f>'C.1 Federal Expenditures'!$C$27</f>
        <v>2017045</v>
      </c>
      <c r="C41" s="132"/>
      <c r="D41" s="46">
        <f>'B. Total Expenditures'!$C$27</f>
        <v>2017045</v>
      </c>
      <c r="E41" s="55">
        <f t="shared" si="0"/>
        <v>1.4670068999424702E-3</v>
      </c>
    </row>
    <row r="42" spans="1:5" ht="15.75" x14ac:dyDescent="0.25">
      <c r="A42" s="118" t="s">
        <v>320</v>
      </c>
      <c r="B42" s="46">
        <f>'C.1 Federal Expenditures'!$D$27</f>
        <v>77535285</v>
      </c>
      <c r="C42" s="132"/>
      <c r="D42" s="46">
        <f>'B. Total Expenditures'!$D$27</f>
        <v>77535285</v>
      </c>
      <c r="E42" s="55">
        <f t="shared" si="0"/>
        <v>5.6391799927124037E-2</v>
      </c>
    </row>
    <row r="43" spans="1:5" ht="15.75" x14ac:dyDescent="0.25">
      <c r="A43" s="120" t="s">
        <v>180</v>
      </c>
      <c r="B43" s="133">
        <f>B41+B42</f>
        <v>79552330</v>
      </c>
      <c r="C43" s="144"/>
      <c r="D43" s="133">
        <f>D41+D42</f>
        <v>79552330</v>
      </c>
      <c r="E43" s="96">
        <f t="shared" si="0"/>
        <v>5.7858806827066511E-2</v>
      </c>
    </row>
    <row r="44" spans="1:5" ht="15.75" x14ac:dyDescent="0.25">
      <c r="A44" s="94" t="s">
        <v>61</v>
      </c>
      <c r="B44" s="95">
        <f>SUM(B41,B42, B3,B6,B10,B14,B18,B19,B22,B23,B24,B25,B26,B27,B28,B29,B30,B34,B35, B39)</f>
        <v>756837337</v>
      </c>
      <c r="C44" s="95">
        <f>SUM(C41,C42,C3,C6,C10,C14,C18,C19,C22,C23,C24,C25,C26,C27,C28,C29,C30,C34,C35, C39)</f>
        <v>618101663</v>
      </c>
      <c r="D44" s="95">
        <f>B44+C44</f>
        <v>1374939000</v>
      </c>
      <c r="E44" s="96">
        <f t="shared" si="0"/>
        <v>1</v>
      </c>
    </row>
    <row r="45" spans="1:5" ht="15.75" x14ac:dyDescent="0.25">
      <c r="A45" s="118" t="s">
        <v>207</v>
      </c>
      <c r="B45" s="46">
        <f>'C.1 Federal Expenditures'!$AS$27</f>
        <v>0</v>
      </c>
      <c r="C45" s="132"/>
      <c r="D45" s="46">
        <f>'B. Total Expenditures'!$AS$27</f>
        <v>0</v>
      </c>
      <c r="E45" s="141"/>
    </row>
    <row r="46" spans="1:5" ht="15.75" x14ac:dyDescent="0.25">
      <c r="A46" s="118" t="s">
        <v>208</v>
      </c>
      <c r="B46" s="46">
        <f>'C.1 Federal Expenditures'!$AT$27</f>
        <v>57432623</v>
      </c>
      <c r="C46" s="132"/>
      <c r="D46" s="46">
        <f>'B. Total Expenditures'!$AT$27</f>
        <v>57432623</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0" tint="-0.34998626667073579"/>
    <pageSetUpPr fitToPage="1"/>
  </sheetPr>
  <dimension ref="A1:E56"/>
  <sheetViews>
    <sheetView topLeftCell="A28" zoomScaleNormal="100" workbookViewId="0">
      <selection activeCell="B47" sqref="B47:D48"/>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114</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Expenditures'!$G$28</f>
        <v>39474728</v>
      </c>
      <c r="C3" s="46">
        <f>'C.2 State Expenditures'!$G$28</f>
        <v>45427430</v>
      </c>
      <c r="D3" s="46">
        <f>'B. Total Expenditures'!$G$28</f>
        <v>84902158</v>
      </c>
      <c r="E3" s="55">
        <f t="shared" ref="E3:E44" si="0">D3/($D$44)</f>
        <v>0.15554138701339923</v>
      </c>
    </row>
    <row r="4" spans="1:5" ht="57.75" x14ac:dyDescent="0.25">
      <c r="A4" s="119" t="s">
        <v>182</v>
      </c>
      <c r="B4" s="46">
        <f>'C.1 Federal Expenditures'!$H$28</f>
        <v>39474728</v>
      </c>
      <c r="C4" s="46">
        <f>'C.2 State Expenditures'!$H$28</f>
        <v>45427430</v>
      </c>
      <c r="D4" s="46">
        <f>'B. Total Expenditures'!$H$28</f>
        <v>84902158</v>
      </c>
      <c r="E4" s="55">
        <f t="shared" si="0"/>
        <v>0.15554138701339923</v>
      </c>
    </row>
    <row r="5" spans="1:5" ht="43.5" x14ac:dyDescent="0.25">
      <c r="A5" s="119" t="s">
        <v>181</v>
      </c>
      <c r="B5" s="46">
        <f>'C.1 Federal Expenditures'!$I$28</f>
        <v>0</v>
      </c>
      <c r="C5" s="46">
        <f>'C.2 State Expenditures'!$I$28</f>
        <v>0</v>
      </c>
      <c r="D5" s="46">
        <f>'B. Total Expenditures'!$I$28</f>
        <v>0</v>
      </c>
      <c r="E5" s="55">
        <f t="shared" si="0"/>
        <v>0</v>
      </c>
    </row>
    <row r="6" spans="1:5" ht="30.75" x14ac:dyDescent="0.25">
      <c r="A6" s="118" t="s">
        <v>149</v>
      </c>
      <c r="B6" s="46">
        <f>'C.1 Federal Expenditures'!$J$28</f>
        <v>0</v>
      </c>
      <c r="C6" s="132"/>
      <c r="D6" s="46">
        <f>'B. Total Expenditures'!$J$28</f>
        <v>0</v>
      </c>
      <c r="E6" s="55">
        <f t="shared" si="0"/>
        <v>0</v>
      </c>
    </row>
    <row r="7" spans="1:5" x14ac:dyDescent="0.25">
      <c r="A7" s="119" t="s">
        <v>183</v>
      </c>
      <c r="B7" s="46">
        <f>'C.1 Federal Expenditures'!$K$28</f>
        <v>0</v>
      </c>
      <c r="C7" s="132"/>
      <c r="D7" s="46">
        <f>'B. Total Expenditures'!$K$28</f>
        <v>0</v>
      </c>
      <c r="E7" s="55">
        <f t="shared" si="0"/>
        <v>0</v>
      </c>
    </row>
    <row r="8" spans="1:5" x14ac:dyDescent="0.25">
      <c r="A8" s="119" t="s">
        <v>184</v>
      </c>
      <c r="B8" s="46">
        <f>'C.1 Federal Expenditures'!$L$28</f>
        <v>0</v>
      </c>
      <c r="C8" s="132"/>
      <c r="D8" s="46">
        <f>'B. Total Expenditures'!$L$28</f>
        <v>0</v>
      </c>
      <c r="E8" s="55">
        <f t="shared" si="0"/>
        <v>0</v>
      </c>
    </row>
    <row r="9" spans="1:5" ht="29.25" x14ac:dyDescent="0.25">
      <c r="A9" s="119" t="s">
        <v>185</v>
      </c>
      <c r="B9" s="46">
        <f>'C.1 Federal Expenditures'!$M$28</f>
        <v>0</v>
      </c>
      <c r="C9" s="132"/>
      <c r="D9" s="46">
        <f>'B. Total Expenditures'!$M$28</f>
        <v>0</v>
      </c>
      <c r="E9" s="55">
        <f t="shared" si="0"/>
        <v>0</v>
      </c>
    </row>
    <row r="10" spans="1:5" ht="30.75" x14ac:dyDescent="0.25">
      <c r="A10" s="118" t="s">
        <v>148</v>
      </c>
      <c r="B10" s="46">
        <f>'C.1 Federal Expenditures'!$N$28</f>
        <v>0</v>
      </c>
      <c r="C10" s="132"/>
      <c r="D10" s="46">
        <f>'B. Total Expenditures'!$N$28</f>
        <v>0</v>
      </c>
      <c r="E10" s="55">
        <f t="shared" si="0"/>
        <v>0</v>
      </c>
    </row>
    <row r="11" spans="1:5" x14ac:dyDescent="0.25">
      <c r="A11" s="119" t="s">
        <v>186</v>
      </c>
      <c r="B11" s="46">
        <f>'C.1 Federal Expenditures'!$O$28</f>
        <v>0</v>
      </c>
      <c r="C11" s="132"/>
      <c r="D11" s="46">
        <f>'B. Total Expenditures'!$O$28</f>
        <v>0</v>
      </c>
      <c r="E11" s="55">
        <f t="shared" si="0"/>
        <v>0</v>
      </c>
    </row>
    <row r="12" spans="1:5" x14ac:dyDescent="0.25">
      <c r="A12" s="119" t="s">
        <v>187</v>
      </c>
      <c r="B12" s="46">
        <f>'C.1 Federal Expenditures'!$P$28</f>
        <v>0</v>
      </c>
      <c r="C12" s="132"/>
      <c r="D12" s="46">
        <f>'B. Total Expenditures'!$P$28</f>
        <v>0</v>
      </c>
      <c r="E12" s="55">
        <f t="shared" si="0"/>
        <v>0</v>
      </c>
    </row>
    <row r="13" spans="1:5" ht="29.25" x14ac:dyDescent="0.25">
      <c r="A13" s="119" t="s">
        <v>188</v>
      </c>
      <c r="B13" s="46">
        <f>'C.1 Federal Expenditures'!$Q$28</f>
        <v>0</v>
      </c>
      <c r="C13" s="132"/>
      <c r="D13" s="46">
        <f>'B. Total Expenditures'!$Q$28</f>
        <v>0</v>
      </c>
      <c r="E13" s="55">
        <f t="shared" si="0"/>
        <v>0</v>
      </c>
    </row>
    <row r="14" spans="1:5" ht="30.75" x14ac:dyDescent="0.25">
      <c r="A14" s="118" t="s">
        <v>189</v>
      </c>
      <c r="B14" s="46">
        <f>'C.1 Federal Expenditures'!$R$28</f>
        <v>54543717</v>
      </c>
      <c r="C14" s="46">
        <f>'C.2 State Expenditures'!$R$28</f>
        <v>1884153</v>
      </c>
      <c r="D14" s="46">
        <f>'B. Total Expenditures'!$R$28</f>
        <v>56427870</v>
      </c>
      <c r="E14" s="55">
        <f t="shared" si="0"/>
        <v>0.10337627891639434</v>
      </c>
    </row>
    <row r="15" spans="1:5" x14ac:dyDescent="0.25">
      <c r="A15" s="119" t="s">
        <v>190</v>
      </c>
      <c r="B15" s="46">
        <f>'C.1 Federal Expenditures'!$S$28</f>
        <v>0</v>
      </c>
      <c r="C15" s="46">
        <f>'C.2 State Expenditures'!$S$28</f>
        <v>0</v>
      </c>
      <c r="D15" s="46">
        <f>'B. Total Expenditures'!$S$28</f>
        <v>0</v>
      </c>
      <c r="E15" s="55">
        <f t="shared" si="0"/>
        <v>0</v>
      </c>
    </row>
    <row r="16" spans="1:5" x14ac:dyDescent="0.25">
      <c r="A16" s="119" t="s">
        <v>191</v>
      </c>
      <c r="B16" s="46">
        <f>'C.1 Federal Expenditures'!$T$28</f>
        <v>658794</v>
      </c>
      <c r="C16" s="46">
        <f>'C.2 State Expenditures'!$T$28</f>
        <v>0</v>
      </c>
      <c r="D16" s="46">
        <f>'B. Total Expenditures'!$T$28</f>
        <v>658794</v>
      </c>
      <c r="E16" s="55">
        <f t="shared" si="0"/>
        <v>1.2069155240565892E-3</v>
      </c>
    </row>
    <row r="17" spans="1:5" x14ac:dyDescent="0.25">
      <c r="A17" s="119" t="s">
        <v>192</v>
      </c>
      <c r="B17" s="46">
        <f>'C.1 Federal Expenditures'!$U$28</f>
        <v>53884923</v>
      </c>
      <c r="C17" s="46">
        <f>'C.2 State Expenditures'!$U$28</f>
        <v>1884153</v>
      </c>
      <c r="D17" s="46">
        <f>'B. Total Expenditures'!$U$28</f>
        <v>55769076</v>
      </c>
      <c r="E17" s="55">
        <f t="shared" si="0"/>
        <v>0.10216936339233774</v>
      </c>
    </row>
    <row r="18" spans="1:5" ht="15.75" x14ac:dyDescent="0.25">
      <c r="A18" s="118" t="s">
        <v>193</v>
      </c>
      <c r="B18" s="46">
        <f>'C.1 Federal Expenditures'!$V$28</f>
        <v>2659764</v>
      </c>
      <c r="C18" s="46">
        <f>'C.2 State Expenditures'!$V$28</f>
        <v>0</v>
      </c>
      <c r="D18" s="46">
        <f>'B. Total Expenditures'!$V$28</f>
        <v>2659764</v>
      </c>
      <c r="E18" s="55">
        <f t="shared" si="0"/>
        <v>4.87270749570708E-3</v>
      </c>
    </row>
    <row r="19" spans="1:5" ht="15.75" x14ac:dyDescent="0.25">
      <c r="A19" s="118" t="s">
        <v>154</v>
      </c>
      <c r="B19" s="46">
        <f>'C.1 Federal Expenditures'!$W$28</f>
        <v>0</v>
      </c>
      <c r="C19" s="46">
        <f>'C.2 State Expenditures'!$W$28</f>
        <v>90825130</v>
      </c>
      <c r="D19" s="46">
        <f>'B. Total Expenditures'!$W$28</f>
        <v>90825130</v>
      </c>
      <c r="E19" s="55">
        <f t="shared" si="0"/>
        <v>0.16639231591583689</v>
      </c>
    </row>
    <row r="20" spans="1:5" ht="29.25" x14ac:dyDescent="0.25">
      <c r="A20" s="119" t="s">
        <v>195</v>
      </c>
      <c r="B20" s="46">
        <f>'C.1 Federal Expenditures'!$X$28</f>
        <v>0</v>
      </c>
      <c r="C20" s="46">
        <f>'C.2 State Expenditures'!$X$28</f>
        <v>85125130</v>
      </c>
      <c r="D20" s="46">
        <f>'B. Total Expenditures'!$X$28</f>
        <v>85125130</v>
      </c>
      <c r="E20" s="55">
        <f t="shared" si="0"/>
        <v>0.15594987338126226</v>
      </c>
    </row>
    <row r="21" spans="1:5" x14ac:dyDescent="0.25">
      <c r="A21" s="119" t="s">
        <v>194</v>
      </c>
      <c r="B21" s="46">
        <f>'C.1 Federal Expenditures'!$Y$28</f>
        <v>0</v>
      </c>
      <c r="C21" s="46">
        <f>'C.2 State Expenditures'!$Y$28</f>
        <v>5700000</v>
      </c>
      <c r="D21" s="46">
        <f>'B. Total Expenditures'!$Y$28</f>
        <v>5700000</v>
      </c>
      <c r="E21" s="55">
        <f t="shared" si="0"/>
        <v>1.0442442534574629E-2</v>
      </c>
    </row>
    <row r="22" spans="1:5" ht="30.75" x14ac:dyDescent="0.25">
      <c r="A22" s="118" t="s">
        <v>155</v>
      </c>
      <c r="B22" s="46">
        <f>'C.1 Federal Expenditures'!$Z$28</f>
        <v>0</v>
      </c>
      <c r="C22" s="46">
        <f>'C.2 State Expenditures'!$Z$28</f>
        <v>0</v>
      </c>
      <c r="D22" s="46">
        <f>'B. Total Expenditures'!$Z$28</f>
        <v>0</v>
      </c>
      <c r="E22" s="55">
        <f t="shared" si="0"/>
        <v>0</v>
      </c>
    </row>
    <row r="23" spans="1:5" ht="30.75" x14ac:dyDescent="0.25">
      <c r="A23" s="118" t="s">
        <v>150</v>
      </c>
      <c r="B23" s="46">
        <f>'C.1 Federal Expenditures'!$AA$28</f>
        <v>23166000</v>
      </c>
      <c r="C23" s="46">
        <f>'C.2 State Expenditures'!$AA$28</f>
        <v>141718001</v>
      </c>
      <c r="D23" s="46">
        <f>'B. Total Expenditures'!$AA$28</f>
        <v>164884001</v>
      </c>
      <c r="E23" s="55">
        <f t="shared" si="0"/>
        <v>0.30206872023039399</v>
      </c>
    </row>
    <row r="24" spans="1:5" ht="30.75" x14ac:dyDescent="0.25">
      <c r="A24" s="118" t="s">
        <v>156</v>
      </c>
      <c r="B24" s="46">
        <f>'C.1 Federal Expenditures'!$AB$28</f>
        <v>0</v>
      </c>
      <c r="C24" s="46">
        <f>'C.2 State Expenditures'!$AB$28</f>
        <v>10000000</v>
      </c>
      <c r="D24" s="46">
        <f>'B. Total Expenditures'!$AB$28</f>
        <v>10000000</v>
      </c>
      <c r="E24" s="55">
        <f t="shared" si="0"/>
        <v>1.8320074622060752E-2</v>
      </c>
    </row>
    <row r="25" spans="1:5" ht="15.75" x14ac:dyDescent="0.25">
      <c r="A25" s="118" t="s">
        <v>64</v>
      </c>
      <c r="B25" s="46">
        <f>'C.1 Federal Expenditures'!$AC$28</f>
        <v>29408685</v>
      </c>
      <c r="C25" s="46">
        <f>'C.2 State Expenditures'!$AC$28</f>
        <v>183038</v>
      </c>
      <c r="D25" s="46">
        <f>'B. Total Expenditures'!$AC$28</f>
        <v>29591723</v>
      </c>
      <c r="E25" s="55">
        <f t="shared" si="0"/>
        <v>5.421225735553515E-2</v>
      </c>
    </row>
    <row r="26" spans="1:5" ht="15.75" x14ac:dyDescent="0.25">
      <c r="A26" s="118" t="s">
        <v>196</v>
      </c>
      <c r="B26" s="46">
        <f>'C.1 Federal Expenditures'!$AD$28</f>
        <v>0</v>
      </c>
      <c r="C26" s="46">
        <f>'C.2 State Expenditures'!$AD$28</f>
        <v>0</v>
      </c>
      <c r="D26" s="46">
        <f>'B. Total Expenditures'!$AD$28</f>
        <v>0</v>
      </c>
      <c r="E26" s="55">
        <f t="shared" si="0"/>
        <v>0</v>
      </c>
    </row>
    <row r="27" spans="1:5" s="11" customFormat="1" ht="15.75" x14ac:dyDescent="0.25">
      <c r="A27" s="118" t="s">
        <v>197</v>
      </c>
      <c r="B27" s="46">
        <f>'C.1 Federal Expenditures'!$AE$28</f>
        <v>0</v>
      </c>
      <c r="C27" s="46">
        <f>'C.2 State Expenditures'!$AE$28</f>
        <v>0</v>
      </c>
      <c r="D27" s="46">
        <f>'B. Total Expenditures'!$AE$28</f>
        <v>0</v>
      </c>
      <c r="E27" s="55">
        <f t="shared" si="0"/>
        <v>0</v>
      </c>
    </row>
    <row r="28" spans="1:5" ht="30.75" x14ac:dyDescent="0.25">
      <c r="A28" s="118" t="s">
        <v>198</v>
      </c>
      <c r="B28" s="46">
        <f>'C.1 Federal Expenditures'!$AF$28</f>
        <v>1156000</v>
      </c>
      <c r="C28" s="46">
        <f>'C.2 State Expenditures'!$AF$28</f>
        <v>0</v>
      </c>
      <c r="D28" s="46">
        <f>'B. Total Expenditures'!$AF$28</f>
        <v>1156000</v>
      </c>
      <c r="E28" s="55">
        <f t="shared" si="0"/>
        <v>2.1178006263102233E-3</v>
      </c>
    </row>
    <row r="29" spans="1:5" ht="45.75" x14ac:dyDescent="0.25">
      <c r="A29" s="118" t="s">
        <v>157</v>
      </c>
      <c r="B29" s="46">
        <f>'C.1 Federal Expenditures'!$AG$28</f>
        <v>0</v>
      </c>
      <c r="C29" s="46">
        <f>'C.2 State Expenditures'!$AG$28</f>
        <v>0</v>
      </c>
      <c r="D29" s="46">
        <f>'B. Total Expenditures'!$AG$28</f>
        <v>0</v>
      </c>
      <c r="E29" s="55">
        <f t="shared" si="0"/>
        <v>0</v>
      </c>
    </row>
    <row r="30" spans="1:5" ht="15.75" x14ac:dyDescent="0.25">
      <c r="A30" s="118" t="s">
        <v>199</v>
      </c>
      <c r="B30" s="46">
        <f>'C.1 Federal Expenditures'!$AH$28</f>
        <v>0</v>
      </c>
      <c r="C30" s="46">
        <f>'C.2 State Expenditures'!$AH$28</f>
        <v>0</v>
      </c>
      <c r="D30" s="46">
        <f>'B. Total Expenditures'!$AH$28</f>
        <v>0</v>
      </c>
      <c r="E30" s="55">
        <f t="shared" si="0"/>
        <v>0</v>
      </c>
    </row>
    <row r="31" spans="1:5" ht="29.25" x14ac:dyDescent="0.25">
      <c r="A31" s="119" t="s">
        <v>200</v>
      </c>
      <c r="B31" s="46">
        <f>'C.1 Federal Expenditures'!$AI$28</f>
        <v>0</v>
      </c>
      <c r="C31" s="46">
        <f>'C.2 State Expenditures'!$AI$28</f>
        <v>0</v>
      </c>
      <c r="D31" s="46">
        <f>'B. Total Expenditures'!$AI$28</f>
        <v>0</v>
      </c>
      <c r="E31" s="55">
        <f t="shared" si="0"/>
        <v>0</v>
      </c>
    </row>
    <row r="32" spans="1:5" x14ac:dyDescent="0.25">
      <c r="A32" s="119" t="s">
        <v>201</v>
      </c>
      <c r="B32" s="46">
        <f>'C.1 Federal Expenditures'!$AJ$28</f>
        <v>0</v>
      </c>
      <c r="C32" s="46">
        <f>'C.2 State Expenditures'!$AJ$28</f>
        <v>0</v>
      </c>
      <c r="D32" s="46">
        <f>'B. Total Expenditures'!$AJ$28</f>
        <v>0</v>
      </c>
      <c r="E32" s="55">
        <f t="shared" si="0"/>
        <v>0</v>
      </c>
    </row>
    <row r="33" spans="1:5" x14ac:dyDescent="0.25">
      <c r="A33" s="119" t="s">
        <v>202</v>
      </c>
      <c r="B33" s="46">
        <f>'C.1 Federal Expenditures'!$AK$28</f>
        <v>0</v>
      </c>
      <c r="C33" s="46">
        <f>'C.2 State Expenditures'!$AK$28</f>
        <v>0</v>
      </c>
      <c r="D33" s="46">
        <f>'B. Total Expenditures'!$AK$28</f>
        <v>0</v>
      </c>
      <c r="E33" s="55">
        <f t="shared" si="0"/>
        <v>0</v>
      </c>
    </row>
    <row r="34" spans="1:5" ht="15.75" x14ac:dyDescent="0.25">
      <c r="A34" s="118" t="s">
        <v>203</v>
      </c>
      <c r="B34" s="46">
        <f>'C.1 Federal Expenditures'!$AL$28</f>
        <v>7661426</v>
      </c>
      <c r="C34" s="46">
        <f>'C.2 State Expenditures'!$AL$28</f>
        <v>0</v>
      </c>
      <c r="D34" s="46">
        <f>'B. Total Expenditures'!$AL$28</f>
        <v>7661426</v>
      </c>
      <c r="E34" s="55">
        <f t="shared" si="0"/>
        <v>1.4035789603139642E-2</v>
      </c>
    </row>
    <row r="35" spans="1:5" ht="15.75" x14ac:dyDescent="0.25">
      <c r="A35" s="118" t="s">
        <v>158</v>
      </c>
      <c r="B35" s="46">
        <f>'C.1 Federal Expenditures'!$AM$28</f>
        <v>23360512</v>
      </c>
      <c r="C35" s="46">
        <f>'C.2 State Expenditures'!$AM$28</f>
        <v>16415367</v>
      </c>
      <c r="D35" s="46">
        <f>'B. Total Expenditures'!$AM$28</f>
        <v>39775879</v>
      </c>
      <c r="E35" s="55">
        <f t="shared" si="0"/>
        <v>7.2869707143805931E-2</v>
      </c>
    </row>
    <row r="36" spans="1:5" x14ac:dyDescent="0.25">
      <c r="A36" s="119" t="s">
        <v>204</v>
      </c>
      <c r="B36" s="46">
        <f>'C.1 Federal Expenditures'!$AN$28</f>
        <v>23159811</v>
      </c>
      <c r="C36" s="46">
        <f>'C.2 State Expenditures'!$AN$28</f>
        <v>16415367</v>
      </c>
      <c r="D36" s="46">
        <f>'B. Total Expenditures'!$AN$28</f>
        <v>39575178</v>
      </c>
      <c r="E36" s="55">
        <f t="shared" si="0"/>
        <v>7.2502021414133699E-2</v>
      </c>
    </row>
    <row r="37" spans="1:5" x14ac:dyDescent="0.25">
      <c r="A37" s="119" t="s">
        <v>205</v>
      </c>
      <c r="B37" s="46">
        <f>'C.1 Federal Expenditures'!$AO$28</f>
        <v>0</v>
      </c>
      <c r="C37" s="46">
        <f>'C.2 State Expenditures'!$AO$28</f>
        <v>0</v>
      </c>
      <c r="D37" s="46">
        <f>'B. Total Expenditures'!$AO$28</f>
        <v>0</v>
      </c>
      <c r="E37" s="55">
        <f t="shared" si="0"/>
        <v>0</v>
      </c>
    </row>
    <row r="38" spans="1:5" x14ac:dyDescent="0.25">
      <c r="A38" s="119" t="s">
        <v>206</v>
      </c>
      <c r="B38" s="46">
        <f>'C.1 Federal Expenditures'!$AP$28</f>
        <v>200701</v>
      </c>
      <c r="C38" s="46">
        <f>'C.2 State Expenditures'!$AP$28</f>
        <v>0</v>
      </c>
      <c r="D38" s="46">
        <f>'B. Total Expenditures'!$AP$28</f>
        <v>200701</v>
      </c>
      <c r="E38" s="55">
        <f t="shared" si="0"/>
        <v>3.6768572967222154E-4</v>
      </c>
    </row>
    <row r="39" spans="1:5" ht="15.75" x14ac:dyDescent="0.25">
      <c r="A39" s="118" t="s">
        <v>152</v>
      </c>
      <c r="B39" s="46">
        <f>'C.1 Federal Expenditures'!$AQ$28</f>
        <v>3076354</v>
      </c>
      <c r="C39" s="46">
        <f>'C.2 State Expenditures'!$AQ$28</f>
        <v>0</v>
      </c>
      <c r="D39" s="46">
        <f>'B. Total Expenditures'!$AQ$28</f>
        <v>3076354</v>
      </c>
      <c r="E39" s="55">
        <f t="shared" si="0"/>
        <v>5.6359034843875087E-3</v>
      </c>
    </row>
    <row r="40" spans="1:5" ht="15.75" x14ac:dyDescent="0.25">
      <c r="A40" s="94" t="s">
        <v>209</v>
      </c>
      <c r="B40" s="133">
        <f>'C.1 Federal Expenditures'!$AR$28</f>
        <v>184507186</v>
      </c>
      <c r="C40" s="133">
        <f>'C.2 State Expenditures'!$AR$28</f>
        <v>306453119</v>
      </c>
      <c r="D40" s="133">
        <f>'B. Total Expenditures'!$AR$28</f>
        <v>490960305</v>
      </c>
      <c r="E40" s="96">
        <f t="shared" si="0"/>
        <v>0.89944294240697076</v>
      </c>
    </row>
    <row r="41" spans="1:5" ht="15.75" x14ac:dyDescent="0.25">
      <c r="A41" s="118" t="s">
        <v>153</v>
      </c>
      <c r="B41" s="46">
        <f>'C.1 Federal Expenditures'!$C$28</f>
        <v>50099000</v>
      </c>
      <c r="C41" s="132"/>
      <c r="D41" s="46">
        <f>'B. Total Expenditures'!$C$28</f>
        <v>50099000</v>
      </c>
      <c r="E41" s="55">
        <f t="shared" si="0"/>
        <v>9.1781741849062168E-2</v>
      </c>
    </row>
    <row r="42" spans="1:5" ht="15.75" x14ac:dyDescent="0.25">
      <c r="A42" s="118" t="s">
        <v>320</v>
      </c>
      <c r="B42" s="46">
        <f>'C.1 Federal Expenditures'!$D$28</f>
        <v>4790000</v>
      </c>
      <c r="C42" s="132"/>
      <c r="D42" s="46">
        <f>'B. Total Expenditures'!$D$28</f>
        <v>4790000</v>
      </c>
      <c r="E42" s="55">
        <f t="shared" si="0"/>
        <v>8.7753157439671003E-3</v>
      </c>
    </row>
    <row r="43" spans="1:5" ht="15.75" x14ac:dyDescent="0.25">
      <c r="A43" s="120" t="s">
        <v>180</v>
      </c>
      <c r="B43" s="133">
        <f>B41+B42</f>
        <v>54889000</v>
      </c>
      <c r="C43" s="144"/>
      <c r="D43" s="133">
        <f>D41+D42</f>
        <v>54889000</v>
      </c>
      <c r="E43" s="96">
        <f t="shared" si="0"/>
        <v>0.10055705759302927</v>
      </c>
    </row>
    <row r="44" spans="1:5" ht="15.75" x14ac:dyDescent="0.25">
      <c r="A44" s="94" t="s">
        <v>61</v>
      </c>
      <c r="B44" s="95">
        <f>SUM(B41,B42, B3,B6,B10,B14,B18,B19,B22,B23,B24,B25,B26,B27,B28,B29,B30,B34,B35, B39)</f>
        <v>239396186</v>
      </c>
      <c r="C44" s="95">
        <f>SUM(C41,C42,C3,C6,C10,C14,C18,C19,C22,C23,C24,C25,C26,C27,C28,C29,C30,C34,C35, C39)</f>
        <v>306453119</v>
      </c>
      <c r="D44" s="95">
        <f>B44+C44</f>
        <v>545849305</v>
      </c>
      <c r="E44" s="96">
        <f t="shared" si="0"/>
        <v>1</v>
      </c>
    </row>
    <row r="45" spans="1:5" ht="15.75" x14ac:dyDescent="0.25">
      <c r="A45" s="118" t="s">
        <v>207</v>
      </c>
      <c r="B45" s="46">
        <f>'C.1 Federal Expenditures'!$AS$28</f>
        <v>83100593</v>
      </c>
      <c r="C45" s="132"/>
      <c r="D45" s="46">
        <f>'B. Total Expenditures'!$AS$28</f>
        <v>83100593</v>
      </c>
      <c r="E45" s="141"/>
    </row>
    <row r="46" spans="1:5" ht="15.75" x14ac:dyDescent="0.25">
      <c r="A46" s="118" t="s">
        <v>208</v>
      </c>
      <c r="B46" s="46">
        <f>'C.1 Federal Expenditures'!$AT$28</f>
        <v>1</v>
      </c>
      <c r="C46" s="132"/>
      <c r="D46" s="46">
        <f>'B. Total Expenditures'!$AT$28</f>
        <v>1</v>
      </c>
      <c r="E46" s="141"/>
    </row>
    <row r="47" spans="1:5" x14ac:dyDescent="0.25">
      <c r="A47" s="124"/>
      <c r="B47" s="16"/>
      <c r="C47" s="16"/>
      <c r="D47" s="16"/>
    </row>
    <row r="48" spans="1:5" x14ac:dyDescent="0.25">
      <c r="A48" s="124"/>
      <c r="B48" s="67"/>
      <c r="C48" s="67"/>
      <c r="D48" s="67"/>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113</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Expenditures'!$G$29</f>
        <v>6931557</v>
      </c>
      <c r="C3" s="46">
        <f>'C.2 State Expenditures'!$G$29</f>
        <v>4418688</v>
      </c>
      <c r="D3" s="46">
        <f>'B. Total Expenditures'!$G$29</f>
        <v>11350245</v>
      </c>
      <c r="E3" s="55">
        <f t="shared" ref="E3:E44" si="0">D3/($D$44)</f>
        <v>0.12090231744607495</v>
      </c>
    </row>
    <row r="4" spans="1:5" ht="57.75" x14ac:dyDescent="0.25">
      <c r="A4" s="119" t="s">
        <v>182</v>
      </c>
      <c r="B4" s="46">
        <f>'C.1 Federal Expenditures'!$H$29</f>
        <v>6931557</v>
      </c>
      <c r="C4" s="46">
        <f>'C.2 State Expenditures'!$H$29</f>
        <v>4418688</v>
      </c>
      <c r="D4" s="46">
        <f>'B. Total Expenditures'!$H$29</f>
        <v>11350245</v>
      </c>
      <c r="E4" s="55">
        <f t="shared" si="0"/>
        <v>0.12090231744607495</v>
      </c>
    </row>
    <row r="5" spans="1:5" ht="43.5" x14ac:dyDescent="0.25">
      <c r="A5" s="119" t="s">
        <v>181</v>
      </c>
      <c r="B5" s="46">
        <f>'C.1 Federal Expenditures'!$I$29</f>
        <v>0</v>
      </c>
      <c r="C5" s="46">
        <f>'C.2 State Expenditures'!$I$29</f>
        <v>0</v>
      </c>
      <c r="D5" s="46">
        <f>'B. Total Expenditures'!$I$29</f>
        <v>0</v>
      </c>
      <c r="E5" s="55">
        <f t="shared" si="0"/>
        <v>0</v>
      </c>
    </row>
    <row r="6" spans="1:5" ht="30.75" x14ac:dyDescent="0.25">
      <c r="A6" s="118" t="s">
        <v>149</v>
      </c>
      <c r="B6" s="46">
        <f>'C.1 Federal Expenditures'!$J$29</f>
        <v>0</v>
      </c>
      <c r="C6" s="132"/>
      <c r="D6" s="46">
        <f>'B. Total Expenditures'!$J$29</f>
        <v>0</v>
      </c>
      <c r="E6" s="55">
        <f t="shared" si="0"/>
        <v>0</v>
      </c>
    </row>
    <row r="7" spans="1:5" x14ac:dyDescent="0.25">
      <c r="A7" s="119" t="s">
        <v>183</v>
      </c>
      <c r="B7" s="46">
        <f>'C.1 Federal Expenditures'!$K$29</f>
        <v>0</v>
      </c>
      <c r="C7" s="132"/>
      <c r="D7" s="46">
        <f>'B. Total Expenditures'!$K$29</f>
        <v>0</v>
      </c>
      <c r="E7" s="55">
        <f t="shared" si="0"/>
        <v>0</v>
      </c>
    </row>
    <row r="8" spans="1:5" x14ac:dyDescent="0.25">
      <c r="A8" s="119" t="s">
        <v>184</v>
      </c>
      <c r="B8" s="46">
        <f>'C.1 Federal Expenditures'!$L$29</f>
        <v>0</v>
      </c>
      <c r="C8" s="132"/>
      <c r="D8" s="46">
        <f>'B. Total Expenditures'!$L$29</f>
        <v>0</v>
      </c>
      <c r="E8" s="55">
        <f t="shared" si="0"/>
        <v>0</v>
      </c>
    </row>
    <row r="9" spans="1:5" ht="29.25" x14ac:dyDescent="0.25">
      <c r="A9" s="119" t="s">
        <v>185</v>
      </c>
      <c r="B9" s="46">
        <f>'C.1 Federal Expenditures'!$M$29</f>
        <v>0</v>
      </c>
      <c r="C9" s="132"/>
      <c r="D9" s="46">
        <f>'B. Total Expenditures'!$M$29</f>
        <v>0</v>
      </c>
      <c r="E9" s="55">
        <f t="shared" si="0"/>
        <v>0</v>
      </c>
    </row>
    <row r="10" spans="1:5" ht="30.75" x14ac:dyDescent="0.25">
      <c r="A10" s="118" t="s">
        <v>148</v>
      </c>
      <c r="B10" s="46">
        <f>'C.1 Federal Expenditures'!$N$29</f>
        <v>0</v>
      </c>
      <c r="C10" s="132"/>
      <c r="D10" s="46">
        <f>'B. Total Expenditures'!$N$29</f>
        <v>0</v>
      </c>
      <c r="E10" s="55">
        <f t="shared" si="0"/>
        <v>0</v>
      </c>
    </row>
    <row r="11" spans="1:5" x14ac:dyDescent="0.25">
      <c r="A11" s="119" t="s">
        <v>186</v>
      </c>
      <c r="B11" s="46">
        <f>'C.1 Federal Expenditures'!$O$29</f>
        <v>0</v>
      </c>
      <c r="C11" s="132"/>
      <c r="D11" s="46">
        <f>'B. Total Expenditures'!$O$29</f>
        <v>0</v>
      </c>
      <c r="E11" s="55">
        <f t="shared" si="0"/>
        <v>0</v>
      </c>
    </row>
    <row r="12" spans="1:5" x14ac:dyDescent="0.25">
      <c r="A12" s="119" t="s">
        <v>187</v>
      </c>
      <c r="B12" s="46">
        <f>'C.1 Federal Expenditures'!$P$29</f>
        <v>0</v>
      </c>
      <c r="C12" s="132"/>
      <c r="D12" s="46">
        <f>'B. Total Expenditures'!$P$29</f>
        <v>0</v>
      </c>
      <c r="E12" s="55">
        <f t="shared" si="0"/>
        <v>0</v>
      </c>
    </row>
    <row r="13" spans="1:5" ht="29.25" x14ac:dyDescent="0.25">
      <c r="A13" s="119" t="s">
        <v>188</v>
      </c>
      <c r="B13" s="46">
        <f>'C.1 Federal Expenditures'!$Q$29</f>
        <v>0</v>
      </c>
      <c r="C13" s="132"/>
      <c r="D13" s="46">
        <f>'B. Total Expenditures'!$Q$29</f>
        <v>0</v>
      </c>
      <c r="E13" s="55">
        <f t="shared" si="0"/>
        <v>0</v>
      </c>
    </row>
    <row r="14" spans="1:5" ht="30.75" x14ac:dyDescent="0.25">
      <c r="A14" s="118" t="s">
        <v>189</v>
      </c>
      <c r="B14" s="46">
        <f>'C.1 Federal Expenditures'!$R$29</f>
        <v>2297190</v>
      </c>
      <c r="C14" s="46">
        <f>'C.2 State Expenditures'!$R$29</f>
        <v>14283647</v>
      </c>
      <c r="D14" s="46">
        <f>'B. Total Expenditures'!$R$29</f>
        <v>16580837</v>
      </c>
      <c r="E14" s="55">
        <f t="shared" si="0"/>
        <v>0.17661835656372396</v>
      </c>
    </row>
    <row r="15" spans="1:5" x14ac:dyDescent="0.25">
      <c r="A15" s="119" t="s">
        <v>190</v>
      </c>
      <c r="B15" s="46">
        <f>'C.1 Federal Expenditures'!$S$29</f>
        <v>0</v>
      </c>
      <c r="C15" s="46">
        <f>'C.2 State Expenditures'!$S$29</f>
        <v>0</v>
      </c>
      <c r="D15" s="46">
        <f>'B. Total Expenditures'!$S$29</f>
        <v>0</v>
      </c>
      <c r="E15" s="55">
        <f t="shared" si="0"/>
        <v>0</v>
      </c>
    </row>
    <row r="16" spans="1:5" x14ac:dyDescent="0.25">
      <c r="A16" s="119" t="s">
        <v>191</v>
      </c>
      <c r="B16" s="46">
        <f>'C.1 Federal Expenditures'!$T$29</f>
        <v>0</v>
      </c>
      <c r="C16" s="46">
        <f>'C.2 State Expenditures'!$T$29</f>
        <v>7621036</v>
      </c>
      <c r="D16" s="46">
        <f>'B. Total Expenditures'!$T$29</f>
        <v>7621036</v>
      </c>
      <c r="E16" s="55">
        <f t="shared" si="0"/>
        <v>8.1178944924974322E-2</v>
      </c>
    </row>
    <row r="17" spans="1:5" x14ac:dyDescent="0.25">
      <c r="A17" s="119" t="s">
        <v>192</v>
      </c>
      <c r="B17" s="46">
        <f>'C.1 Federal Expenditures'!$U$29</f>
        <v>2297190</v>
      </c>
      <c r="C17" s="46">
        <f>'C.2 State Expenditures'!$U$29</f>
        <v>6662611</v>
      </c>
      <c r="D17" s="46">
        <f>'B. Total Expenditures'!$U$29</f>
        <v>8959801</v>
      </c>
      <c r="E17" s="55">
        <f t="shared" si="0"/>
        <v>9.5439411638749624E-2</v>
      </c>
    </row>
    <row r="18" spans="1:5" ht="15.75" x14ac:dyDescent="0.25">
      <c r="A18" s="118" t="s">
        <v>193</v>
      </c>
      <c r="B18" s="46">
        <f>'C.1 Federal Expenditures'!$V$29</f>
        <v>8384618</v>
      </c>
      <c r="C18" s="46">
        <f>'C.2 State Expenditures'!$V$29</f>
        <v>1021276</v>
      </c>
      <c r="D18" s="46">
        <f>'B. Total Expenditures'!$V$29</f>
        <v>9405894</v>
      </c>
      <c r="E18" s="55">
        <f t="shared" si="0"/>
        <v>0.10019117492636782</v>
      </c>
    </row>
    <row r="19" spans="1:5" ht="15.75" x14ac:dyDescent="0.25">
      <c r="A19" s="118" t="s">
        <v>154</v>
      </c>
      <c r="B19" s="46">
        <f>'C.1 Federal Expenditures'!$W$29</f>
        <v>0</v>
      </c>
      <c r="C19" s="46">
        <f>'C.2 State Expenditures'!$W$29</f>
        <v>1715430</v>
      </c>
      <c r="D19" s="46">
        <f>'B. Total Expenditures'!$W$29</f>
        <v>1715430</v>
      </c>
      <c r="E19" s="55">
        <f t="shared" si="0"/>
        <v>1.8272685956692597E-2</v>
      </c>
    </row>
    <row r="20" spans="1:5" ht="29.25" x14ac:dyDescent="0.25">
      <c r="A20" s="119" t="s">
        <v>195</v>
      </c>
      <c r="B20" s="46">
        <f>'C.1 Federal Expenditures'!$X$29</f>
        <v>0</v>
      </c>
      <c r="C20" s="46">
        <f>'C.2 State Expenditures'!$X$29</f>
        <v>1715430</v>
      </c>
      <c r="D20" s="46">
        <f>'B. Total Expenditures'!$X$29</f>
        <v>1715430</v>
      </c>
      <c r="E20" s="55">
        <f t="shared" si="0"/>
        <v>1.8272685956692597E-2</v>
      </c>
    </row>
    <row r="21" spans="1:5" x14ac:dyDescent="0.25">
      <c r="A21" s="119" t="s">
        <v>194</v>
      </c>
      <c r="B21" s="46">
        <f>'C.1 Federal Expenditures'!$Y$29</f>
        <v>0</v>
      </c>
      <c r="C21" s="46">
        <f>'C.2 State Expenditures'!$Y$29</f>
        <v>0</v>
      </c>
      <c r="D21" s="46">
        <f>'B. Total Expenditures'!$Y$29</f>
        <v>0</v>
      </c>
      <c r="E21" s="55">
        <f t="shared" si="0"/>
        <v>0</v>
      </c>
    </row>
    <row r="22" spans="1:5" ht="30.75" x14ac:dyDescent="0.25">
      <c r="A22" s="118" t="s">
        <v>155</v>
      </c>
      <c r="B22" s="46">
        <f>'C.1 Federal Expenditures'!$Z$29</f>
        <v>0</v>
      </c>
      <c r="C22" s="46">
        <f>'C.2 State Expenditures'!$Z$29</f>
        <v>0</v>
      </c>
      <c r="D22" s="46">
        <f>'B. Total Expenditures'!$Z$29</f>
        <v>0</v>
      </c>
      <c r="E22" s="55">
        <f t="shared" si="0"/>
        <v>0</v>
      </c>
    </row>
    <row r="23" spans="1:5" ht="30.75" x14ac:dyDescent="0.25">
      <c r="A23" s="118" t="s">
        <v>150</v>
      </c>
      <c r="B23" s="46">
        <f>'C.1 Federal Expenditures'!$AA$29</f>
        <v>0</v>
      </c>
      <c r="C23" s="46">
        <f>'C.2 State Expenditures'!$AA$29</f>
        <v>0</v>
      </c>
      <c r="D23" s="46">
        <f>'B. Total Expenditures'!$AA$29</f>
        <v>0</v>
      </c>
      <c r="E23" s="55">
        <f t="shared" si="0"/>
        <v>0</v>
      </c>
    </row>
    <row r="24" spans="1:5" ht="30.75" x14ac:dyDescent="0.25">
      <c r="A24" s="118" t="s">
        <v>156</v>
      </c>
      <c r="B24" s="46">
        <f>'C.1 Federal Expenditures'!$AB$29</f>
        <v>0</v>
      </c>
      <c r="C24" s="46">
        <f>'C.2 State Expenditures'!$AB$29</f>
        <v>0</v>
      </c>
      <c r="D24" s="46">
        <f>'B. Total Expenditures'!$AB$29</f>
        <v>0</v>
      </c>
      <c r="E24" s="55">
        <f t="shared" si="0"/>
        <v>0</v>
      </c>
    </row>
    <row r="25" spans="1:5" ht="15.75" x14ac:dyDescent="0.25">
      <c r="A25" s="118" t="s">
        <v>64</v>
      </c>
      <c r="B25" s="46">
        <f>'C.1 Federal Expenditures'!$AC$29</f>
        <v>0</v>
      </c>
      <c r="C25" s="46">
        <f>'C.2 State Expenditures'!$AC$29</f>
        <v>0</v>
      </c>
      <c r="D25" s="46">
        <f>'B. Total Expenditures'!$AC$29</f>
        <v>0</v>
      </c>
      <c r="E25" s="55">
        <f t="shared" si="0"/>
        <v>0</v>
      </c>
    </row>
    <row r="26" spans="1:5" ht="15.75" x14ac:dyDescent="0.25">
      <c r="A26" s="118" t="s">
        <v>196</v>
      </c>
      <c r="B26" s="46">
        <f>'C.1 Federal Expenditures'!$AD$29</f>
        <v>2853936</v>
      </c>
      <c r="C26" s="46">
        <f>'C.2 State Expenditures'!$AD$29</f>
        <v>0</v>
      </c>
      <c r="D26" s="46">
        <f>'B. Total Expenditures'!$AD$29</f>
        <v>2853936</v>
      </c>
      <c r="E26" s="55">
        <f t="shared" si="0"/>
        <v>3.0400002488297068E-2</v>
      </c>
    </row>
    <row r="27" spans="1:5" s="11" customFormat="1" ht="15.75" x14ac:dyDescent="0.25">
      <c r="A27" s="118" t="s">
        <v>197</v>
      </c>
      <c r="B27" s="46">
        <f>'C.1 Federal Expenditures'!$AE$29</f>
        <v>4098980</v>
      </c>
      <c r="C27" s="46">
        <f>'C.2 State Expenditures'!$AE$29</f>
        <v>0</v>
      </c>
      <c r="D27" s="46">
        <f>'B. Total Expenditures'!$AE$29</f>
        <v>4098980</v>
      </c>
      <c r="E27" s="55">
        <f t="shared" si="0"/>
        <v>4.3662157175031226E-2</v>
      </c>
    </row>
    <row r="28" spans="1:5" ht="30.75" x14ac:dyDescent="0.25">
      <c r="A28" s="118" t="s">
        <v>198</v>
      </c>
      <c r="B28" s="46">
        <f>'C.1 Federal Expenditures'!$AF$29</f>
        <v>1532</v>
      </c>
      <c r="C28" s="46">
        <f>'C.2 State Expenditures'!$AF$29</f>
        <v>0</v>
      </c>
      <c r="D28" s="46">
        <f>'B. Total Expenditures'!$AF$29</f>
        <v>1532</v>
      </c>
      <c r="E28" s="55">
        <f t="shared" si="0"/>
        <v>1.6318797552597924E-5</v>
      </c>
    </row>
    <row r="29" spans="1:5" ht="45.75" x14ac:dyDescent="0.25">
      <c r="A29" s="118" t="s">
        <v>157</v>
      </c>
      <c r="B29" s="46">
        <f>'C.1 Federal Expenditures'!$AG$29</f>
        <v>1698271</v>
      </c>
      <c r="C29" s="46">
        <f>'C.2 State Expenditures'!$AG$29</f>
        <v>0</v>
      </c>
      <c r="D29" s="46">
        <f>'B. Total Expenditures'!$AG$29</f>
        <v>1698271</v>
      </c>
      <c r="E29" s="55">
        <f t="shared" si="0"/>
        <v>1.8089909032929521E-2</v>
      </c>
    </row>
    <row r="30" spans="1:5" ht="15.75" x14ac:dyDescent="0.25">
      <c r="A30" s="118" t="s">
        <v>199</v>
      </c>
      <c r="B30" s="46">
        <f>'C.1 Federal Expenditures'!$AH$29</f>
        <v>16847326</v>
      </c>
      <c r="C30" s="46">
        <f>'C.2 State Expenditures'!$AH$29</f>
        <v>0</v>
      </c>
      <c r="D30" s="46">
        <f>'B. Total Expenditures'!$AH$29</f>
        <v>16847326</v>
      </c>
      <c r="E30" s="55">
        <f t="shared" si="0"/>
        <v>0.17945698583330247</v>
      </c>
    </row>
    <row r="31" spans="1:5" ht="29.25" x14ac:dyDescent="0.25">
      <c r="A31" s="119" t="s">
        <v>200</v>
      </c>
      <c r="B31" s="46">
        <f>'C.1 Federal Expenditures'!$AI$29</f>
        <v>0</v>
      </c>
      <c r="C31" s="46">
        <f>'C.2 State Expenditures'!$AI$29</f>
        <v>0</v>
      </c>
      <c r="D31" s="46">
        <f>'B. Total Expenditures'!$AI$29</f>
        <v>0</v>
      </c>
      <c r="E31" s="55">
        <f t="shared" si="0"/>
        <v>0</v>
      </c>
    </row>
    <row r="32" spans="1:5" x14ac:dyDescent="0.25">
      <c r="A32" s="119" t="s">
        <v>201</v>
      </c>
      <c r="B32" s="46">
        <f>'C.1 Federal Expenditures'!$AJ$29</f>
        <v>0</v>
      </c>
      <c r="C32" s="46">
        <f>'C.2 State Expenditures'!$AJ$29</f>
        <v>0</v>
      </c>
      <c r="D32" s="46">
        <f>'B. Total Expenditures'!$AJ$29</f>
        <v>0</v>
      </c>
      <c r="E32" s="55">
        <f t="shared" si="0"/>
        <v>0</v>
      </c>
    </row>
    <row r="33" spans="1:5" x14ac:dyDescent="0.25">
      <c r="A33" s="119" t="s">
        <v>202</v>
      </c>
      <c r="B33" s="46">
        <f>'C.1 Federal Expenditures'!$AK$29</f>
        <v>16847326</v>
      </c>
      <c r="C33" s="46">
        <f>'C.2 State Expenditures'!$AK$29</f>
        <v>0</v>
      </c>
      <c r="D33" s="46">
        <f>'B. Total Expenditures'!$AK$29</f>
        <v>16847326</v>
      </c>
      <c r="E33" s="55">
        <f t="shared" si="0"/>
        <v>0.17945698583330247</v>
      </c>
    </row>
    <row r="34" spans="1:5" ht="15.75" x14ac:dyDescent="0.25">
      <c r="A34" s="118" t="s">
        <v>203</v>
      </c>
      <c r="B34" s="46">
        <f>'C.1 Federal Expenditures'!$AL$29</f>
        <v>0</v>
      </c>
      <c r="C34" s="46">
        <f>'C.2 State Expenditures'!$AL$29</f>
        <v>0</v>
      </c>
      <c r="D34" s="46">
        <f>'B. Total Expenditures'!$AL$29</f>
        <v>0</v>
      </c>
      <c r="E34" s="55">
        <f t="shared" si="0"/>
        <v>0</v>
      </c>
    </row>
    <row r="35" spans="1:5" ht="15.75" x14ac:dyDescent="0.25">
      <c r="A35" s="118" t="s">
        <v>158</v>
      </c>
      <c r="B35" s="46">
        <f>'C.1 Federal Expenditures'!$AM$29</f>
        <v>3011474</v>
      </c>
      <c r="C35" s="46">
        <f>'C.2 State Expenditures'!$AM$29</f>
        <v>285268</v>
      </c>
      <c r="D35" s="46">
        <f>'B. Total Expenditures'!$AM$29</f>
        <v>3296742</v>
      </c>
      <c r="E35" s="55">
        <f t="shared" si="0"/>
        <v>3.5116752794482238E-2</v>
      </c>
    </row>
    <row r="36" spans="1:5" x14ac:dyDescent="0.25">
      <c r="A36" s="119" t="s">
        <v>204</v>
      </c>
      <c r="B36" s="46">
        <f>'C.1 Federal Expenditures'!$AN$29</f>
        <v>2770481</v>
      </c>
      <c r="C36" s="46">
        <f>'C.2 State Expenditures'!$AN$29</f>
        <v>51900</v>
      </c>
      <c r="D36" s="46">
        <f>'B. Total Expenditures'!$AN$29</f>
        <v>2822381</v>
      </c>
      <c r="E36" s="55">
        <f t="shared" si="0"/>
        <v>3.0063879996931383E-2</v>
      </c>
    </row>
    <row r="37" spans="1:5" x14ac:dyDescent="0.25">
      <c r="A37" s="119" t="s">
        <v>205</v>
      </c>
      <c r="B37" s="46">
        <f>'C.1 Federal Expenditures'!$AO$29</f>
        <v>0</v>
      </c>
      <c r="C37" s="46">
        <f>'C.2 State Expenditures'!$AO$29</f>
        <v>0</v>
      </c>
      <c r="D37" s="46">
        <f>'B. Total Expenditures'!$AO$29</f>
        <v>0</v>
      </c>
      <c r="E37" s="55">
        <f t="shared" si="0"/>
        <v>0</v>
      </c>
    </row>
    <row r="38" spans="1:5" x14ac:dyDescent="0.25">
      <c r="A38" s="119" t="s">
        <v>206</v>
      </c>
      <c r="B38" s="46">
        <f>'C.1 Federal Expenditures'!$AP$29</f>
        <v>240993</v>
      </c>
      <c r="C38" s="46">
        <f>'C.2 State Expenditures'!$AP$29</f>
        <v>233368</v>
      </c>
      <c r="D38" s="46">
        <f>'B. Total Expenditures'!$AP$29</f>
        <v>474361</v>
      </c>
      <c r="E38" s="55">
        <f t="shared" si="0"/>
        <v>5.0528727975508508E-3</v>
      </c>
    </row>
    <row r="39" spans="1:5" ht="15.75" x14ac:dyDescent="0.25">
      <c r="A39" s="118" t="s">
        <v>152</v>
      </c>
      <c r="B39" s="46">
        <f>'C.1 Federal Expenditures'!$AQ$29</f>
        <v>0</v>
      </c>
      <c r="C39" s="46">
        <f>'C.2 State Expenditures'!$AQ$29</f>
        <v>0</v>
      </c>
      <c r="D39" s="46">
        <f>'B. Total Expenditures'!$AQ$29</f>
        <v>0</v>
      </c>
      <c r="E39" s="55">
        <f t="shared" si="0"/>
        <v>0</v>
      </c>
    </row>
    <row r="40" spans="1:5" ht="15.75" x14ac:dyDescent="0.25">
      <c r="A40" s="94" t="s">
        <v>209</v>
      </c>
      <c r="B40" s="133">
        <f>'C.1 Federal Expenditures'!$AR$29</f>
        <v>46124884</v>
      </c>
      <c r="C40" s="133">
        <f>'C.2 State Expenditures'!$AR$29</f>
        <v>21724309</v>
      </c>
      <c r="D40" s="133">
        <f>'B. Total Expenditures'!$AR$29</f>
        <v>67849193</v>
      </c>
      <c r="E40" s="96">
        <f t="shared" si="0"/>
        <v>0.72272666101445437</v>
      </c>
    </row>
    <row r="41" spans="1:5" ht="15.75" x14ac:dyDescent="0.25">
      <c r="A41" s="118" t="s">
        <v>153</v>
      </c>
      <c r="B41" s="46">
        <f>'C.1 Federal Expenditures'!$C$29</f>
        <v>17353515</v>
      </c>
      <c r="C41" s="132"/>
      <c r="D41" s="46">
        <f>'B. Total Expenditures'!$C$29</f>
        <v>17353515</v>
      </c>
      <c r="E41" s="55">
        <f t="shared" si="0"/>
        <v>0.18484888910637817</v>
      </c>
    </row>
    <row r="42" spans="1:5" ht="15.75" x14ac:dyDescent="0.25">
      <c r="A42" s="118" t="s">
        <v>320</v>
      </c>
      <c r="B42" s="46">
        <f>'C.1 Federal Expenditures'!$D$29</f>
        <v>8676758</v>
      </c>
      <c r="C42" s="132"/>
      <c r="D42" s="46">
        <f>'B. Total Expenditures'!$D$29</f>
        <v>8676758</v>
      </c>
      <c r="E42" s="55">
        <f t="shared" si="0"/>
        <v>9.2424449879167397E-2</v>
      </c>
    </row>
    <row r="43" spans="1:5" ht="15.75" x14ac:dyDescent="0.25">
      <c r="A43" s="120" t="s">
        <v>180</v>
      </c>
      <c r="B43" s="133">
        <f>B41+B42</f>
        <v>26030273</v>
      </c>
      <c r="C43" s="144"/>
      <c r="D43" s="133">
        <f>D41+D42</f>
        <v>26030273</v>
      </c>
      <c r="E43" s="96">
        <f t="shared" si="0"/>
        <v>0.27727333898554557</v>
      </c>
    </row>
    <row r="44" spans="1:5" ht="15.75" x14ac:dyDescent="0.25">
      <c r="A44" s="94" t="s">
        <v>61</v>
      </c>
      <c r="B44" s="95">
        <f>SUM(B41,B42, B3,B6,B10,B14,B18,B19,B22,B23,B24,B25,B26,B27,B28,B29,B30,B34,B35, B39)</f>
        <v>72155157</v>
      </c>
      <c r="C44" s="95">
        <f>SUM(C41,C42,C3,C6,C10,C14,C18,C19,C22,C23,C24,C25,C26,C27,C28,C29,C30,C34,C35, C39)</f>
        <v>21724309</v>
      </c>
      <c r="D44" s="95">
        <f>B44+C44</f>
        <v>93879466</v>
      </c>
      <c r="E44" s="96">
        <f t="shared" si="0"/>
        <v>1</v>
      </c>
    </row>
    <row r="45" spans="1:5" ht="15.75" x14ac:dyDescent="0.25">
      <c r="A45" s="118" t="s">
        <v>207</v>
      </c>
      <c r="B45" s="46">
        <f>'C.1 Federal Expenditures'!$AS$29</f>
        <v>0</v>
      </c>
      <c r="C45" s="132"/>
      <c r="D45" s="46">
        <f>'B. Total Expenditures'!$AS$29</f>
        <v>0</v>
      </c>
      <c r="E45" s="141"/>
    </row>
    <row r="46" spans="1:5" ht="15.75" x14ac:dyDescent="0.25">
      <c r="A46" s="118" t="s">
        <v>208</v>
      </c>
      <c r="B46" s="46">
        <f>'C.1 Federal Expenditures'!$AT$29</f>
        <v>35780085</v>
      </c>
      <c r="C46" s="132"/>
      <c r="D46" s="46">
        <f>'B. Total Expenditures'!$AT$29</f>
        <v>35780085</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112</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Expenditures'!$G$30</f>
        <v>12807374</v>
      </c>
      <c r="C3" s="46">
        <f>'C.2 State Expenditures'!$G$30</f>
        <v>64323989</v>
      </c>
      <c r="D3" s="46">
        <f>'B. Total Expenditures'!$G$30</f>
        <v>77131363</v>
      </c>
      <c r="E3" s="55">
        <f t="shared" ref="E3:E44" si="0">D3/($D$44)</f>
        <v>0.18371149011177457</v>
      </c>
    </row>
    <row r="4" spans="1:5" ht="57.75" x14ac:dyDescent="0.25">
      <c r="A4" s="119" t="s">
        <v>182</v>
      </c>
      <c r="B4" s="46">
        <f>'C.1 Federal Expenditures'!$H$30</f>
        <v>12807374</v>
      </c>
      <c r="C4" s="46">
        <f>'C.2 State Expenditures'!$H$30</f>
        <v>64323989</v>
      </c>
      <c r="D4" s="46">
        <f>'B. Total Expenditures'!$H$30</f>
        <v>77131363</v>
      </c>
      <c r="E4" s="55">
        <f t="shared" si="0"/>
        <v>0.18371149011177457</v>
      </c>
    </row>
    <row r="5" spans="1:5" ht="43.5" x14ac:dyDescent="0.25">
      <c r="A5" s="119" t="s">
        <v>181</v>
      </c>
      <c r="B5" s="46">
        <f>'C.1 Federal Expenditures'!$I$30</f>
        <v>0</v>
      </c>
      <c r="C5" s="46">
        <f>'C.2 State Expenditures'!$I$30</f>
        <v>0</v>
      </c>
      <c r="D5" s="46">
        <f>'B. Total Expenditures'!$I$30</f>
        <v>0</v>
      </c>
      <c r="E5" s="55">
        <f t="shared" si="0"/>
        <v>0</v>
      </c>
    </row>
    <row r="6" spans="1:5" ht="30.75" x14ac:dyDescent="0.25">
      <c r="A6" s="118" t="s">
        <v>149</v>
      </c>
      <c r="B6" s="46">
        <f>'C.1 Federal Expenditures'!$J$30</f>
        <v>0</v>
      </c>
      <c r="C6" s="132"/>
      <c r="D6" s="46">
        <f>'B. Total Expenditures'!$J$30</f>
        <v>0</v>
      </c>
      <c r="E6" s="55">
        <f t="shared" si="0"/>
        <v>0</v>
      </c>
    </row>
    <row r="7" spans="1:5" x14ac:dyDescent="0.25">
      <c r="A7" s="119" t="s">
        <v>183</v>
      </c>
      <c r="B7" s="46">
        <f>'C.1 Federal Expenditures'!$K$30</f>
        <v>0</v>
      </c>
      <c r="C7" s="132"/>
      <c r="D7" s="46">
        <f>'B. Total Expenditures'!$K$30</f>
        <v>0</v>
      </c>
      <c r="E7" s="55">
        <f t="shared" si="0"/>
        <v>0</v>
      </c>
    </row>
    <row r="8" spans="1:5" x14ac:dyDescent="0.25">
      <c r="A8" s="119" t="s">
        <v>184</v>
      </c>
      <c r="B8" s="46">
        <f>'C.1 Federal Expenditures'!$L$30</f>
        <v>0</v>
      </c>
      <c r="C8" s="132"/>
      <c r="D8" s="46">
        <f>'B. Total Expenditures'!$L$30</f>
        <v>0</v>
      </c>
      <c r="E8" s="55">
        <f t="shared" si="0"/>
        <v>0</v>
      </c>
    </row>
    <row r="9" spans="1:5" ht="29.25" x14ac:dyDescent="0.25">
      <c r="A9" s="119" t="s">
        <v>185</v>
      </c>
      <c r="B9" s="46">
        <f>'C.1 Federal Expenditures'!$M$30</f>
        <v>0</v>
      </c>
      <c r="C9" s="132"/>
      <c r="D9" s="46">
        <f>'B. Total Expenditures'!$M$30</f>
        <v>0</v>
      </c>
      <c r="E9" s="55">
        <f t="shared" si="0"/>
        <v>0</v>
      </c>
    </row>
    <row r="10" spans="1:5" ht="30.75" x14ac:dyDescent="0.25">
      <c r="A10" s="118" t="s">
        <v>148</v>
      </c>
      <c r="B10" s="46">
        <f>'C.1 Federal Expenditures'!$N$30</f>
        <v>112307997</v>
      </c>
      <c r="C10" s="132"/>
      <c r="D10" s="46">
        <f>'B. Total Expenditures'!$N$30</f>
        <v>112307997</v>
      </c>
      <c r="E10" s="55">
        <f t="shared" si="0"/>
        <v>0.26749520140514965</v>
      </c>
    </row>
    <row r="11" spans="1:5" x14ac:dyDescent="0.25">
      <c r="A11" s="119" t="s">
        <v>186</v>
      </c>
      <c r="B11" s="46">
        <f>'C.1 Federal Expenditures'!$O$30</f>
        <v>0</v>
      </c>
      <c r="C11" s="132"/>
      <c r="D11" s="46">
        <f>'B. Total Expenditures'!$O$30</f>
        <v>0</v>
      </c>
      <c r="E11" s="55">
        <f t="shared" si="0"/>
        <v>0</v>
      </c>
    </row>
    <row r="12" spans="1:5" x14ac:dyDescent="0.25">
      <c r="A12" s="119" t="s">
        <v>187</v>
      </c>
      <c r="B12" s="46">
        <f>'C.1 Federal Expenditures'!$P$30</f>
        <v>0</v>
      </c>
      <c r="C12" s="132"/>
      <c r="D12" s="46">
        <f>'B. Total Expenditures'!$P$30</f>
        <v>0</v>
      </c>
      <c r="E12" s="55">
        <f t="shared" si="0"/>
        <v>0</v>
      </c>
    </row>
    <row r="13" spans="1:5" ht="29.25" x14ac:dyDescent="0.25">
      <c r="A13" s="119" t="s">
        <v>188</v>
      </c>
      <c r="B13" s="46">
        <f>'C.1 Federal Expenditures'!$Q$30</f>
        <v>112307997</v>
      </c>
      <c r="C13" s="132"/>
      <c r="D13" s="46">
        <f>'B. Total Expenditures'!$Q$30</f>
        <v>112307997</v>
      </c>
      <c r="E13" s="55">
        <f t="shared" si="0"/>
        <v>0.26749520140514965</v>
      </c>
    </row>
    <row r="14" spans="1:5" ht="30.75" x14ac:dyDescent="0.25">
      <c r="A14" s="118" t="s">
        <v>189</v>
      </c>
      <c r="B14" s="46">
        <f>'C.1 Federal Expenditures'!$R$30</f>
        <v>8162038</v>
      </c>
      <c r="C14" s="46">
        <f>'C.2 State Expenditures'!$R$30</f>
        <v>18632876</v>
      </c>
      <c r="D14" s="46">
        <f>'B. Total Expenditures'!$R$30</f>
        <v>26794914</v>
      </c>
      <c r="E14" s="55">
        <f t="shared" si="0"/>
        <v>6.3820129541297621E-2</v>
      </c>
    </row>
    <row r="15" spans="1:5" x14ac:dyDescent="0.25">
      <c r="A15" s="119" t="s">
        <v>190</v>
      </c>
      <c r="B15" s="46">
        <f>'C.1 Federal Expenditures'!$S$30</f>
        <v>0</v>
      </c>
      <c r="C15" s="46">
        <f>'C.2 State Expenditures'!$S$30</f>
        <v>0</v>
      </c>
      <c r="D15" s="46">
        <f>'B. Total Expenditures'!$S$30</f>
        <v>0</v>
      </c>
      <c r="E15" s="55">
        <f t="shared" si="0"/>
        <v>0</v>
      </c>
    </row>
    <row r="16" spans="1:5" x14ac:dyDescent="0.25">
      <c r="A16" s="119" t="s">
        <v>191</v>
      </c>
      <c r="B16" s="46">
        <f>'C.1 Federal Expenditures'!$T$30</f>
        <v>0</v>
      </c>
      <c r="C16" s="46">
        <f>'C.2 State Expenditures'!$T$30</f>
        <v>0</v>
      </c>
      <c r="D16" s="46">
        <f>'B. Total Expenditures'!$T$30</f>
        <v>0</v>
      </c>
      <c r="E16" s="55">
        <f t="shared" si="0"/>
        <v>0</v>
      </c>
    </row>
    <row r="17" spans="1:5" x14ac:dyDescent="0.25">
      <c r="A17" s="119" t="s">
        <v>192</v>
      </c>
      <c r="B17" s="46">
        <f>'C.1 Federal Expenditures'!$U$30</f>
        <v>8162038</v>
      </c>
      <c r="C17" s="46">
        <f>'C.2 State Expenditures'!$U$30</f>
        <v>18632876</v>
      </c>
      <c r="D17" s="46">
        <f>'B. Total Expenditures'!$U$30</f>
        <v>26794914</v>
      </c>
      <c r="E17" s="55">
        <f t="shared" si="0"/>
        <v>6.3820129541297621E-2</v>
      </c>
    </row>
    <row r="18" spans="1:5" ht="15.75" x14ac:dyDescent="0.25">
      <c r="A18" s="118" t="s">
        <v>193</v>
      </c>
      <c r="B18" s="46">
        <f>'C.1 Federal Expenditures'!$V$30</f>
        <v>0</v>
      </c>
      <c r="C18" s="46">
        <f>'C.2 State Expenditures'!$V$30</f>
        <v>0</v>
      </c>
      <c r="D18" s="46">
        <f>'B. Total Expenditures'!$V$30</f>
        <v>0</v>
      </c>
      <c r="E18" s="55">
        <f t="shared" si="0"/>
        <v>0</v>
      </c>
    </row>
    <row r="19" spans="1:5" ht="15.75" x14ac:dyDescent="0.25">
      <c r="A19" s="118" t="s">
        <v>154</v>
      </c>
      <c r="B19" s="46">
        <f>'C.1 Federal Expenditures'!$W$30</f>
        <v>27911464</v>
      </c>
      <c r="C19" s="46">
        <f>'C.2 State Expenditures'!$W$30</f>
        <v>16548756</v>
      </c>
      <c r="D19" s="46">
        <f>'B. Total Expenditures'!$W$30</f>
        <v>44460220</v>
      </c>
      <c r="E19" s="55">
        <f t="shared" si="0"/>
        <v>0.1058953575978856</v>
      </c>
    </row>
    <row r="20" spans="1:5" ht="29.25" x14ac:dyDescent="0.25">
      <c r="A20" s="119" t="s">
        <v>195</v>
      </c>
      <c r="B20" s="46">
        <f>'C.1 Federal Expenditures'!$X$30</f>
        <v>27911464</v>
      </c>
      <c r="C20" s="46">
        <f>'C.2 State Expenditures'!$X$30</f>
        <v>16548756</v>
      </c>
      <c r="D20" s="46">
        <f>'B. Total Expenditures'!$X$30</f>
        <v>44460220</v>
      </c>
      <c r="E20" s="55">
        <f t="shared" si="0"/>
        <v>0.1058953575978856</v>
      </c>
    </row>
    <row r="21" spans="1:5" x14ac:dyDescent="0.25">
      <c r="A21" s="119" t="s">
        <v>194</v>
      </c>
      <c r="B21" s="46">
        <f>'C.1 Federal Expenditures'!$Y$30</f>
        <v>0</v>
      </c>
      <c r="C21" s="46">
        <f>'C.2 State Expenditures'!$Y$30</f>
        <v>0</v>
      </c>
      <c r="D21" s="46">
        <f>'B. Total Expenditures'!$Y$30</f>
        <v>0</v>
      </c>
      <c r="E21" s="55">
        <f t="shared" si="0"/>
        <v>0</v>
      </c>
    </row>
    <row r="22" spans="1:5" ht="30.75" x14ac:dyDescent="0.25">
      <c r="A22" s="118" t="s">
        <v>155</v>
      </c>
      <c r="B22" s="46">
        <f>'C.1 Federal Expenditures'!$Z$30</f>
        <v>0</v>
      </c>
      <c r="C22" s="46">
        <f>'C.2 State Expenditures'!$Z$30</f>
        <v>0</v>
      </c>
      <c r="D22" s="46">
        <f>'B. Total Expenditures'!$Z$30</f>
        <v>0</v>
      </c>
      <c r="E22" s="55">
        <f t="shared" si="0"/>
        <v>0</v>
      </c>
    </row>
    <row r="23" spans="1:5" ht="30.75" x14ac:dyDescent="0.25">
      <c r="A23" s="118" t="s">
        <v>150</v>
      </c>
      <c r="B23" s="46">
        <f>'C.1 Federal Expenditures'!$AA$30</f>
        <v>0</v>
      </c>
      <c r="C23" s="46">
        <f>'C.2 State Expenditures'!$AA$30</f>
        <v>0</v>
      </c>
      <c r="D23" s="46">
        <f>'B. Total Expenditures'!$AA$30</f>
        <v>0</v>
      </c>
      <c r="E23" s="55">
        <f t="shared" si="0"/>
        <v>0</v>
      </c>
    </row>
    <row r="24" spans="1:5" ht="30.75" x14ac:dyDescent="0.25">
      <c r="A24" s="118" t="s">
        <v>156</v>
      </c>
      <c r="B24" s="46">
        <f>'C.1 Federal Expenditures'!$AB$30</f>
        <v>0</v>
      </c>
      <c r="C24" s="46">
        <f>'C.2 State Expenditures'!$AB$30</f>
        <v>0</v>
      </c>
      <c r="D24" s="46">
        <f>'B. Total Expenditures'!$AB$30</f>
        <v>0</v>
      </c>
      <c r="E24" s="55">
        <f t="shared" si="0"/>
        <v>0</v>
      </c>
    </row>
    <row r="25" spans="1:5" ht="15.75" x14ac:dyDescent="0.25">
      <c r="A25" s="118" t="s">
        <v>64</v>
      </c>
      <c r="B25" s="46">
        <f>'C.1 Federal Expenditures'!$AC$30</f>
        <v>0</v>
      </c>
      <c r="C25" s="46">
        <f>'C.2 State Expenditures'!$AC$30</f>
        <v>62571432</v>
      </c>
      <c r="D25" s="46">
        <f>'B. Total Expenditures'!$AC$30</f>
        <v>62571432</v>
      </c>
      <c r="E25" s="55">
        <f t="shared" si="0"/>
        <v>0.14903264462145671</v>
      </c>
    </row>
    <row r="26" spans="1:5" ht="15.75" x14ac:dyDescent="0.25">
      <c r="A26" s="118" t="s">
        <v>196</v>
      </c>
      <c r="B26" s="46">
        <f>'C.1 Federal Expenditures'!$AD$30</f>
        <v>696595</v>
      </c>
      <c r="C26" s="46">
        <f>'C.2 State Expenditures'!$AD$30</f>
        <v>0</v>
      </c>
      <c r="D26" s="46">
        <f>'B. Total Expenditures'!$AD$30</f>
        <v>696595</v>
      </c>
      <c r="E26" s="55">
        <f t="shared" si="0"/>
        <v>1.6591500587693699E-3</v>
      </c>
    </row>
    <row r="27" spans="1:5" s="11" customFormat="1" ht="15.75" x14ac:dyDescent="0.25">
      <c r="A27" s="118" t="s">
        <v>197</v>
      </c>
      <c r="B27" s="46">
        <f>'C.1 Federal Expenditures'!$AE$30</f>
        <v>0</v>
      </c>
      <c r="C27" s="46">
        <f>'C.2 State Expenditures'!$AE$30</f>
        <v>0</v>
      </c>
      <c r="D27" s="46">
        <f>'B. Total Expenditures'!$AE$30</f>
        <v>0</v>
      </c>
      <c r="E27" s="55">
        <f t="shared" si="0"/>
        <v>0</v>
      </c>
    </row>
    <row r="28" spans="1:5" ht="30.75" x14ac:dyDescent="0.25">
      <c r="A28" s="118" t="s">
        <v>198</v>
      </c>
      <c r="B28" s="46">
        <f>'C.1 Federal Expenditures'!$AF$30</f>
        <v>0</v>
      </c>
      <c r="C28" s="46">
        <f>'C.2 State Expenditures'!$AF$30</f>
        <v>0</v>
      </c>
      <c r="D28" s="46">
        <f>'B. Total Expenditures'!$AF$30</f>
        <v>0</v>
      </c>
      <c r="E28" s="55">
        <f t="shared" si="0"/>
        <v>0</v>
      </c>
    </row>
    <row r="29" spans="1:5" ht="45.75" x14ac:dyDescent="0.25">
      <c r="A29" s="118" t="s">
        <v>157</v>
      </c>
      <c r="B29" s="46">
        <f>'C.1 Federal Expenditures'!$AG$30</f>
        <v>473437</v>
      </c>
      <c r="C29" s="46">
        <f>'C.2 State Expenditures'!$AG$30</f>
        <v>0</v>
      </c>
      <c r="D29" s="46">
        <f>'B. Total Expenditures'!$AG$30</f>
        <v>473437</v>
      </c>
      <c r="E29" s="55">
        <f t="shared" si="0"/>
        <v>1.1276323062519745E-3</v>
      </c>
    </row>
    <row r="30" spans="1:5" ht="15.75" x14ac:dyDescent="0.25">
      <c r="A30" s="118" t="s">
        <v>199</v>
      </c>
      <c r="B30" s="46">
        <f>'C.1 Federal Expenditures'!$AH$30</f>
        <v>0</v>
      </c>
      <c r="C30" s="46">
        <f>'C.2 State Expenditures'!$AH$30</f>
        <v>0</v>
      </c>
      <c r="D30" s="46">
        <f>'B. Total Expenditures'!$AH$30</f>
        <v>0</v>
      </c>
      <c r="E30" s="55">
        <f t="shared" si="0"/>
        <v>0</v>
      </c>
    </row>
    <row r="31" spans="1:5" ht="29.25" x14ac:dyDescent="0.25">
      <c r="A31" s="119" t="s">
        <v>200</v>
      </c>
      <c r="B31" s="46">
        <f>'C.1 Federal Expenditures'!$AI$30</f>
        <v>0</v>
      </c>
      <c r="C31" s="46">
        <f>'C.2 State Expenditures'!$AI$30</f>
        <v>0</v>
      </c>
      <c r="D31" s="46">
        <f>'B. Total Expenditures'!$AI$30</f>
        <v>0</v>
      </c>
      <c r="E31" s="55">
        <f t="shared" si="0"/>
        <v>0</v>
      </c>
    </row>
    <row r="32" spans="1:5" x14ac:dyDescent="0.25">
      <c r="A32" s="119" t="s">
        <v>201</v>
      </c>
      <c r="B32" s="46">
        <f>'C.1 Federal Expenditures'!$AJ$30</f>
        <v>0</v>
      </c>
      <c r="C32" s="46">
        <f>'C.2 State Expenditures'!$AJ$30</f>
        <v>0</v>
      </c>
      <c r="D32" s="46">
        <f>'B. Total Expenditures'!$AJ$30</f>
        <v>0</v>
      </c>
      <c r="E32" s="55">
        <f t="shared" si="0"/>
        <v>0</v>
      </c>
    </row>
    <row r="33" spans="1:5" x14ac:dyDescent="0.25">
      <c r="A33" s="119" t="s">
        <v>202</v>
      </c>
      <c r="B33" s="46">
        <f>'C.1 Federal Expenditures'!$AK$30</f>
        <v>0</v>
      </c>
      <c r="C33" s="46">
        <f>'C.2 State Expenditures'!$AK$30</f>
        <v>0</v>
      </c>
      <c r="D33" s="46">
        <f>'B. Total Expenditures'!$AK$30</f>
        <v>0</v>
      </c>
      <c r="E33" s="55">
        <f t="shared" si="0"/>
        <v>0</v>
      </c>
    </row>
    <row r="34" spans="1:5" ht="15.75" x14ac:dyDescent="0.25">
      <c r="A34" s="118" t="s">
        <v>203</v>
      </c>
      <c r="B34" s="46">
        <f>'C.1 Federal Expenditures'!$AL$30</f>
        <v>0</v>
      </c>
      <c r="C34" s="46">
        <f>'C.2 State Expenditures'!$AL$30</f>
        <v>0</v>
      </c>
      <c r="D34" s="46">
        <f>'B. Total Expenditures'!$AL$30</f>
        <v>0</v>
      </c>
      <c r="E34" s="55">
        <f t="shared" si="0"/>
        <v>0</v>
      </c>
    </row>
    <row r="35" spans="1:5" ht="15.75" x14ac:dyDescent="0.25">
      <c r="A35" s="118" t="s">
        <v>158</v>
      </c>
      <c r="B35" s="46">
        <f>'C.1 Federal Expenditures'!$AM$30</f>
        <v>1545765</v>
      </c>
      <c r="C35" s="46">
        <f>'C.2 State Expenditures'!$AM$30</f>
        <v>4267082</v>
      </c>
      <c r="D35" s="46">
        <f>'B. Total Expenditures'!$AM$30</f>
        <v>5812847</v>
      </c>
      <c r="E35" s="55">
        <f t="shared" si="0"/>
        <v>1.384503971700537E-2</v>
      </c>
    </row>
    <row r="36" spans="1:5" x14ac:dyDescent="0.25">
      <c r="A36" s="119" t="s">
        <v>204</v>
      </c>
      <c r="B36" s="46">
        <f>'C.1 Federal Expenditures'!$AN$30</f>
        <v>1230157</v>
      </c>
      <c r="C36" s="46">
        <f>'C.2 State Expenditures'!$AN$30</f>
        <v>3457963</v>
      </c>
      <c r="D36" s="46">
        <f>'B. Total Expenditures'!$AN$30</f>
        <v>4688120</v>
      </c>
      <c r="E36" s="55">
        <f t="shared" si="0"/>
        <v>1.1166164806692351E-2</v>
      </c>
    </row>
    <row r="37" spans="1:5" x14ac:dyDescent="0.25">
      <c r="A37" s="119" t="s">
        <v>205</v>
      </c>
      <c r="B37" s="46">
        <f>'C.1 Federal Expenditures'!$AO$30</f>
        <v>0</v>
      </c>
      <c r="C37" s="46">
        <f>'C.2 State Expenditures'!$AO$30</f>
        <v>0</v>
      </c>
      <c r="D37" s="46">
        <f>'B. Total Expenditures'!$AO$30</f>
        <v>0</v>
      </c>
      <c r="E37" s="55">
        <f t="shared" si="0"/>
        <v>0</v>
      </c>
    </row>
    <row r="38" spans="1:5" x14ac:dyDescent="0.25">
      <c r="A38" s="119" t="s">
        <v>206</v>
      </c>
      <c r="B38" s="46">
        <f>'C.1 Federal Expenditures'!$AP$30</f>
        <v>315608</v>
      </c>
      <c r="C38" s="46">
        <f>'C.2 State Expenditures'!$AP$30</f>
        <v>809119</v>
      </c>
      <c r="D38" s="46">
        <f>'B. Total Expenditures'!$AP$30</f>
        <v>1124727</v>
      </c>
      <c r="E38" s="55">
        <f t="shared" si="0"/>
        <v>2.6788749103130185E-3</v>
      </c>
    </row>
    <row r="39" spans="1:5" ht="15.75" x14ac:dyDescent="0.25">
      <c r="A39" s="118" t="s">
        <v>152</v>
      </c>
      <c r="B39" s="46">
        <f>'C.1 Federal Expenditures'!$AQ$30</f>
        <v>48866613</v>
      </c>
      <c r="C39" s="46">
        <f>'C.2 State Expenditures'!$AQ$30</f>
        <v>19033917</v>
      </c>
      <c r="D39" s="46">
        <f>'B. Total Expenditures'!$AQ$30</f>
        <v>67900530</v>
      </c>
      <c r="E39" s="55">
        <f t="shared" si="0"/>
        <v>0.16172549090931082</v>
      </c>
    </row>
    <row r="40" spans="1:5" ht="15.75" x14ac:dyDescent="0.25">
      <c r="A40" s="94" t="s">
        <v>209</v>
      </c>
      <c r="B40" s="133">
        <f>'C.1 Federal Expenditures'!$AR$30</f>
        <v>212771283</v>
      </c>
      <c r="C40" s="133">
        <f>'C.2 State Expenditures'!$AR$30</f>
        <v>185378052</v>
      </c>
      <c r="D40" s="133">
        <f>'B. Total Expenditures'!$AR$30</f>
        <v>398149335</v>
      </c>
      <c r="E40" s="96">
        <f t="shared" si="0"/>
        <v>0.94831213626890165</v>
      </c>
    </row>
    <row r="41" spans="1:5" ht="15.75" x14ac:dyDescent="0.25">
      <c r="A41" s="118" t="s">
        <v>153</v>
      </c>
      <c r="B41" s="46">
        <f>'C.1 Federal Expenditures'!$C$30</f>
        <v>0</v>
      </c>
      <c r="C41" s="132"/>
      <c r="D41" s="46">
        <f>'B. Total Expenditures'!$C$30</f>
        <v>0</v>
      </c>
      <c r="E41" s="55">
        <f t="shared" si="0"/>
        <v>0</v>
      </c>
    </row>
    <row r="42" spans="1:5" ht="15.75" x14ac:dyDescent="0.25">
      <c r="A42" s="118" t="s">
        <v>320</v>
      </c>
      <c r="B42" s="46">
        <f>'C.1 Federal Expenditures'!$D$30</f>
        <v>21701176</v>
      </c>
      <c r="C42" s="132"/>
      <c r="D42" s="46">
        <f>'B. Total Expenditures'!$D$30</f>
        <v>21701176</v>
      </c>
      <c r="E42" s="55">
        <f t="shared" si="0"/>
        <v>5.1687863731098328E-2</v>
      </c>
    </row>
    <row r="43" spans="1:5" ht="15.75" x14ac:dyDescent="0.25">
      <c r="A43" s="120" t="s">
        <v>180</v>
      </c>
      <c r="B43" s="133">
        <f>B41+B42</f>
        <v>21701176</v>
      </c>
      <c r="C43" s="144"/>
      <c r="D43" s="133">
        <f>D41+D42</f>
        <v>21701176</v>
      </c>
      <c r="E43" s="96">
        <f t="shared" si="0"/>
        <v>5.1687863731098328E-2</v>
      </c>
    </row>
    <row r="44" spans="1:5" ht="15.75" x14ac:dyDescent="0.25">
      <c r="A44" s="94" t="s">
        <v>61</v>
      </c>
      <c r="B44" s="95">
        <f>SUM(B41,B42, B3,B6,B10,B14,B18,B19,B22,B23,B24,B25,B26,B27,B28,B29,B30,B34,B35, B39)</f>
        <v>234472459</v>
      </c>
      <c r="C44" s="95">
        <f>SUM(C41,C42,C3,C6,C10,C14,C18,C19,C22,C23,C24,C25,C26,C27,C28,C29,C30,C34,C35, C39)</f>
        <v>185378052</v>
      </c>
      <c r="D44" s="95">
        <f>B44+C44</f>
        <v>419850511</v>
      </c>
      <c r="E44" s="96">
        <f t="shared" si="0"/>
        <v>1</v>
      </c>
    </row>
    <row r="45" spans="1:5" ht="15.75" x14ac:dyDescent="0.25">
      <c r="A45" s="118" t="s">
        <v>207</v>
      </c>
      <c r="B45" s="46">
        <f>'C.1 Federal Expenditures'!$AS$30</f>
        <v>16132797</v>
      </c>
      <c r="C45" s="132"/>
      <c r="D45" s="46">
        <f>'B. Total Expenditures'!$AS$30</f>
        <v>16132797</v>
      </c>
      <c r="E45" s="141"/>
    </row>
    <row r="46" spans="1:5" ht="15.75" x14ac:dyDescent="0.25">
      <c r="A46" s="118" t="s">
        <v>208</v>
      </c>
      <c r="B46" s="46">
        <f>'C.1 Federal Expenditures'!$AT$30</f>
        <v>283487</v>
      </c>
      <c r="C46" s="132"/>
      <c r="D46" s="46">
        <f>'B. Total Expenditures'!$AT$30</f>
        <v>283487</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theme="6"/>
  </sheetPr>
  <dimension ref="A1:K54"/>
  <sheetViews>
    <sheetView zoomScaleNormal="100" workbookViewId="0">
      <pane ySplit="3" topLeftCell="A4" activePane="bottomLeft" state="frozenSplit"/>
      <selection activeCell="B34" sqref="B34"/>
      <selection pane="bottomLeft" activeCell="I16" sqref="I16"/>
    </sheetView>
  </sheetViews>
  <sheetFormatPr defaultRowHeight="15" x14ac:dyDescent="0.25"/>
  <cols>
    <col min="1" max="1" width="25.7109375" style="11" customWidth="1"/>
    <col min="2" max="2" width="25.7109375" customWidth="1"/>
    <col min="3" max="10" width="16.5703125" customWidth="1"/>
  </cols>
  <sheetData>
    <row r="1" spans="1:11" s="152" customFormat="1" ht="15.75" x14ac:dyDescent="0.25">
      <c r="A1" s="295" t="s">
        <v>386</v>
      </c>
      <c r="B1" s="295"/>
      <c r="C1" s="295"/>
      <c r="D1" s="295"/>
      <c r="E1" s="295"/>
      <c r="F1" s="295"/>
      <c r="G1" s="295"/>
      <c r="H1" s="295"/>
      <c r="I1" s="295"/>
      <c r="J1" s="295"/>
    </row>
    <row r="2" spans="1:11" ht="33.75" customHeight="1" x14ac:dyDescent="0.25">
      <c r="A2" s="253" t="s">
        <v>145</v>
      </c>
      <c r="B2" s="253" t="s">
        <v>144</v>
      </c>
      <c r="C2" s="261" t="s">
        <v>76</v>
      </c>
      <c r="D2" s="261"/>
      <c r="E2" s="261" t="s">
        <v>60</v>
      </c>
      <c r="F2" s="261"/>
      <c r="G2" s="261" t="s">
        <v>74</v>
      </c>
      <c r="H2" s="261"/>
      <c r="I2" s="262" t="s">
        <v>75</v>
      </c>
      <c r="J2" s="262"/>
    </row>
    <row r="3" spans="1:11" ht="15.75" customHeight="1" x14ac:dyDescent="0.25">
      <c r="A3" s="254"/>
      <c r="B3" s="254"/>
      <c r="C3" s="135" t="s">
        <v>146</v>
      </c>
      <c r="D3" s="135" t="s">
        <v>147</v>
      </c>
      <c r="E3" s="135" t="s">
        <v>146</v>
      </c>
      <c r="F3" s="135" t="s">
        <v>147</v>
      </c>
      <c r="G3" s="135" t="s">
        <v>146</v>
      </c>
      <c r="H3" s="135" t="s">
        <v>147</v>
      </c>
      <c r="I3" s="135" t="s">
        <v>146</v>
      </c>
      <c r="J3" s="135" t="s">
        <v>147</v>
      </c>
    </row>
    <row r="4" spans="1:11" x14ac:dyDescent="0.25">
      <c r="A4" s="153" t="s">
        <v>62</v>
      </c>
      <c r="B4" s="153" t="s">
        <v>62</v>
      </c>
      <c r="C4" s="101">
        <v>4485938448</v>
      </c>
      <c r="D4" s="101">
        <f>'A.1 Fed &amp; State by Category'!B3</f>
        <v>4273006781</v>
      </c>
      <c r="E4" s="103">
        <v>3957480683</v>
      </c>
      <c r="F4" s="101">
        <f>'A.1 Fed &amp; State by Category'!C3</f>
        <v>3664573037</v>
      </c>
      <c r="G4" s="101">
        <v>8443419131</v>
      </c>
      <c r="H4" s="101">
        <f t="shared" ref="H4:H18" si="0">D4+F4</f>
        <v>7937579818</v>
      </c>
      <c r="I4" s="104">
        <f t="shared" ref="I4:I15" si="1">G4/$G$30</f>
        <v>0.26477317965463848</v>
      </c>
      <c r="J4" s="104">
        <f t="shared" ref="J4:J15" si="2">H4/$H$30</f>
        <v>0.25061607355802856</v>
      </c>
      <c r="K4" s="151"/>
    </row>
    <row r="5" spans="1:11" ht="28.5" customHeight="1" x14ac:dyDescent="0.25">
      <c r="A5" s="153" t="s">
        <v>149</v>
      </c>
      <c r="B5" s="153" t="s">
        <v>149</v>
      </c>
      <c r="C5" s="107">
        <v>571524430</v>
      </c>
      <c r="D5" s="101">
        <f>'A.1 Fed &amp; State by Category'!B6</f>
        <v>673865094</v>
      </c>
      <c r="E5" s="145"/>
      <c r="F5" s="145"/>
      <c r="G5" s="101">
        <v>571524430</v>
      </c>
      <c r="H5" s="101">
        <f t="shared" si="0"/>
        <v>673865094</v>
      </c>
      <c r="I5" s="105">
        <f t="shared" si="1"/>
        <v>1.792216378621047E-2</v>
      </c>
      <c r="J5" s="105">
        <f t="shared" si="2"/>
        <v>2.1276185920438936E-2</v>
      </c>
      <c r="K5" s="151"/>
    </row>
    <row r="6" spans="1:11" ht="42.75" x14ac:dyDescent="0.25">
      <c r="A6" s="136" t="s">
        <v>148</v>
      </c>
      <c r="B6" s="137" t="s">
        <v>148</v>
      </c>
      <c r="C6" s="101">
        <v>876895435</v>
      </c>
      <c r="D6" s="101">
        <f>'A.1 Fed &amp; State by Category'!B10</f>
        <v>654434734</v>
      </c>
      <c r="E6" s="145"/>
      <c r="F6" s="145"/>
      <c r="G6" s="101">
        <v>876895435</v>
      </c>
      <c r="H6" s="101">
        <f t="shared" si="0"/>
        <v>654434734</v>
      </c>
      <c r="I6" s="105">
        <f t="shared" si="1"/>
        <v>2.7498148433392908E-2</v>
      </c>
      <c r="J6" s="105">
        <f t="shared" si="2"/>
        <v>2.0662704148579923E-2</v>
      </c>
      <c r="K6" s="151"/>
    </row>
    <row r="7" spans="1:11" ht="28.5" x14ac:dyDescent="0.25">
      <c r="A7" s="136" t="s">
        <v>358</v>
      </c>
      <c r="B7" s="137" t="s">
        <v>160</v>
      </c>
      <c r="C7" s="101">
        <v>1621335483</v>
      </c>
      <c r="D7" s="101">
        <f>'A.1 Fed &amp; State by Category'!B14</f>
        <v>2129207799</v>
      </c>
      <c r="E7" s="103">
        <v>546924638</v>
      </c>
      <c r="F7" s="101">
        <f>'A.1 Fed &amp; State by Category'!C14</f>
        <v>557177053</v>
      </c>
      <c r="G7" s="101">
        <v>2168260121</v>
      </c>
      <c r="H7" s="101">
        <f t="shared" si="0"/>
        <v>2686384852</v>
      </c>
      <c r="I7" s="105">
        <f t="shared" si="1"/>
        <v>6.7993441714592193E-2</v>
      </c>
      <c r="J7" s="105">
        <f t="shared" si="2"/>
        <v>8.4818198885670187E-2</v>
      </c>
      <c r="K7" s="151"/>
    </row>
    <row r="8" spans="1:11" ht="57" x14ac:dyDescent="0.25">
      <c r="A8" s="136" t="s">
        <v>362</v>
      </c>
      <c r="B8" s="137" t="s">
        <v>193</v>
      </c>
      <c r="C8" s="108">
        <v>382483319</v>
      </c>
      <c r="D8" s="101">
        <f>'A.1 Fed &amp; State by Category'!B18</f>
        <v>420499695</v>
      </c>
      <c r="E8" s="103">
        <v>67341825</v>
      </c>
      <c r="F8" s="101">
        <f>'A.1 Fed &amp; State by Category'!C18</f>
        <v>47683012</v>
      </c>
      <c r="G8" s="101">
        <v>449825144</v>
      </c>
      <c r="H8" s="101">
        <f t="shared" si="0"/>
        <v>468182707</v>
      </c>
      <c r="I8" s="105">
        <f t="shared" si="1"/>
        <v>1.410585354316999E-2</v>
      </c>
      <c r="J8" s="105">
        <f t="shared" si="2"/>
        <v>1.4782101651441806E-2</v>
      </c>
      <c r="K8" s="151"/>
    </row>
    <row r="9" spans="1:11" ht="42.75" x14ac:dyDescent="0.25">
      <c r="A9" s="136" t="s">
        <v>363</v>
      </c>
      <c r="B9" s="137" t="s">
        <v>195</v>
      </c>
      <c r="C9" s="101">
        <v>1232273721</v>
      </c>
      <c r="D9" s="101">
        <f>'A.1 Fed &amp; State by Category'!B20</f>
        <v>1253443722</v>
      </c>
      <c r="E9" s="103">
        <v>2511914002</v>
      </c>
      <c r="F9" s="101">
        <f>'A.1 Fed &amp; State by Category'!C20</f>
        <v>2842869574</v>
      </c>
      <c r="G9" s="101">
        <v>3744187723</v>
      </c>
      <c r="H9" s="101">
        <f t="shared" si="0"/>
        <v>4096313296</v>
      </c>
      <c r="I9" s="105">
        <f t="shared" si="1"/>
        <v>0.1174122086398379</v>
      </c>
      <c r="J9" s="105">
        <f t="shared" si="2"/>
        <v>0.12933437872070877</v>
      </c>
      <c r="K9" s="151"/>
    </row>
    <row r="10" spans="1:11" ht="28.5" x14ac:dyDescent="0.25">
      <c r="A10" s="136" t="s">
        <v>63</v>
      </c>
      <c r="B10" s="137" t="s">
        <v>155</v>
      </c>
      <c r="C10" s="101">
        <v>698956</v>
      </c>
      <c r="D10" s="101">
        <f>'A.1 Fed &amp; State by Category'!B22</f>
        <v>1544074</v>
      </c>
      <c r="E10" s="103">
        <v>144729</v>
      </c>
      <c r="F10" s="101">
        <f>'A.1 Fed &amp; State by Category'!C22</f>
        <v>23688</v>
      </c>
      <c r="G10" s="101">
        <v>843685</v>
      </c>
      <c r="H10" s="101">
        <f t="shared" si="0"/>
        <v>1567762</v>
      </c>
      <c r="I10" s="105">
        <f t="shared" si="1"/>
        <v>2.6456718138836126E-5</v>
      </c>
      <c r="J10" s="105">
        <f t="shared" si="2"/>
        <v>4.9499515686442701E-5</v>
      </c>
      <c r="K10" s="151"/>
    </row>
    <row r="11" spans="1:11" ht="28.5" x14ac:dyDescent="0.25">
      <c r="A11" s="136" t="s">
        <v>150</v>
      </c>
      <c r="B11" s="137" t="s">
        <v>150</v>
      </c>
      <c r="C11" s="101">
        <v>163273911</v>
      </c>
      <c r="D11" s="101">
        <f>'A.1 Fed &amp; State by Category'!B23</f>
        <v>166587560</v>
      </c>
      <c r="E11" s="103">
        <v>1855145937</v>
      </c>
      <c r="F11" s="101">
        <f>'A.1 Fed &amp; State by Category'!C23</f>
        <v>1821745304</v>
      </c>
      <c r="G11" s="101">
        <v>2018419848</v>
      </c>
      <c r="H11" s="101">
        <f t="shared" si="0"/>
        <v>1988332864</v>
      </c>
      <c r="I11" s="105">
        <f t="shared" si="1"/>
        <v>6.3294671594692875E-2</v>
      </c>
      <c r="J11" s="105">
        <f t="shared" si="2"/>
        <v>6.2778351427983034E-2</v>
      </c>
      <c r="K11" s="151"/>
    </row>
    <row r="12" spans="1:11" ht="28.5" x14ac:dyDescent="0.25">
      <c r="A12" s="136" t="s">
        <v>151</v>
      </c>
      <c r="B12" s="137" t="s">
        <v>156</v>
      </c>
      <c r="C12" s="101">
        <v>0</v>
      </c>
      <c r="D12" s="101">
        <f>'A.1 Fed &amp; State by Category'!B24</f>
        <v>0</v>
      </c>
      <c r="E12" s="103">
        <v>547154997</v>
      </c>
      <c r="F12" s="101">
        <f>'A.1 Fed &amp; State by Category'!C24</f>
        <v>584162935</v>
      </c>
      <c r="G12" s="101">
        <v>547154997</v>
      </c>
      <c r="H12" s="101">
        <f t="shared" si="0"/>
        <v>584162935</v>
      </c>
      <c r="I12" s="105">
        <f t="shared" si="1"/>
        <v>1.7157974284104528E-2</v>
      </c>
      <c r="J12" s="105">
        <f t="shared" si="2"/>
        <v>1.8443987266224662E-2</v>
      </c>
      <c r="K12" s="151"/>
    </row>
    <row r="13" spans="1:11" ht="28.5" x14ac:dyDescent="0.25">
      <c r="A13" s="136" t="s">
        <v>64</v>
      </c>
      <c r="B13" s="137" t="s">
        <v>64</v>
      </c>
      <c r="C13" s="101">
        <v>233914531</v>
      </c>
      <c r="D13" s="101">
        <f>'A.1 Fed &amp; State by Category'!B25</f>
        <v>319027445</v>
      </c>
      <c r="E13" s="109">
        <v>482259379</v>
      </c>
      <c r="F13" s="101">
        <f>'A.1 Fed &amp; State by Category'!C25</f>
        <v>565106139</v>
      </c>
      <c r="G13" s="101">
        <v>716173910</v>
      </c>
      <c r="H13" s="101">
        <f t="shared" si="0"/>
        <v>884133584</v>
      </c>
      <c r="I13" s="105">
        <f t="shared" si="1"/>
        <v>2.2458158288055606E-2</v>
      </c>
      <c r="J13" s="105">
        <f t="shared" si="2"/>
        <v>2.791506887532598E-2</v>
      </c>
      <c r="K13" s="151"/>
    </row>
    <row r="14" spans="1:11" ht="28.5" x14ac:dyDescent="0.25">
      <c r="A14" s="138" t="s">
        <v>161</v>
      </c>
      <c r="B14" s="137" t="s">
        <v>198</v>
      </c>
      <c r="C14" s="101">
        <v>845599843</v>
      </c>
      <c r="D14" s="101">
        <f>'A.1 Fed &amp; State by Category'!B28</f>
        <v>129317099</v>
      </c>
      <c r="E14" s="103">
        <v>1734035546</v>
      </c>
      <c r="F14" s="101">
        <f>'A.1 Fed &amp; State by Category'!C28</f>
        <v>339638896</v>
      </c>
      <c r="G14" s="101">
        <v>2579635389</v>
      </c>
      <c r="H14" s="101">
        <f t="shared" si="0"/>
        <v>468955995</v>
      </c>
      <c r="I14" s="104">
        <f t="shared" si="1"/>
        <v>8.0893563815570849E-2</v>
      </c>
      <c r="J14" s="104">
        <f t="shared" si="2"/>
        <v>1.480651695267129E-2</v>
      </c>
      <c r="K14" s="151"/>
    </row>
    <row r="15" spans="1:11" ht="57" x14ac:dyDescent="0.25">
      <c r="A15" s="139" t="s">
        <v>65</v>
      </c>
      <c r="B15" s="137" t="s">
        <v>157</v>
      </c>
      <c r="C15" s="101">
        <v>215994789</v>
      </c>
      <c r="D15" s="101">
        <f>'A.1 Fed &amp; State by Category'!B29</f>
        <v>88017124</v>
      </c>
      <c r="E15" s="106">
        <v>41714856</v>
      </c>
      <c r="F15" s="101">
        <f>'A.1 Fed &amp; State by Category'!C29</f>
        <v>40287809</v>
      </c>
      <c r="G15" s="101">
        <v>257709645</v>
      </c>
      <c r="H15" s="101">
        <f t="shared" si="0"/>
        <v>128304933</v>
      </c>
      <c r="I15" s="104">
        <f t="shared" si="1"/>
        <v>8.081394643053413E-3</v>
      </c>
      <c r="J15" s="104">
        <f t="shared" si="2"/>
        <v>4.0510179757396085E-3</v>
      </c>
      <c r="K15" s="151"/>
    </row>
    <row r="16" spans="1:11" x14ac:dyDescent="0.25">
      <c r="A16" s="140" t="s">
        <v>317</v>
      </c>
      <c r="B16" s="137" t="s">
        <v>204</v>
      </c>
      <c r="C16" s="101">
        <v>1236856515</v>
      </c>
      <c r="D16" s="101">
        <f>'A.1 Fed &amp; State by Category'!B36</f>
        <v>1155524828</v>
      </c>
      <c r="E16" s="106">
        <v>816983816</v>
      </c>
      <c r="F16" s="101">
        <f>'A.1 Fed &amp; State by Category'!C36</f>
        <v>798826417</v>
      </c>
      <c r="G16" s="101">
        <v>2053840331</v>
      </c>
      <c r="H16" s="101">
        <f t="shared" si="0"/>
        <v>1954351245</v>
      </c>
      <c r="I16" s="104">
        <f>G16/$G$30</f>
        <v>6.4405405737260821E-2</v>
      </c>
      <c r="J16" s="104">
        <f t="shared" ref="J16:J26" si="3">H16/$H$30</f>
        <v>6.170543750179959E-2</v>
      </c>
      <c r="K16" s="151"/>
    </row>
    <row r="17" spans="1:11" s="11" customFormat="1" x14ac:dyDescent="0.25">
      <c r="A17" s="140" t="s">
        <v>206</v>
      </c>
      <c r="B17" s="137" t="s">
        <v>206</v>
      </c>
      <c r="C17" s="101">
        <v>173097519</v>
      </c>
      <c r="D17" s="101">
        <f>'A.1 Fed &amp; State by Category'!B38</f>
        <v>204003979</v>
      </c>
      <c r="E17" s="106">
        <v>48309022</v>
      </c>
      <c r="F17" s="101">
        <f>'A.1 Fed &amp; State by Category'!C38</f>
        <v>71404927</v>
      </c>
      <c r="G17" s="101">
        <v>221406541</v>
      </c>
      <c r="H17" s="101">
        <f t="shared" si="0"/>
        <v>275408906</v>
      </c>
      <c r="I17" s="104">
        <f>G17/$G$30</f>
        <v>6.9429828067722726E-3</v>
      </c>
      <c r="J17" s="104">
        <f>H17/$H$30</f>
        <v>8.6955848290321009E-3</v>
      </c>
      <c r="K17" s="151"/>
    </row>
    <row r="18" spans="1:11" x14ac:dyDescent="0.25">
      <c r="A18" s="263" t="s">
        <v>152</v>
      </c>
      <c r="B18" s="137" t="s">
        <v>318</v>
      </c>
      <c r="C18" s="101">
        <v>1987218156</v>
      </c>
      <c r="D18" s="101">
        <f>SUM(D19:D25)</f>
        <v>2494170718</v>
      </c>
      <c r="E18" s="106">
        <v>2714412610</v>
      </c>
      <c r="F18" s="101">
        <f>SUM(F19:F25)</f>
        <v>3999705530</v>
      </c>
      <c r="G18" s="101">
        <v>4701630766</v>
      </c>
      <c r="H18" s="101">
        <f t="shared" si="0"/>
        <v>6493876248</v>
      </c>
      <c r="I18" s="104">
        <f>G18/$G$30</f>
        <v>0.14743621134539811</v>
      </c>
      <c r="J18" s="104">
        <f>H18/$H$30</f>
        <v>0.2050334994748525</v>
      </c>
      <c r="K18" s="151"/>
    </row>
    <row r="19" spans="1:11" s="11" customFormat="1" ht="29.25" x14ac:dyDescent="0.25">
      <c r="A19" s="264"/>
      <c r="B19" s="119" t="s">
        <v>194</v>
      </c>
      <c r="C19" s="145"/>
      <c r="D19" s="250">
        <f>'A.1 Fed &amp; State by Category'!B21</f>
        <v>52438839</v>
      </c>
      <c r="E19" s="296"/>
      <c r="F19" s="250">
        <f>'A.1 Fed &amp; State by Category'!C21</f>
        <v>1936508472</v>
      </c>
      <c r="G19" s="297"/>
      <c r="H19" s="149">
        <f t="shared" ref="H19:H28" si="4">D19+F19</f>
        <v>1988947311</v>
      </c>
      <c r="I19" s="104">
        <f t="shared" ref="I19:I25" si="5">G19/$G$30</f>
        <v>0</v>
      </c>
      <c r="J19" s="150">
        <f t="shared" si="3"/>
        <v>6.2797751584967962E-2</v>
      </c>
      <c r="K19" s="151"/>
    </row>
    <row r="20" spans="1:11" s="11" customFormat="1" x14ac:dyDescent="0.25">
      <c r="A20" s="264"/>
      <c r="B20" s="148" t="s">
        <v>316</v>
      </c>
      <c r="C20" s="145"/>
      <c r="D20" s="250">
        <f>'A.1 Fed &amp; State by Category'!B34</f>
        <v>21662270</v>
      </c>
      <c r="E20" s="296"/>
      <c r="F20" s="250">
        <f>'A.1 Fed &amp; State by Category'!C34</f>
        <v>7629312</v>
      </c>
      <c r="G20" s="297"/>
      <c r="H20" s="149">
        <f t="shared" si="4"/>
        <v>29291582</v>
      </c>
      <c r="I20" s="104">
        <f t="shared" si="5"/>
        <v>0</v>
      </c>
      <c r="J20" s="150">
        <f t="shared" si="3"/>
        <v>9.2483369458484311E-4</v>
      </c>
      <c r="K20" s="151"/>
    </row>
    <row r="21" spans="1:11" s="11" customFormat="1" x14ac:dyDescent="0.25">
      <c r="A21" s="264"/>
      <c r="B21" s="148" t="s">
        <v>199</v>
      </c>
      <c r="C21" s="146"/>
      <c r="D21" s="250">
        <f>'A.1 Fed &amp; State by Category'!B30</f>
        <v>1016785664</v>
      </c>
      <c r="E21" s="297"/>
      <c r="F21" s="250">
        <f>'A.1 Fed &amp; State by Category'!C30</f>
        <v>560704036</v>
      </c>
      <c r="G21" s="297"/>
      <c r="H21" s="149">
        <f t="shared" si="4"/>
        <v>1577489700</v>
      </c>
      <c r="I21" s="104">
        <f t="shared" si="5"/>
        <v>0</v>
      </c>
      <c r="J21" s="150">
        <f t="shared" si="3"/>
        <v>4.9806651870852717E-2</v>
      </c>
      <c r="K21" s="151"/>
    </row>
    <row r="22" spans="1:11" s="11" customFormat="1" x14ac:dyDescent="0.25">
      <c r="A22" s="264"/>
      <c r="B22" s="148" t="s">
        <v>196</v>
      </c>
      <c r="C22" s="145"/>
      <c r="D22" s="250">
        <f>'A.1 Fed &amp; State by Category'!B26</f>
        <v>227995481</v>
      </c>
      <c r="E22" s="296"/>
      <c r="F22" s="250">
        <f>'A.1 Fed &amp; State by Category'!C26</f>
        <v>197400204</v>
      </c>
      <c r="G22" s="297"/>
      <c r="H22" s="149">
        <f t="shared" si="4"/>
        <v>425395685</v>
      </c>
      <c r="I22" s="104">
        <f t="shared" si="5"/>
        <v>0</v>
      </c>
      <c r="J22" s="150">
        <f t="shared" si="3"/>
        <v>1.3431171557036424E-2</v>
      </c>
      <c r="K22" s="151"/>
    </row>
    <row r="23" spans="1:11" s="11" customFormat="1" ht="28.5" x14ac:dyDescent="0.25">
      <c r="A23" s="264"/>
      <c r="B23" s="148" t="s">
        <v>197</v>
      </c>
      <c r="C23" s="145"/>
      <c r="D23" s="250">
        <f>'A.1 Fed &amp; State by Category'!B27</f>
        <v>226206406</v>
      </c>
      <c r="E23" s="296"/>
      <c r="F23" s="250">
        <f>'A.1 Fed &amp; State by Category'!C27</f>
        <v>352782561</v>
      </c>
      <c r="G23" s="297"/>
      <c r="H23" s="149">
        <f t="shared" si="4"/>
        <v>578988967</v>
      </c>
      <c r="I23" s="104">
        <f t="shared" si="5"/>
        <v>0</v>
      </c>
      <c r="J23" s="150">
        <f t="shared" si="3"/>
        <v>1.8280627706433603E-2</v>
      </c>
      <c r="K23" s="151"/>
    </row>
    <row r="24" spans="1:11" s="11" customFormat="1" ht="29.25" x14ac:dyDescent="0.25">
      <c r="A24" s="264"/>
      <c r="B24" s="119" t="s">
        <v>205</v>
      </c>
      <c r="C24" s="146"/>
      <c r="D24" s="250">
        <f>'A.1 Fed &amp; State by Category'!B37</f>
        <v>760089396</v>
      </c>
      <c r="E24" s="297"/>
      <c r="F24" s="250">
        <f>'A.1 Fed &amp; State by Category'!C37</f>
        <v>204455525</v>
      </c>
      <c r="G24" s="297"/>
      <c r="H24" s="149">
        <f t="shared" si="4"/>
        <v>964544921</v>
      </c>
      <c r="I24" s="104">
        <f t="shared" si="5"/>
        <v>0</v>
      </c>
      <c r="J24" s="150">
        <f t="shared" si="3"/>
        <v>3.0453925051964609E-2</v>
      </c>
      <c r="K24" s="151"/>
    </row>
    <row r="25" spans="1:11" s="11" customFormat="1" x14ac:dyDescent="0.25">
      <c r="A25" s="265"/>
      <c r="B25" s="119" t="s">
        <v>360</v>
      </c>
      <c r="C25" s="146"/>
      <c r="D25" s="251">
        <f>'A.1 Fed &amp; State by Category'!B39</f>
        <v>188992662</v>
      </c>
      <c r="E25" s="146"/>
      <c r="F25" s="251">
        <f>'A.1 Fed &amp; State by Category'!C39</f>
        <v>740225420</v>
      </c>
      <c r="G25" s="146"/>
      <c r="H25" s="101">
        <f>D25+F25</f>
        <v>929218082</v>
      </c>
      <c r="I25" s="104">
        <f t="shared" si="5"/>
        <v>0</v>
      </c>
      <c r="J25" s="104">
        <f t="shared" si="3"/>
        <v>2.933853800901234E-2</v>
      </c>
      <c r="K25" s="151"/>
    </row>
    <row r="26" spans="1:11" x14ac:dyDescent="0.25">
      <c r="A26" s="257" t="s">
        <v>159</v>
      </c>
      <c r="B26" s="258"/>
      <c r="C26" s="110">
        <v>14027105056</v>
      </c>
      <c r="D26" s="110">
        <f>SUM(D4:D18)</f>
        <v>13962650652</v>
      </c>
      <c r="E26" s="134">
        <v>15323822040</v>
      </c>
      <c r="F26" s="110">
        <f>SUM(F4:F18)</f>
        <v>15333204321</v>
      </c>
      <c r="G26" s="110">
        <v>29350927096</v>
      </c>
      <c r="H26" s="110">
        <f t="shared" si="4"/>
        <v>29295854973</v>
      </c>
      <c r="I26" s="112">
        <f>G26/$G$30</f>
        <v>0.92040181500488927</v>
      </c>
      <c r="J26" s="112">
        <f t="shared" si="3"/>
        <v>0.92496860670418335</v>
      </c>
      <c r="K26" s="151"/>
    </row>
    <row r="27" spans="1:11" ht="15" customHeight="1" x14ac:dyDescent="0.25">
      <c r="A27" s="255" t="s">
        <v>153</v>
      </c>
      <c r="B27" s="256"/>
      <c r="C27" s="101">
        <v>1382417347</v>
      </c>
      <c r="D27" s="102">
        <f>'A.1 Fed &amp; State by Category'!B41</f>
        <v>1251209372</v>
      </c>
      <c r="E27" s="145"/>
      <c r="F27" s="145"/>
      <c r="G27" s="101">
        <v>1382417347</v>
      </c>
      <c r="H27" s="101">
        <f t="shared" si="4"/>
        <v>1251209372</v>
      </c>
      <c r="I27" s="105">
        <f>G27/$G$30</f>
        <v>4.3350570532623686E-2</v>
      </c>
      <c r="J27" s="105">
        <f>H27/$H$30</f>
        <v>3.9504885267239623E-2</v>
      </c>
      <c r="K27" s="151"/>
    </row>
    <row r="28" spans="1:11" x14ac:dyDescent="0.25">
      <c r="A28" s="255" t="s">
        <v>320</v>
      </c>
      <c r="B28" s="256"/>
      <c r="C28" s="101">
        <v>1155909378</v>
      </c>
      <c r="D28" s="102">
        <f>'A.1 Fed &amp; State by Category'!B42</f>
        <v>1125205136</v>
      </c>
      <c r="E28" s="145"/>
      <c r="F28" s="145"/>
      <c r="G28" s="101">
        <v>1155909378</v>
      </c>
      <c r="H28" s="101">
        <f t="shared" si="4"/>
        <v>1125205136</v>
      </c>
      <c r="I28" s="105">
        <f>G28/$G$30</f>
        <v>3.6247614462487046E-2</v>
      </c>
      <c r="J28" s="105">
        <f>H28/$H$30</f>
        <v>3.5526508028576972E-2</v>
      </c>
      <c r="K28" s="151"/>
    </row>
    <row r="29" spans="1:11" s="11" customFormat="1" x14ac:dyDescent="0.25">
      <c r="A29" s="257" t="s">
        <v>180</v>
      </c>
      <c r="B29" s="258"/>
      <c r="C29" s="110">
        <f>C27+C28</f>
        <v>2538326725</v>
      </c>
      <c r="D29" s="110">
        <f>D27+D28</f>
        <v>2376414508</v>
      </c>
      <c r="E29" s="146"/>
      <c r="F29" s="146"/>
      <c r="G29" s="110">
        <f>G27+G28</f>
        <v>2538326725</v>
      </c>
      <c r="H29" s="110">
        <f>H27+H28</f>
        <v>2376414508</v>
      </c>
      <c r="I29" s="147">
        <f>G29/$G$30</f>
        <v>7.9598184995110732E-2</v>
      </c>
      <c r="J29" s="147">
        <f>H29/$H$30</f>
        <v>7.5031393295816595E-2</v>
      </c>
      <c r="K29" s="151"/>
    </row>
    <row r="30" spans="1:11" ht="15.75" customHeight="1" x14ac:dyDescent="0.25">
      <c r="A30" s="259" t="s">
        <v>61</v>
      </c>
      <c r="B30" s="260"/>
      <c r="C30" s="110">
        <v>16565431781</v>
      </c>
      <c r="D30" s="110">
        <f>'A.1 Fed &amp; State by Category'!$B$44</f>
        <v>16339065160</v>
      </c>
      <c r="E30" s="111">
        <v>15323822040</v>
      </c>
      <c r="F30" s="111">
        <f>'A.1 Fed &amp; State by Category'!$C$44</f>
        <v>15333204321</v>
      </c>
      <c r="G30" s="110">
        <v>31889253821</v>
      </c>
      <c r="H30" s="110">
        <f>'A.1 Fed &amp; State by Category'!$D$44</f>
        <v>31672269481</v>
      </c>
      <c r="I30" s="112">
        <f>G30/$G$30</f>
        <v>1</v>
      </c>
      <c r="J30" s="112">
        <f>H30/$H$30</f>
        <v>1</v>
      </c>
      <c r="K30" s="151"/>
    </row>
    <row r="31" spans="1:11" ht="15.75" customHeight="1" x14ac:dyDescent="0.25">
      <c r="A31" s="252" t="s">
        <v>207</v>
      </c>
      <c r="B31" s="252"/>
      <c r="C31" s="102">
        <v>1730114572</v>
      </c>
      <c r="D31" s="102">
        <f>'A.1 Fed &amp; State by Category'!B45</f>
        <v>1446369454</v>
      </c>
      <c r="E31" s="143"/>
      <c r="F31" s="143"/>
      <c r="G31" s="102">
        <v>1730114572</v>
      </c>
      <c r="H31" s="101">
        <f>D31+F31</f>
        <v>1446369454</v>
      </c>
      <c r="I31" s="142"/>
      <c r="J31" s="143"/>
    </row>
    <row r="32" spans="1:11" ht="15.75" x14ac:dyDescent="0.25">
      <c r="A32" s="252" t="s">
        <v>208</v>
      </c>
      <c r="B32" s="252"/>
      <c r="C32" s="102">
        <v>1621952261</v>
      </c>
      <c r="D32" s="102">
        <f>'A.1 Fed &amp; State by Category'!B46</f>
        <v>2625294837</v>
      </c>
      <c r="E32" s="143"/>
      <c r="F32" s="143"/>
      <c r="G32" s="102">
        <v>1621952261</v>
      </c>
      <c r="H32" s="101">
        <f>D32+F32</f>
        <v>2625294837</v>
      </c>
      <c r="I32" s="143"/>
      <c r="J32" s="143"/>
    </row>
    <row r="33" spans="1:8" x14ac:dyDescent="0.25">
      <c r="A33"/>
      <c r="C33" s="16"/>
      <c r="D33" s="16"/>
      <c r="E33" s="16"/>
      <c r="F33" s="16"/>
      <c r="G33" s="16"/>
      <c r="H33" s="16"/>
    </row>
    <row r="34" spans="1:8" x14ac:dyDescent="0.25">
      <c r="A34"/>
      <c r="C34" s="16"/>
      <c r="D34" s="16"/>
      <c r="E34" s="16"/>
      <c r="F34" s="16"/>
      <c r="G34" s="16"/>
      <c r="H34" s="16"/>
    </row>
    <row r="35" spans="1:8" x14ac:dyDescent="0.25">
      <c r="A35"/>
      <c r="C35" s="16"/>
      <c r="D35" s="16"/>
      <c r="E35" s="16"/>
      <c r="F35" s="16"/>
      <c r="G35" s="16"/>
      <c r="H35" s="16"/>
    </row>
    <row r="36" spans="1:8" x14ac:dyDescent="0.25">
      <c r="C36" s="16"/>
      <c r="D36" s="16"/>
      <c r="E36" s="16"/>
      <c r="F36" s="16"/>
      <c r="G36" s="16"/>
      <c r="H36" s="16"/>
    </row>
    <row r="54" spans="2:5" x14ac:dyDescent="0.25">
      <c r="B54" s="11"/>
      <c r="C54" s="11"/>
      <c r="D54" s="11"/>
      <c r="E54" s="11"/>
    </row>
  </sheetData>
  <mergeCells count="15">
    <mergeCell ref="A1:J1"/>
    <mergeCell ref="A32:B32"/>
    <mergeCell ref="B2:B3"/>
    <mergeCell ref="A2:A3"/>
    <mergeCell ref="A27:B27"/>
    <mergeCell ref="A28:B28"/>
    <mergeCell ref="A29:B29"/>
    <mergeCell ref="A30:B30"/>
    <mergeCell ref="A31:B31"/>
    <mergeCell ref="C2:D2"/>
    <mergeCell ref="E2:F2"/>
    <mergeCell ref="G2:H2"/>
    <mergeCell ref="I2:J2"/>
    <mergeCell ref="A26:B26"/>
    <mergeCell ref="A18:A25"/>
  </mergeCells>
  <pageMargins left="0.25" right="0.25" top="0" bottom="0" header="0" footer="0"/>
  <pageSetup scale="66"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111</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Expenditures'!$G$31</f>
        <v>14030562</v>
      </c>
      <c r="C3" s="46">
        <f>'C.2 State Expenditures'!$G$31</f>
        <v>2581387</v>
      </c>
      <c r="D3" s="46">
        <f>'B. Total Expenditures'!$G$31</f>
        <v>16611949</v>
      </c>
      <c r="E3" s="55">
        <f t="shared" ref="E3:E44" si="0">D3/($D$44)</f>
        <v>0.31504275554095856</v>
      </c>
    </row>
    <row r="4" spans="1:5" ht="57.75" x14ac:dyDescent="0.25">
      <c r="A4" s="119" t="s">
        <v>182</v>
      </c>
      <c r="B4" s="46">
        <f>'C.1 Federal Expenditures'!$H$31</f>
        <v>14030562</v>
      </c>
      <c r="C4" s="46">
        <f>'C.2 State Expenditures'!$H$31</f>
        <v>2581387</v>
      </c>
      <c r="D4" s="46">
        <f>'B. Total Expenditures'!$H$31</f>
        <v>16611949</v>
      </c>
      <c r="E4" s="55">
        <f t="shared" si="0"/>
        <v>0.31504275554095856</v>
      </c>
    </row>
    <row r="5" spans="1:5" ht="43.5" x14ac:dyDescent="0.25">
      <c r="A5" s="119" t="s">
        <v>181</v>
      </c>
      <c r="B5" s="46">
        <f>'C.1 Federal Expenditures'!$I$31</f>
        <v>0</v>
      </c>
      <c r="C5" s="46">
        <f>'C.2 State Expenditures'!$I$31</f>
        <v>0</v>
      </c>
      <c r="D5" s="46">
        <f>'B. Total Expenditures'!$I$31</f>
        <v>0</v>
      </c>
      <c r="E5" s="55">
        <f t="shared" si="0"/>
        <v>0</v>
      </c>
    </row>
    <row r="6" spans="1:5" ht="30.75" x14ac:dyDescent="0.25">
      <c r="A6" s="118" t="s">
        <v>149</v>
      </c>
      <c r="B6" s="46">
        <f>'C.1 Federal Expenditures'!$J$31</f>
        <v>1885554</v>
      </c>
      <c r="C6" s="132"/>
      <c r="D6" s="46">
        <f>'B. Total Expenditures'!$J$31</f>
        <v>1885554</v>
      </c>
      <c r="E6" s="55">
        <f t="shared" si="0"/>
        <v>3.575920729598174E-2</v>
      </c>
    </row>
    <row r="7" spans="1:5" x14ac:dyDescent="0.25">
      <c r="A7" s="119" t="s">
        <v>183</v>
      </c>
      <c r="B7" s="46">
        <f>'C.1 Federal Expenditures'!$K$31</f>
        <v>0</v>
      </c>
      <c r="C7" s="132"/>
      <c r="D7" s="46">
        <f>'B. Total Expenditures'!$K$31</f>
        <v>0</v>
      </c>
      <c r="E7" s="55">
        <f t="shared" si="0"/>
        <v>0</v>
      </c>
    </row>
    <row r="8" spans="1:5" x14ac:dyDescent="0.25">
      <c r="A8" s="119" t="s">
        <v>184</v>
      </c>
      <c r="B8" s="46">
        <f>'C.1 Federal Expenditures'!$L$31</f>
        <v>0</v>
      </c>
      <c r="C8" s="132"/>
      <c r="D8" s="46">
        <f>'B. Total Expenditures'!$L$31</f>
        <v>0</v>
      </c>
      <c r="E8" s="55">
        <f t="shared" si="0"/>
        <v>0</v>
      </c>
    </row>
    <row r="9" spans="1:5" ht="29.25" x14ac:dyDescent="0.25">
      <c r="A9" s="119" t="s">
        <v>185</v>
      </c>
      <c r="B9" s="46">
        <f>'C.1 Federal Expenditures'!$M$31</f>
        <v>1885554</v>
      </c>
      <c r="C9" s="132"/>
      <c r="D9" s="46">
        <f>'B. Total Expenditures'!$M$31</f>
        <v>1885554</v>
      </c>
      <c r="E9" s="55">
        <f t="shared" si="0"/>
        <v>3.575920729598174E-2</v>
      </c>
    </row>
    <row r="10" spans="1:5" ht="30.75" x14ac:dyDescent="0.25">
      <c r="A10" s="118" t="s">
        <v>148</v>
      </c>
      <c r="B10" s="46">
        <f>'C.1 Federal Expenditures'!$N$31</f>
        <v>1378340</v>
      </c>
      <c r="C10" s="132"/>
      <c r="D10" s="46">
        <f>'B. Total Expenditures'!$N$31</f>
        <v>1378340</v>
      </c>
      <c r="E10" s="55">
        <f t="shared" si="0"/>
        <v>2.613998102644818E-2</v>
      </c>
    </row>
    <row r="11" spans="1:5" x14ac:dyDescent="0.25">
      <c r="A11" s="119" t="s">
        <v>186</v>
      </c>
      <c r="B11" s="46">
        <f>'C.1 Federal Expenditures'!$O$31</f>
        <v>1378340</v>
      </c>
      <c r="C11" s="132"/>
      <c r="D11" s="46">
        <f>'B. Total Expenditures'!$O$31</f>
        <v>1378340</v>
      </c>
      <c r="E11" s="55">
        <f t="shared" si="0"/>
        <v>2.613998102644818E-2</v>
      </c>
    </row>
    <row r="12" spans="1:5" x14ac:dyDescent="0.25">
      <c r="A12" s="119" t="s">
        <v>187</v>
      </c>
      <c r="B12" s="46">
        <f>'C.1 Federal Expenditures'!$P$31</f>
        <v>0</v>
      </c>
      <c r="C12" s="132"/>
      <c r="D12" s="46">
        <f>'B. Total Expenditures'!$P$31</f>
        <v>0</v>
      </c>
      <c r="E12" s="55">
        <f t="shared" si="0"/>
        <v>0</v>
      </c>
    </row>
    <row r="13" spans="1:5" ht="29.25" x14ac:dyDescent="0.25">
      <c r="A13" s="119" t="s">
        <v>188</v>
      </c>
      <c r="B13" s="46">
        <f>'C.1 Federal Expenditures'!$Q$31</f>
        <v>0</v>
      </c>
      <c r="C13" s="132"/>
      <c r="D13" s="46">
        <f>'B. Total Expenditures'!$Q$31</f>
        <v>0</v>
      </c>
      <c r="E13" s="55">
        <f t="shared" si="0"/>
        <v>0</v>
      </c>
    </row>
    <row r="14" spans="1:5" ht="30.75" x14ac:dyDescent="0.25">
      <c r="A14" s="118" t="s">
        <v>189</v>
      </c>
      <c r="B14" s="46">
        <f>'C.1 Federal Expenditures'!$R$31</f>
        <v>2635830</v>
      </c>
      <c r="C14" s="46">
        <f>'C.2 State Expenditures'!$R$31</f>
        <v>9599724</v>
      </c>
      <c r="D14" s="46">
        <f>'B. Total Expenditures'!$R$31</f>
        <v>12235554</v>
      </c>
      <c r="E14" s="55">
        <f t="shared" si="0"/>
        <v>0.23204517710295147</v>
      </c>
    </row>
    <row r="15" spans="1:5" x14ac:dyDescent="0.25">
      <c r="A15" s="119" t="s">
        <v>190</v>
      </c>
      <c r="B15" s="46">
        <f>'C.1 Federal Expenditures'!$S$31</f>
        <v>1392421</v>
      </c>
      <c r="C15" s="46">
        <f>'C.2 State Expenditures'!$S$31</f>
        <v>650014</v>
      </c>
      <c r="D15" s="46">
        <f>'B. Total Expenditures'!$S$31</f>
        <v>2042435</v>
      </c>
      <c r="E15" s="55">
        <f t="shared" si="0"/>
        <v>3.8734428477555385E-2</v>
      </c>
    </row>
    <row r="16" spans="1:5" x14ac:dyDescent="0.25">
      <c r="A16" s="119" t="s">
        <v>191</v>
      </c>
      <c r="B16" s="46">
        <f>'C.1 Federal Expenditures'!$T$31</f>
        <v>504773</v>
      </c>
      <c r="C16" s="46">
        <f>'C.2 State Expenditures'!$T$31</f>
        <v>0</v>
      </c>
      <c r="D16" s="46">
        <f>'B. Total Expenditures'!$T$31</f>
        <v>504773</v>
      </c>
      <c r="E16" s="55">
        <f t="shared" si="0"/>
        <v>9.5729331243839151E-3</v>
      </c>
    </row>
    <row r="17" spans="1:5" x14ac:dyDescent="0.25">
      <c r="A17" s="119" t="s">
        <v>192</v>
      </c>
      <c r="B17" s="46">
        <f>'C.1 Federal Expenditures'!$U$31</f>
        <v>738636</v>
      </c>
      <c r="C17" s="46">
        <f>'C.2 State Expenditures'!$U$31</f>
        <v>8949710</v>
      </c>
      <c r="D17" s="46">
        <f>'B. Total Expenditures'!$U$31</f>
        <v>9688346</v>
      </c>
      <c r="E17" s="55">
        <f t="shared" si="0"/>
        <v>0.18373781550101217</v>
      </c>
    </row>
    <row r="18" spans="1:5" ht="15.75" x14ac:dyDescent="0.25">
      <c r="A18" s="118" t="s">
        <v>193</v>
      </c>
      <c r="B18" s="46">
        <f>'C.1 Federal Expenditures'!$V$31</f>
        <v>0</v>
      </c>
      <c r="C18" s="46">
        <f>'C.2 State Expenditures'!$V$31</f>
        <v>0</v>
      </c>
      <c r="D18" s="46">
        <f>'B. Total Expenditures'!$V$31</f>
        <v>0</v>
      </c>
      <c r="E18" s="55">
        <f t="shared" si="0"/>
        <v>0</v>
      </c>
    </row>
    <row r="19" spans="1:5" ht="15.75" x14ac:dyDescent="0.25">
      <c r="A19" s="118" t="s">
        <v>154</v>
      </c>
      <c r="B19" s="46">
        <f>'C.1 Federal Expenditures'!$W$31</f>
        <v>336878</v>
      </c>
      <c r="C19" s="46">
        <f>'C.2 State Expenditures'!$W$31</f>
        <v>1313990</v>
      </c>
      <c r="D19" s="46">
        <f>'B. Total Expenditures'!$W$31</f>
        <v>1650868</v>
      </c>
      <c r="E19" s="55">
        <f t="shared" si="0"/>
        <v>3.13084276718157E-2</v>
      </c>
    </row>
    <row r="20" spans="1:5" ht="29.25" x14ac:dyDescent="0.25">
      <c r="A20" s="119" t="s">
        <v>195</v>
      </c>
      <c r="B20" s="46">
        <f>'C.1 Federal Expenditures'!$X$31</f>
        <v>336878</v>
      </c>
      <c r="C20" s="46">
        <f>'C.2 State Expenditures'!$X$31</f>
        <v>1313990</v>
      </c>
      <c r="D20" s="46">
        <f>'B. Total Expenditures'!$X$31</f>
        <v>1650868</v>
      </c>
      <c r="E20" s="55">
        <f t="shared" si="0"/>
        <v>3.13084276718157E-2</v>
      </c>
    </row>
    <row r="21" spans="1:5" x14ac:dyDescent="0.25">
      <c r="A21" s="119" t="s">
        <v>194</v>
      </c>
      <c r="B21" s="46">
        <f>'C.1 Federal Expenditures'!$Y$31</f>
        <v>0</v>
      </c>
      <c r="C21" s="46">
        <f>'C.2 State Expenditures'!$Y$31</f>
        <v>0</v>
      </c>
      <c r="D21" s="46">
        <f>'B. Total Expenditures'!$Y$31</f>
        <v>0</v>
      </c>
      <c r="E21" s="55">
        <f t="shared" si="0"/>
        <v>0</v>
      </c>
    </row>
    <row r="22" spans="1:5" ht="30.75" x14ac:dyDescent="0.25">
      <c r="A22" s="118" t="s">
        <v>155</v>
      </c>
      <c r="B22" s="46">
        <f>'C.1 Federal Expenditures'!$Z$31</f>
        <v>367805</v>
      </c>
      <c r="C22" s="46">
        <f>'C.2 State Expenditures'!$Z$31</f>
        <v>0</v>
      </c>
      <c r="D22" s="46">
        <f>'B. Total Expenditures'!$Z$31</f>
        <v>367805</v>
      </c>
      <c r="E22" s="55">
        <f t="shared" si="0"/>
        <v>6.9753585627876811E-3</v>
      </c>
    </row>
    <row r="23" spans="1:5" ht="30.75" x14ac:dyDescent="0.25">
      <c r="A23" s="118" t="s">
        <v>150</v>
      </c>
      <c r="B23" s="46">
        <f>'C.1 Federal Expenditures'!$AA$31</f>
        <v>0</v>
      </c>
      <c r="C23" s="46">
        <f>'C.2 State Expenditures'!$AA$31</f>
        <v>0</v>
      </c>
      <c r="D23" s="46">
        <f>'B. Total Expenditures'!$AA$31</f>
        <v>0</v>
      </c>
      <c r="E23" s="55">
        <f t="shared" si="0"/>
        <v>0</v>
      </c>
    </row>
    <row r="24" spans="1:5" ht="30.75" x14ac:dyDescent="0.25">
      <c r="A24" s="118" t="s">
        <v>156</v>
      </c>
      <c r="B24" s="46">
        <f>'C.1 Federal Expenditures'!$AB$31</f>
        <v>0</v>
      </c>
      <c r="C24" s="46">
        <f>'C.2 State Expenditures'!$AB$31</f>
        <v>0</v>
      </c>
      <c r="D24" s="46">
        <f>'B. Total Expenditures'!$AB$31</f>
        <v>0</v>
      </c>
      <c r="E24" s="55">
        <f t="shared" si="0"/>
        <v>0</v>
      </c>
    </row>
    <row r="25" spans="1:5" ht="15.75" x14ac:dyDescent="0.25">
      <c r="A25" s="118" t="s">
        <v>64</v>
      </c>
      <c r="B25" s="46">
        <f>'C.1 Federal Expenditures'!$AC$31</f>
        <v>247741</v>
      </c>
      <c r="C25" s="46">
        <f>'C.2 State Expenditures'!$AC$31</f>
        <v>394787</v>
      </c>
      <c r="D25" s="46">
        <f>'B. Total Expenditures'!$AC$31</f>
        <v>642528</v>
      </c>
      <c r="E25" s="55">
        <f t="shared" si="0"/>
        <v>1.218543300561668E-2</v>
      </c>
    </row>
    <row r="26" spans="1:5" ht="15.75" x14ac:dyDescent="0.25">
      <c r="A26" s="118" t="s">
        <v>196</v>
      </c>
      <c r="B26" s="46">
        <f>'C.1 Federal Expenditures'!$AD$31</f>
        <v>0</v>
      </c>
      <c r="C26" s="46">
        <f>'C.2 State Expenditures'!$AD$31</f>
        <v>0</v>
      </c>
      <c r="D26" s="46">
        <f>'B. Total Expenditures'!$AD$31</f>
        <v>0</v>
      </c>
      <c r="E26" s="55">
        <f t="shared" si="0"/>
        <v>0</v>
      </c>
    </row>
    <row r="27" spans="1:5" s="11" customFormat="1" ht="15.75" x14ac:dyDescent="0.25">
      <c r="A27" s="118" t="s">
        <v>197</v>
      </c>
      <c r="B27" s="46">
        <f>'C.1 Federal Expenditures'!$AE$31</f>
        <v>860004</v>
      </c>
      <c r="C27" s="46">
        <f>'C.2 State Expenditures'!$AE$31</f>
        <v>0</v>
      </c>
      <c r="D27" s="46">
        <f>'B. Total Expenditures'!$AE$31</f>
        <v>860004</v>
      </c>
      <c r="E27" s="55">
        <f t="shared" si="0"/>
        <v>1.6309827939891129E-2</v>
      </c>
    </row>
    <row r="28" spans="1:5" ht="30.75" x14ac:dyDescent="0.25">
      <c r="A28" s="118" t="s">
        <v>198</v>
      </c>
      <c r="B28" s="46">
        <f>'C.1 Federal Expenditures'!$AF$31</f>
        <v>268823</v>
      </c>
      <c r="C28" s="46">
        <f>'C.2 State Expenditures'!$AF$31</f>
        <v>0</v>
      </c>
      <c r="D28" s="46">
        <f>'B. Total Expenditures'!$AF$31</f>
        <v>268823</v>
      </c>
      <c r="E28" s="55">
        <f t="shared" si="0"/>
        <v>5.0981819576250264E-3</v>
      </c>
    </row>
    <row r="29" spans="1:5" ht="45.75" x14ac:dyDescent="0.25">
      <c r="A29" s="118" t="s">
        <v>157</v>
      </c>
      <c r="B29" s="46">
        <f>'C.1 Federal Expenditures'!$AG$31</f>
        <v>0</v>
      </c>
      <c r="C29" s="46">
        <f>'C.2 State Expenditures'!$AG$31</f>
        <v>0</v>
      </c>
      <c r="D29" s="46">
        <f>'B. Total Expenditures'!$AG$31</f>
        <v>0</v>
      </c>
      <c r="E29" s="55">
        <f t="shared" si="0"/>
        <v>0</v>
      </c>
    </row>
    <row r="30" spans="1:5" ht="15.75" x14ac:dyDescent="0.25">
      <c r="A30" s="118" t="s">
        <v>199</v>
      </c>
      <c r="B30" s="46">
        <f>'C.1 Federal Expenditures'!$AH$31</f>
        <v>235489</v>
      </c>
      <c r="C30" s="46">
        <f>'C.2 State Expenditures'!$AH$31</f>
        <v>0</v>
      </c>
      <c r="D30" s="46">
        <f>'B. Total Expenditures'!$AH$31</f>
        <v>235489</v>
      </c>
      <c r="E30" s="55">
        <f t="shared" si="0"/>
        <v>4.4660083810505787E-3</v>
      </c>
    </row>
    <row r="31" spans="1:5" ht="29.25" x14ac:dyDescent="0.25">
      <c r="A31" s="119" t="s">
        <v>200</v>
      </c>
      <c r="B31" s="46">
        <f>'C.1 Federal Expenditures'!$AI$31</f>
        <v>235489</v>
      </c>
      <c r="C31" s="46">
        <f>'C.2 State Expenditures'!$AI$31</f>
        <v>0</v>
      </c>
      <c r="D31" s="46">
        <f>'B. Total Expenditures'!$AI$31</f>
        <v>235489</v>
      </c>
      <c r="E31" s="55">
        <f t="shared" si="0"/>
        <v>4.4660083810505787E-3</v>
      </c>
    </row>
    <row r="32" spans="1:5" x14ac:dyDescent="0.25">
      <c r="A32" s="119" t="s">
        <v>201</v>
      </c>
      <c r="B32" s="46">
        <f>'C.1 Federal Expenditures'!$AJ$31</f>
        <v>0</v>
      </c>
      <c r="C32" s="46">
        <f>'C.2 State Expenditures'!$AJ$31</f>
        <v>0</v>
      </c>
      <c r="D32" s="46">
        <f>'B. Total Expenditures'!$AJ$31</f>
        <v>0</v>
      </c>
      <c r="E32" s="55">
        <f t="shared" si="0"/>
        <v>0</v>
      </c>
    </row>
    <row r="33" spans="1:5" x14ac:dyDescent="0.25">
      <c r="A33" s="119" t="s">
        <v>202</v>
      </c>
      <c r="B33" s="46">
        <f>'C.1 Federal Expenditures'!$AK$31</f>
        <v>0</v>
      </c>
      <c r="C33" s="46">
        <f>'C.2 State Expenditures'!$AK$31</f>
        <v>0</v>
      </c>
      <c r="D33" s="46">
        <f>'B. Total Expenditures'!$AK$31</f>
        <v>0</v>
      </c>
      <c r="E33" s="55">
        <f t="shared" si="0"/>
        <v>0</v>
      </c>
    </row>
    <row r="34" spans="1:5" ht="15.75" x14ac:dyDescent="0.25">
      <c r="A34" s="118" t="s">
        <v>203</v>
      </c>
      <c r="B34" s="46">
        <f>'C.1 Federal Expenditures'!$AL$31</f>
        <v>0</v>
      </c>
      <c r="C34" s="46">
        <f>'C.2 State Expenditures'!$AL$31</f>
        <v>0</v>
      </c>
      <c r="D34" s="46">
        <f>'B. Total Expenditures'!$AL$31</f>
        <v>0</v>
      </c>
      <c r="E34" s="55">
        <f t="shared" si="0"/>
        <v>0</v>
      </c>
    </row>
    <row r="35" spans="1:5" ht="15.75" x14ac:dyDescent="0.25">
      <c r="A35" s="118" t="s">
        <v>158</v>
      </c>
      <c r="B35" s="46">
        <f>'C.1 Federal Expenditures'!$AM$31</f>
        <v>3964530</v>
      </c>
      <c r="C35" s="46">
        <f>'C.2 State Expenditures'!$AM$31</f>
        <v>1351906</v>
      </c>
      <c r="D35" s="46">
        <f>'B. Total Expenditures'!$AM$31</f>
        <v>5316436</v>
      </c>
      <c r="E35" s="55">
        <f t="shared" si="0"/>
        <v>0.1008252943165881</v>
      </c>
    </row>
    <row r="36" spans="1:5" x14ac:dyDescent="0.25">
      <c r="A36" s="119" t="s">
        <v>204</v>
      </c>
      <c r="B36" s="46">
        <f>'C.1 Federal Expenditures'!$AN$31</f>
        <v>2945826</v>
      </c>
      <c r="C36" s="46">
        <f>'C.2 State Expenditures'!$AN$31</f>
        <v>461162</v>
      </c>
      <c r="D36" s="46">
        <f>'B. Total Expenditures'!$AN$31</f>
        <v>3406988</v>
      </c>
      <c r="E36" s="55">
        <f t="shared" si="0"/>
        <v>6.4612941420358283E-2</v>
      </c>
    </row>
    <row r="37" spans="1:5" x14ac:dyDescent="0.25">
      <c r="A37" s="119" t="s">
        <v>205</v>
      </c>
      <c r="B37" s="46">
        <f>'C.1 Federal Expenditures'!$AO$31</f>
        <v>0</v>
      </c>
      <c r="C37" s="46">
        <f>'C.2 State Expenditures'!$AO$31</f>
        <v>113096</v>
      </c>
      <c r="D37" s="46">
        <f>'B. Total Expenditures'!$AO$31</f>
        <v>113096</v>
      </c>
      <c r="E37" s="55">
        <f t="shared" si="0"/>
        <v>2.1448461875641592E-3</v>
      </c>
    </row>
    <row r="38" spans="1:5" x14ac:dyDescent="0.25">
      <c r="A38" s="119" t="s">
        <v>206</v>
      </c>
      <c r="B38" s="46">
        <f>'C.1 Federal Expenditures'!$AP$31</f>
        <v>1018704</v>
      </c>
      <c r="C38" s="46">
        <f>'C.2 State Expenditures'!$AP$31</f>
        <v>777648</v>
      </c>
      <c r="D38" s="46">
        <f>'B. Total Expenditures'!$AP$31</f>
        <v>1796352</v>
      </c>
      <c r="E38" s="55">
        <f t="shared" si="0"/>
        <v>3.4067506708665672E-2</v>
      </c>
    </row>
    <row r="39" spans="1:5" ht="15.75" x14ac:dyDescent="0.25">
      <c r="A39" s="118" t="s">
        <v>152</v>
      </c>
      <c r="B39" s="46">
        <f>'C.1 Federal Expenditures'!$AQ$31</f>
        <v>0</v>
      </c>
      <c r="C39" s="46">
        <f>'C.2 State Expenditures'!$AQ$31</f>
        <v>0</v>
      </c>
      <c r="D39" s="46">
        <f>'B. Total Expenditures'!$AQ$31</f>
        <v>0</v>
      </c>
      <c r="E39" s="55">
        <f t="shared" si="0"/>
        <v>0</v>
      </c>
    </row>
    <row r="40" spans="1:5" ht="15.75" x14ac:dyDescent="0.25">
      <c r="A40" s="94" t="s">
        <v>209</v>
      </c>
      <c r="B40" s="133">
        <f>'C.1 Federal Expenditures'!$AR$31</f>
        <v>26211556</v>
      </c>
      <c r="C40" s="133">
        <f>'C.2 State Expenditures'!$AR$31</f>
        <v>15241794</v>
      </c>
      <c r="D40" s="133">
        <f>'B. Total Expenditures'!$AR$31</f>
        <v>41453350</v>
      </c>
      <c r="E40" s="96">
        <f t="shared" si="0"/>
        <v>0.78615565280171484</v>
      </c>
    </row>
    <row r="41" spans="1:5" ht="15.75" x14ac:dyDescent="0.25">
      <c r="A41" s="118" t="s">
        <v>153</v>
      </c>
      <c r="B41" s="46">
        <f>'C.1 Federal Expenditures'!$C$31</f>
        <v>8700000</v>
      </c>
      <c r="C41" s="132"/>
      <c r="D41" s="46">
        <f>'B. Total Expenditures'!$C$31</f>
        <v>8700000</v>
      </c>
      <c r="E41" s="55">
        <f t="shared" si="0"/>
        <v>0.16499400360585861</v>
      </c>
    </row>
    <row r="42" spans="1:5" ht="15.75" x14ac:dyDescent="0.25">
      <c r="A42" s="118" t="s">
        <v>320</v>
      </c>
      <c r="B42" s="46">
        <f>'C.1 Federal Expenditures'!$D$31</f>
        <v>2575839</v>
      </c>
      <c r="C42" s="132"/>
      <c r="D42" s="46">
        <f>'B. Total Expenditures'!$D$31</f>
        <v>2575839</v>
      </c>
      <c r="E42" s="55">
        <f t="shared" si="0"/>
        <v>4.8850343592426577E-2</v>
      </c>
    </row>
    <row r="43" spans="1:5" ht="15.75" x14ac:dyDescent="0.25">
      <c r="A43" s="120" t="s">
        <v>180</v>
      </c>
      <c r="B43" s="133">
        <f>B41+B42</f>
        <v>11275839</v>
      </c>
      <c r="C43" s="144"/>
      <c r="D43" s="133">
        <f>D41+D42</f>
        <v>11275839</v>
      </c>
      <c r="E43" s="96">
        <f t="shared" si="0"/>
        <v>0.21384434719828518</v>
      </c>
    </row>
    <row r="44" spans="1:5" ht="15.75" x14ac:dyDescent="0.25">
      <c r="A44" s="94" t="s">
        <v>61</v>
      </c>
      <c r="B44" s="95">
        <f>SUM(B41,B42, B3,B6,B10,B14,B18,B19,B22,B23,B24,B25,B26,B27,B28,B29,B30,B34,B35, B39)</f>
        <v>37487395</v>
      </c>
      <c r="C44" s="95">
        <f>SUM(C41,C42,C3,C6,C10,C14,C18,C19,C22,C23,C24,C25,C26,C27,C28,C29,C30,C34,C35, C39)</f>
        <v>15241794</v>
      </c>
      <c r="D44" s="95">
        <f>B44+C44</f>
        <v>52729189</v>
      </c>
      <c r="E44" s="96">
        <f t="shared" si="0"/>
        <v>1</v>
      </c>
    </row>
    <row r="45" spans="1:5" ht="15.75" x14ac:dyDescent="0.25">
      <c r="A45" s="118" t="s">
        <v>207</v>
      </c>
      <c r="B45" s="46">
        <f>'C.1 Federal Expenditures'!$AS$31</f>
        <v>0</v>
      </c>
      <c r="C45" s="132"/>
      <c r="D45" s="46">
        <f>'B. Total Expenditures'!$AS$31</f>
        <v>0</v>
      </c>
      <c r="E45" s="141"/>
    </row>
    <row r="46" spans="1:5" ht="15.75" x14ac:dyDescent="0.25">
      <c r="A46" s="118" t="s">
        <v>208</v>
      </c>
      <c r="B46" s="46">
        <f>'C.1 Federal Expenditures'!$AT$31</f>
        <v>42917089</v>
      </c>
      <c r="C46" s="132"/>
      <c r="D46" s="46">
        <f>'B. Total Expenditures'!$AT$31</f>
        <v>42917089</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110</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Expenditures'!$G$32</f>
        <v>13093813</v>
      </c>
      <c r="C3" s="46">
        <f>'C.2 State Expenditures'!$G$32</f>
        <v>10874607</v>
      </c>
      <c r="D3" s="46">
        <f>'B. Total Expenditures'!$G$32</f>
        <v>23968420</v>
      </c>
      <c r="E3" s="55">
        <f t="shared" ref="E3:E44" si="0">D3/($D$44)</f>
        <v>0.21989096138849168</v>
      </c>
    </row>
    <row r="4" spans="1:5" ht="57.75" x14ac:dyDescent="0.25">
      <c r="A4" s="119" t="s">
        <v>182</v>
      </c>
      <c r="B4" s="46">
        <f>'C.1 Federal Expenditures'!$H$32</f>
        <v>13093813</v>
      </c>
      <c r="C4" s="46">
        <f>'C.2 State Expenditures'!$H$32</f>
        <v>10874607</v>
      </c>
      <c r="D4" s="46">
        <f>'B. Total Expenditures'!$H$32</f>
        <v>23968420</v>
      </c>
      <c r="E4" s="55">
        <f t="shared" si="0"/>
        <v>0.21989096138849168</v>
      </c>
    </row>
    <row r="5" spans="1:5" ht="43.5" x14ac:dyDescent="0.25">
      <c r="A5" s="119" t="s">
        <v>181</v>
      </c>
      <c r="B5" s="46">
        <f>'C.1 Federal Expenditures'!$I$32</f>
        <v>0</v>
      </c>
      <c r="C5" s="46">
        <f>'C.2 State Expenditures'!$I$32</f>
        <v>0</v>
      </c>
      <c r="D5" s="46">
        <f>'B. Total Expenditures'!$I$32</f>
        <v>0</v>
      </c>
      <c r="E5" s="55">
        <f t="shared" si="0"/>
        <v>0</v>
      </c>
    </row>
    <row r="6" spans="1:5" ht="30.75" x14ac:dyDescent="0.25">
      <c r="A6" s="118" t="s">
        <v>149</v>
      </c>
      <c r="B6" s="46">
        <f>'C.1 Federal Expenditures'!$J$32</f>
        <v>0</v>
      </c>
      <c r="C6" s="132"/>
      <c r="D6" s="46">
        <f>'B. Total Expenditures'!$J$32</f>
        <v>0</v>
      </c>
      <c r="E6" s="55">
        <f t="shared" si="0"/>
        <v>0</v>
      </c>
    </row>
    <row r="7" spans="1:5" x14ac:dyDescent="0.25">
      <c r="A7" s="119" t="s">
        <v>183</v>
      </c>
      <c r="B7" s="46">
        <f>'C.1 Federal Expenditures'!$K$32</f>
        <v>0</v>
      </c>
      <c r="C7" s="132"/>
      <c r="D7" s="46">
        <f>'B. Total Expenditures'!$K$32</f>
        <v>0</v>
      </c>
      <c r="E7" s="55">
        <f t="shared" si="0"/>
        <v>0</v>
      </c>
    </row>
    <row r="8" spans="1:5" x14ac:dyDescent="0.25">
      <c r="A8" s="119" t="s">
        <v>184</v>
      </c>
      <c r="B8" s="46">
        <f>'C.1 Federal Expenditures'!$L$32</f>
        <v>0</v>
      </c>
      <c r="C8" s="132"/>
      <c r="D8" s="46">
        <f>'B. Total Expenditures'!$L$32</f>
        <v>0</v>
      </c>
      <c r="E8" s="55">
        <f t="shared" si="0"/>
        <v>0</v>
      </c>
    </row>
    <row r="9" spans="1:5" ht="29.25" x14ac:dyDescent="0.25">
      <c r="A9" s="119" t="s">
        <v>185</v>
      </c>
      <c r="B9" s="46">
        <f>'C.1 Federal Expenditures'!$M$32</f>
        <v>0</v>
      </c>
      <c r="C9" s="132"/>
      <c r="D9" s="46">
        <f>'B. Total Expenditures'!$M$32</f>
        <v>0</v>
      </c>
      <c r="E9" s="55">
        <f t="shared" si="0"/>
        <v>0</v>
      </c>
    </row>
    <row r="10" spans="1:5" ht="30.75" x14ac:dyDescent="0.25">
      <c r="A10" s="118" t="s">
        <v>148</v>
      </c>
      <c r="B10" s="46">
        <f>'C.1 Federal Expenditures'!$N$32</f>
        <v>0</v>
      </c>
      <c r="C10" s="132"/>
      <c r="D10" s="46">
        <f>'B. Total Expenditures'!$N$32</f>
        <v>0</v>
      </c>
      <c r="E10" s="55">
        <f t="shared" si="0"/>
        <v>0</v>
      </c>
    </row>
    <row r="11" spans="1:5" x14ac:dyDescent="0.25">
      <c r="A11" s="119" t="s">
        <v>186</v>
      </c>
      <c r="B11" s="46">
        <f>'C.1 Federal Expenditures'!$O$32</f>
        <v>0</v>
      </c>
      <c r="C11" s="132"/>
      <c r="D11" s="46">
        <f>'B. Total Expenditures'!$O$32</f>
        <v>0</v>
      </c>
      <c r="E11" s="55">
        <f t="shared" si="0"/>
        <v>0</v>
      </c>
    </row>
    <row r="12" spans="1:5" x14ac:dyDescent="0.25">
      <c r="A12" s="119" t="s">
        <v>187</v>
      </c>
      <c r="B12" s="46">
        <f>'C.1 Federal Expenditures'!$P$32</f>
        <v>0</v>
      </c>
      <c r="C12" s="132"/>
      <c r="D12" s="46">
        <f>'B. Total Expenditures'!$P$32</f>
        <v>0</v>
      </c>
      <c r="E12" s="55">
        <f t="shared" si="0"/>
        <v>0</v>
      </c>
    </row>
    <row r="13" spans="1:5" ht="29.25" x14ac:dyDescent="0.25">
      <c r="A13" s="119" t="s">
        <v>188</v>
      </c>
      <c r="B13" s="46">
        <f>'C.1 Federal Expenditures'!$Q$32</f>
        <v>0</v>
      </c>
      <c r="C13" s="132"/>
      <c r="D13" s="46">
        <f>'B. Total Expenditures'!$Q$32</f>
        <v>0</v>
      </c>
      <c r="E13" s="55">
        <f t="shared" si="0"/>
        <v>0</v>
      </c>
    </row>
    <row r="14" spans="1:5" ht="30.75" x14ac:dyDescent="0.25">
      <c r="A14" s="118" t="s">
        <v>189</v>
      </c>
      <c r="B14" s="46">
        <f>'C.1 Federal Expenditures'!$R$32</f>
        <v>13661993</v>
      </c>
      <c r="C14" s="46">
        <f>'C.2 State Expenditures'!$R$32</f>
        <v>1479871</v>
      </c>
      <c r="D14" s="46">
        <f>'B. Total Expenditures'!$R$32</f>
        <v>15141864</v>
      </c>
      <c r="E14" s="55">
        <f t="shared" si="0"/>
        <v>0.13891441455773021</v>
      </c>
    </row>
    <row r="15" spans="1:5" x14ac:dyDescent="0.25">
      <c r="A15" s="119" t="s">
        <v>190</v>
      </c>
      <c r="B15" s="46">
        <f>'C.1 Federal Expenditures'!$S$32</f>
        <v>389772</v>
      </c>
      <c r="C15" s="46">
        <f>'C.2 State Expenditures'!$S$32</f>
        <v>0</v>
      </c>
      <c r="D15" s="46">
        <f>'B. Total Expenditures'!$S$32</f>
        <v>389772</v>
      </c>
      <c r="E15" s="55">
        <f t="shared" si="0"/>
        <v>3.5758443736514621E-3</v>
      </c>
    </row>
    <row r="16" spans="1:5" x14ac:dyDescent="0.25">
      <c r="A16" s="119" t="s">
        <v>191</v>
      </c>
      <c r="B16" s="46">
        <f>'C.1 Federal Expenditures'!$T$32</f>
        <v>0</v>
      </c>
      <c r="C16" s="46">
        <f>'C.2 State Expenditures'!$T$32</f>
        <v>0</v>
      </c>
      <c r="D16" s="46">
        <f>'B. Total Expenditures'!$T$32</f>
        <v>0</v>
      </c>
      <c r="E16" s="55">
        <f t="shared" si="0"/>
        <v>0</v>
      </c>
    </row>
    <row r="17" spans="1:5" x14ac:dyDescent="0.25">
      <c r="A17" s="119" t="s">
        <v>192</v>
      </c>
      <c r="B17" s="46">
        <f>'C.1 Federal Expenditures'!$U$32</f>
        <v>13272221</v>
      </c>
      <c r="C17" s="46">
        <f>'C.2 State Expenditures'!$U$32</f>
        <v>1479871</v>
      </c>
      <c r="D17" s="46">
        <f>'B. Total Expenditures'!$U$32</f>
        <v>14752092</v>
      </c>
      <c r="E17" s="55">
        <f t="shared" si="0"/>
        <v>0.13533857018407874</v>
      </c>
    </row>
    <row r="18" spans="1:5" ht="15.75" x14ac:dyDescent="0.25">
      <c r="A18" s="118" t="s">
        <v>193</v>
      </c>
      <c r="B18" s="46">
        <f>'C.1 Federal Expenditures'!$V$32</f>
        <v>0</v>
      </c>
      <c r="C18" s="46">
        <f>'C.2 State Expenditures'!$V$32</f>
        <v>0</v>
      </c>
      <c r="D18" s="46">
        <f>'B. Total Expenditures'!$V$32</f>
        <v>0</v>
      </c>
      <c r="E18" s="55">
        <f t="shared" si="0"/>
        <v>0</v>
      </c>
    </row>
    <row r="19" spans="1:5" ht="15.75" x14ac:dyDescent="0.25">
      <c r="A19" s="118" t="s">
        <v>154</v>
      </c>
      <c r="B19" s="46">
        <f>'C.1 Federal Expenditures'!$W$32</f>
        <v>0</v>
      </c>
      <c r="C19" s="46">
        <f>'C.2 State Expenditures'!$W$32</f>
        <v>6498997</v>
      </c>
      <c r="D19" s="46">
        <f>'B. Total Expenditures'!$W$32</f>
        <v>6498997</v>
      </c>
      <c r="E19" s="55">
        <f t="shared" si="0"/>
        <v>5.9623066451227211E-2</v>
      </c>
    </row>
    <row r="20" spans="1:5" ht="29.25" x14ac:dyDescent="0.25">
      <c r="A20" s="119" t="s">
        <v>195</v>
      </c>
      <c r="B20" s="46">
        <f>'C.1 Federal Expenditures'!$X$32</f>
        <v>0</v>
      </c>
      <c r="C20" s="46">
        <f>'C.2 State Expenditures'!$X$32</f>
        <v>6498997</v>
      </c>
      <c r="D20" s="46">
        <f>'B. Total Expenditures'!$X$32</f>
        <v>6498997</v>
      </c>
      <c r="E20" s="55">
        <f t="shared" si="0"/>
        <v>5.9623066451227211E-2</v>
      </c>
    </row>
    <row r="21" spans="1:5" x14ac:dyDescent="0.25">
      <c r="A21" s="119" t="s">
        <v>194</v>
      </c>
      <c r="B21" s="46">
        <f>'C.1 Federal Expenditures'!$Y$32</f>
        <v>0</v>
      </c>
      <c r="C21" s="46">
        <f>'C.2 State Expenditures'!$Y$32</f>
        <v>0</v>
      </c>
      <c r="D21" s="46">
        <f>'B. Total Expenditures'!$Y$32</f>
        <v>0</v>
      </c>
      <c r="E21" s="55">
        <f t="shared" si="0"/>
        <v>0</v>
      </c>
    </row>
    <row r="22" spans="1:5" ht="30.75" x14ac:dyDescent="0.25">
      <c r="A22" s="118" t="s">
        <v>155</v>
      </c>
      <c r="B22" s="46">
        <f>'C.1 Federal Expenditures'!$Z$32</f>
        <v>0</v>
      </c>
      <c r="C22" s="46">
        <f>'C.2 State Expenditures'!$Z$32</f>
        <v>0</v>
      </c>
      <c r="D22" s="46">
        <f>'B. Total Expenditures'!$Z$32</f>
        <v>0</v>
      </c>
      <c r="E22" s="55">
        <f t="shared" si="0"/>
        <v>0</v>
      </c>
    </row>
    <row r="23" spans="1:5" ht="30.75" x14ac:dyDescent="0.25">
      <c r="A23" s="118" t="s">
        <v>150</v>
      </c>
      <c r="B23" s="46">
        <f>'C.1 Federal Expenditures'!$AA$32</f>
        <v>0</v>
      </c>
      <c r="C23" s="46">
        <f>'C.2 State Expenditures'!$AA$32</f>
        <v>30600912</v>
      </c>
      <c r="D23" s="46">
        <f>'B. Total Expenditures'!$AA$32</f>
        <v>30600912</v>
      </c>
      <c r="E23" s="55">
        <f t="shared" si="0"/>
        <v>0.28073873701498187</v>
      </c>
    </row>
    <row r="24" spans="1:5" ht="30.75" x14ac:dyDescent="0.25">
      <c r="A24" s="118" t="s">
        <v>156</v>
      </c>
      <c r="B24" s="46">
        <f>'C.1 Federal Expenditures'!$AB$32</f>
        <v>0</v>
      </c>
      <c r="C24" s="46">
        <f>'C.2 State Expenditures'!$AB$32</f>
        <v>6191540</v>
      </c>
      <c r="D24" s="46">
        <f>'B. Total Expenditures'!$AB$32</f>
        <v>6191540</v>
      </c>
      <c r="E24" s="55">
        <f t="shared" si="0"/>
        <v>5.6802395947471787E-2</v>
      </c>
    </row>
    <row r="25" spans="1:5" ht="15.75" x14ac:dyDescent="0.25">
      <c r="A25" s="118" t="s">
        <v>64</v>
      </c>
      <c r="B25" s="46">
        <f>'C.1 Federal Expenditures'!$AC$32</f>
        <v>0</v>
      </c>
      <c r="C25" s="46">
        <f>'C.2 State Expenditures'!$AC$32</f>
        <v>0</v>
      </c>
      <c r="D25" s="46">
        <f>'B. Total Expenditures'!$AC$32</f>
        <v>0</v>
      </c>
      <c r="E25" s="55">
        <f t="shared" si="0"/>
        <v>0</v>
      </c>
    </row>
    <row r="26" spans="1:5" ht="15.75" x14ac:dyDescent="0.25">
      <c r="A26" s="118" t="s">
        <v>196</v>
      </c>
      <c r="B26" s="46">
        <f>'C.1 Federal Expenditures'!$AD$32</f>
        <v>0</v>
      </c>
      <c r="C26" s="46">
        <f>'C.2 State Expenditures'!$AD$32</f>
        <v>0</v>
      </c>
      <c r="D26" s="46">
        <f>'B. Total Expenditures'!$AD$32</f>
        <v>0</v>
      </c>
      <c r="E26" s="55">
        <f t="shared" si="0"/>
        <v>0</v>
      </c>
    </row>
    <row r="27" spans="1:5" s="11" customFormat="1" ht="15.75" x14ac:dyDescent="0.25">
      <c r="A27" s="118" t="s">
        <v>197</v>
      </c>
      <c r="B27" s="46">
        <f>'C.1 Federal Expenditures'!$AE$32</f>
        <v>0</v>
      </c>
      <c r="C27" s="46">
        <f>'C.2 State Expenditures'!$AE$32</f>
        <v>238421</v>
      </c>
      <c r="D27" s="46">
        <f>'B. Total Expenditures'!$AE$32</f>
        <v>238421</v>
      </c>
      <c r="E27" s="55">
        <f t="shared" si="0"/>
        <v>2.1873207706309206E-3</v>
      </c>
    </row>
    <row r="28" spans="1:5" ht="30.75" x14ac:dyDescent="0.25">
      <c r="A28" s="118" t="s">
        <v>198</v>
      </c>
      <c r="B28" s="46">
        <f>'C.1 Federal Expenditures'!$AF$32</f>
        <v>0</v>
      </c>
      <c r="C28" s="46">
        <f>'C.2 State Expenditures'!$AF$32</f>
        <v>0</v>
      </c>
      <c r="D28" s="46">
        <f>'B. Total Expenditures'!$AF$32</f>
        <v>0</v>
      </c>
      <c r="E28" s="55">
        <f t="shared" si="0"/>
        <v>0</v>
      </c>
    </row>
    <row r="29" spans="1:5" ht="45.75" x14ac:dyDescent="0.25">
      <c r="A29" s="118" t="s">
        <v>157</v>
      </c>
      <c r="B29" s="46">
        <f>'C.1 Federal Expenditures'!$AG$32</f>
        <v>0</v>
      </c>
      <c r="C29" s="46">
        <f>'C.2 State Expenditures'!$AG$32</f>
        <v>0</v>
      </c>
      <c r="D29" s="46">
        <f>'B. Total Expenditures'!$AG$32</f>
        <v>0</v>
      </c>
      <c r="E29" s="55">
        <f t="shared" si="0"/>
        <v>0</v>
      </c>
    </row>
    <row r="30" spans="1:5" ht="15.75" x14ac:dyDescent="0.25">
      <c r="A30" s="118" t="s">
        <v>199</v>
      </c>
      <c r="B30" s="46">
        <f>'C.1 Federal Expenditures'!$AH$32</f>
        <v>4336923</v>
      </c>
      <c r="C30" s="46">
        <f>'C.2 State Expenditures'!$AH$32</f>
        <v>0</v>
      </c>
      <c r="D30" s="46">
        <f>'B. Total Expenditures'!$AH$32</f>
        <v>4336923</v>
      </c>
      <c r="E30" s="55">
        <f t="shared" si="0"/>
        <v>3.9787777748298031E-2</v>
      </c>
    </row>
    <row r="31" spans="1:5" ht="29.25" x14ac:dyDescent="0.25">
      <c r="A31" s="119" t="s">
        <v>200</v>
      </c>
      <c r="B31" s="46">
        <f>'C.1 Federal Expenditures'!$AI$32</f>
        <v>4336923</v>
      </c>
      <c r="C31" s="46">
        <f>'C.2 State Expenditures'!$AI$32</f>
        <v>0</v>
      </c>
      <c r="D31" s="46">
        <f>'B. Total Expenditures'!$AI$32</f>
        <v>4336923</v>
      </c>
      <c r="E31" s="55">
        <f t="shared" si="0"/>
        <v>3.9787777748298031E-2</v>
      </c>
    </row>
    <row r="32" spans="1:5" x14ac:dyDescent="0.25">
      <c r="A32" s="119" t="s">
        <v>201</v>
      </c>
      <c r="B32" s="46">
        <f>'C.1 Federal Expenditures'!$AJ$32</f>
        <v>0</v>
      </c>
      <c r="C32" s="46">
        <f>'C.2 State Expenditures'!$AJ$32</f>
        <v>0</v>
      </c>
      <c r="D32" s="46">
        <f>'B. Total Expenditures'!$AJ$32</f>
        <v>0</v>
      </c>
      <c r="E32" s="55">
        <f t="shared" si="0"/>
        <v>0</v>
      </c>
    </row>
    <row r="33" spans="1:5" x14ac:dyDescent="0.25">
      <c r="A33" s="119" t="s">
        <v>202</v>
      </c>
      <c r="B33" s="46">
        <f>'C.1 Federal Expenditures'!$AK$32</f>
        <v>0</v>
      </c>
      <c r="C33" s="46">
        <f>'C.2 State Expenditures'!$AK$32</f>
        <v>0</v>
      </c>
      <c r="D33" s="46">
        <f>'B. Total Expenditures'!$AK$32</f>
        <v>0</v>
      </c>
      <c r="E33" s="55">
        <f t="shared" si="0"/>
        <v>0</v>
      </c>
    </row>
    <row r="34" spans="1:5" ht="15.75" x14ac:dyDescent="0.25">
      <c r="A34" s="118" t="s">
        <v>203</v>
      </c>
      <c r="B34" s="46">
        <f>'C.1 Federal Expenditures'!$AL$32</f>
        <v>0</v>
      </c>
      <c r="C34" s="46">
        <f>'C.2 State Expenditures'!$AL$32</f>
        <v>0</v>
      </c>
      <c r="D34" s="46">
        <f>'B. Total Expenditures'!$AL$32</f>
        <v>0</v>
      </c>
      <c r="E34" s="55">
        <f t="shared" si="0"/>
        <v>0</v>
      </c>
    </row>
    <row r="35" spans="1:5" ht="15.75" x14ac:dyDescent="0.25">
      <c r="A35" s="118" t="s">
        <v>158</v>
      </c>
      <c r="B35" s="46">
        <f>'C.1 Federal Expenditures'!$AM$32</f>
        <v>5024311</v>
      </c>
      <c r="C35" s="46">
        <f>'C.2 State Expenditures'!$AM$32</f>
        <v>0</v>
      </c>
      <c r="D35" s="46">
        <f>'B. Total Expenditures'!$AM$32</f>
        <v>5024311</v>
      </c>
      <c r="E35" s="55">
        <f t="shared" si="0"/>
        <v>4.6094009371697178E-2</v>
      </c>
    </row>
    <row r="36" spans="1:5" x14ac:dyDescent="0.25">
      <c r="A36" s="119" t="s">
        <v>204</v>
      </c>
      <c r="B36" s="46">
        <f>'C.1 Federal Expenditures'!$AN$32</f>
        <v>4723210</v>
      </c>
      <c r="C36" s="46">
        <f>'C.2 State Expenditures'!$AN$32</f>
        <v>0</v>
      </c>
      <c r="D36" s="46">
        <f>'B. Total Expenditures'!$AN$32</f>
        <v>4723210</v>
      </c>
      <c r="E36" s="55">
        <f t="shared" si="0"/>
        <v>4.3331650052015849E-2</v>
      </c>
    </row>
    <row r="37" spans="1:5" x14ac:dyDescent="0.25">
      <c r="A37" s="119" t="s">
        <v>205</v>
      </c>
      <c r="B37" s="46">
        <f>'C.1 Federal Expenditures'!$AO$32</f>
        <v>0</v>
      </c>
      <c r="C37" s="46">
        <f>'C.2 State Expenditures'!$AO$32</f>
        <v>0</v>
      </c>
      <c r="D37" s="46">
        <f>'B. Total Expenditures'!$AO$32</f>
        <v>0</v>
      </c>
      <c r="E37" s="55">
        <f t="shared" si="0"/>
        <v>0</v>
      </c>
    </row>
    <row r="38" spans="1:5" x14ac:dyDescent="0.25">
      <c r="A38" s="119" t="s">
        <v>206</v>
      </c>
      <c r="B38" s="46">
        <f>'C.1 Federal Expenditures'!$AP$32</f>
        <v>301101</v>
      </c>
      <c r="C38" s="46">
        <f>'C.2 State Expenditures'!$AP$32</f>
        <v>0</v>
      </c>
      <c r="D38" s="46">
        <f>'B. Total Expenditures'!$AP$32</f>
        <v>301101</v>
      </c>
      <c r="E38" s="55">
        <f t="shared" si="0"/>
        <v>2.7623593196813238E-3</v>
      </c>
    </row>
    <row r="39" spans="1:5" ht="15.75" x14ac:dyDescent="0.25">
      <c r="A39" s="118" t="s">
        <v>152</v>
      </c>
      <c r="B39" s="46">
        <f>'C.1 Federal Expenditures'!$AQ$32</f>
        <v>0</v>
      </c>
      <c r="C39" s="46">
        <f>'C.2 State Expenditures'!$AQ$32</f>
        <v>0</v>
      </c>
      <c r="D39" s="46">
        <f>'B. Total Expenditures'!$AQ$32</f>
        <v>0</v>
      </c>
      <c r="E39" s="55">
        <f t="shared" si="0"/>
        <v>0</v>
      </c>
    </row>
    <row r="40" spans="1:5" ht="15.75" x14ac:dyDescent="0.25">
      <c r="A40" s="94" t="s">
        <v>209</v>
      </c>
      <c r="B40" s="133">
        <f>'C.1 Federal Expenditures'!$AR$32</f>
        <v>36117040</v>
      </c>
      <c r="C40" s="133">
        <f>'C.2 State Expenditures'!$AR$32</f>
        <v>55884348</v>
      </c>
      <c r="D40" s="133">
        <f>'B. Total Expenditures'!$AR$32</f>
        <v>92001388</v>
      </c>
      <c r="E40" s="96">
        <f t="shared" si="0"/>
        <v>0.84403868325052889</v>
      </c>
    </row>
    <row r="41" spans="1:5" ht="15.75" x14ac:dyDescent="0.25">
      <c r="A41" s="118" t="s">
        <v>153</v>
      </c>
      <c r="B41" s="46">
        <f>'C.1 Federal Expenditures'!$C$32</f>
        <v>17000000</v>
      </c>
      <c r="C41" s="132"/>
      <c r="D41" s="46">
        <f>'B. Total Expenditures'!$C$32</f>
        <v>17000000</v>
      </c>
      <c r="E41" s="55">
        <f t="shared" si="0"/>
        <v>0.15596131674947111</v>
      </c>
    </row>
    <row r="42" spans="1:5" ht="15.75" x14ac:dyDescent="0.25">
      <c r="A42" s="118" t="s">
        <v>320</v>
      </c>
      <c r="B42" s="46">
        <f>'C.1 Federal Expenditures'!$D$32</f>
        <v>0</v>
      </c>
      <c r="C42" s="132"/>
      <c r="D42" s="46">
        <f>'B. Total Expenditures'!$D$32</f>
        <v>0</v>
      </c>
      <c r="E42" s="55">
        <f t="shared" si="0"/>
        <v>0</v>
      </c>
    </row>
    <row r="43" spans="1:5" ht="15.75" x14ac:dyDescent="0.25">
      <c r="A43" s="120" t="s">
        <v>180</v>
      </c>
      <c r="B43" s="133">
        <f>B41+B42</f>
        <v>17000000</v>
      </c>
      <c r="C43" s="144"/>
      <c r="D43" s="133">
        <f>D41+D42</f>
        <v>17000000</v>
      </c>
      <c r="E43" s="96">
        <f t="shared" si="0"/>
        <v>0.15596131674947111</v>
      </c>
    </row>
    <row r="44" spans="1:5" ht="15.75" x14ac:dyDescent="0.25">
      <c r="A44" s="94" t="s">
        <v>61</v>
      </c>
      <c r="B44" s="95">
        <f>SUM(B41,B42, B3,B6,B10,B14,B18,B19,B22,B23,B24,B25,B26,B27,B28,B29,B30,B34,B35, B39)</f>
        <v>53117040</v>
      </c>
      <c r="C44" s="95">
        <f>SUM(C41,C42,C3,C6,C10,C14,C18,C19,C22,C23,C24,C25,C26,C27,C28,C29,C30,C34,C35, C39)</f>
        <v>55884348</v>
      </c>
      <c r="D44" s="95">
        <f>B44+C44</f>
        <v>109001388</v>
      </c>
      <c r="E44" s="96">
        <f t="shared" si="0"/>
        <v>1</v>
      </c>
    </row>
    <row r="45" spans="1:5" ht="15.75" x14ac:dyDescent="0.25">
      <c r="A45" s="118" t="s">
        <v>207</v>
      </c>
      <c r="B45" s="46">
        <f>'C.1 Federal Expenditures'!$AS$32</f>
        <v>0</v>
      </c>
      <c r="C45" s="132"/>
      <c r="D45" s="46">
        <f>'B. Total Expenditures'!$AS$32</f>
        <v>0</v>
      </c>
      <c r="E45" s="141"/>
    </row>
    <row r="46" spans="1:5" ht="15.75" x14ac:dyDescent="0.25">
      <c r="A46" s="118" t="s">
        <v>208</v>
      </c>
      <c r="B46" s="46">
        <f>'C.1 Federal Expenditures'!$AT$32</f>
        <v>59981915</v>
      </c>
      <c r="C46" s="132"/>
      <c r="D46" s="46">
        <f>'B. Total Expenditures'!$AT$32</f>
        <v>59981915</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109</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Expenditures'!$G$33</f>
        <v>36053042</v>
      </c>
      <c r="C3" s="46">
        <f>'C.2 State Expenditures'!$G$33</f>
        <v>9797610</v>
      </c>
      <c r="D3" s="46">
        <f>'B. Total Expenditures'!$G$33</f>
        <v>45850652</v>
      </c>
      <c r="E3" s="55">
        <f t="shared" ref="E3:E44" si="0">D3/($D$44)</f>
        <v>0.50492833885806276</v>
      </c>
    </row>
    <row r="4" spans="1:5" ht="57.75" x14ac:dyDescent="0.25">
      <c r="A4" s="119" t="s">
        <v>182</v>
      </c>
      <c r="B4" s="46">
        <f>'C.1 Federal Expenditures'!$H$33</f>
        <v>36053042</v>
      </c>
      <c r="C4" s="46">
        <f>'C.2 State Expenditures'!$H$33</f>
        <v>9797610</v>
      </c>
      <c r="D4" s="46">
        <f>'B. Total Expenditures'!$H$33</f>
        <v>45850652</v>
      </c>
      <c r="E4" s="55">
        <f t="shared" si="0"/>
        <v>0.50492833885806276</v>
      </c>
    </row>
    <row r="5" spans="1:5" ht="43.5" x14ac:dyDescent="0.25">
      <c r="A5" s="119" t="s">
        <v>181</v>
      </c>
      <c r="B5" s="46">
        <f>'C.1 Federal Expenditures'!$I$33</f>
        <v>0</v>
      </c>
      <c r="C5" s="46">
        <f>'C.2 State Expenditures'!$I$33</f>
        <v>0</v>
      </c>
      <c r="D5" s="46">
        <f>'B. Total Expenditures'!$I$33</f>
        <v>0</v>
      </c>
      <c r="E5" s="55">
        <f t="shared" si="0"/>
        <v>0</v>
      </c>
    </row>
    <row r="6" spans="1:5" ht="30.75" x14ac:dyDescent="0.25">
      <c r="A6" s="118" t="s">
        <v>149</v>
      </c>
      <c r="B6" s="46">
        <f>'C.1 Federal Expenditures'!$J$33</f>
        <v>0</v>
      </c>
      <c r="C6" s="132"/>
      <c r="D6" s="46">
        <f>'B. Total Expenditures'!$J$33</f>
        <v>0</v>
      </c>
      <c r="E6" s="55">
        <f t="shared" si="0"/>
        <v>0</v>
      </c>
    </row>
    <row r="7" spans="1:5" x14ac:dyDescent="0.25">
      <c r="A7" s="119" t="s">
        <v>183</v>
      </c>
      <c r="B7" s="46">
        <f>'C.1 Federal Expenditures'!$K$33</f>
        <v>0</v>
      </c>
      <c r="C7" s="132"/>
      <c r="D7" s="46">
        <f>'B. Total Expenditures'!$K$33</f>
        <v>0</v>
      </c>
      <c r="E7" s="55">
        <f t="shared" si="0"/>
        <v>0</v>
      </c>
    </row>
    <row r="8" spans="1:5" x14ac:dyDescent="0.25">
      <c r="A8" s="119" t="s">
        <v>184</v>
      </c>
      <c r="B8" s="46">
        <f>'C.1 Federal Expenditures'!$L$33</f>
        <v>0</v>
      </c>
      <c r="C8" s="132"/>
      <c r="D8" s="46">
        <f>'B. Total Expenditures'!$L$33</f>
        <v>0</v>
      </c>
      <c r="E8" s="55">
        <f t="shared" si="0"/>
        <v>0</v>
      </c>
    </row>
    <row r="9" spans="1:5" ht="29.25" x14ac:dyDescent="0.25">
      <c r="A9" s="119" t="s">
        <v>185</v>
      </c>
      <c r="B9" s="46">
        <f>'C.1 Federal Expenditures'!$M$33</f>
        <v>0</v>
      </c>
      <c r="C9" s="132"/>
      <c r="D9" s="46">
        <f>'B. Total Expenditures'!$M$33</f>
        <v>0</v>
      </c>
      <c r="E9" s="55">
        <f t="shared" si="0"/>
        <v>0</v>
      </c>
    </row>
    <row r="10" spans="1:5" ht="30.75" x14ac:dyDescent="0.25">
      <c r="A10" s="118" t="s">
        <v>148</v>
      </c>
      <c r="B10" s="46">
        <f>'C.1 Federal Expenditures'!$N$33</f>
        <v>0</v>
      </c>
      <c r="C10" s="132"/>
      <c r="D10" s="46">
        <f>'B. Total Expenditures'!$N$33</f>
        <v>0</v>
      </c>
      <c r="E10" s="55">
        <f t="shared" si="0"/>
        <v>0</v>
      </c>
    </row>
    <row r="11" spans="1:5" x14ac:dyDescent="0.25">
      <c r="A11" s="119" t="s">
        <v>186</v>
      </c>
      <c r="B11" s="46">
        <f>'C.1 Federal Expenditures'!$O$33</f>
        <v>0</v>
      </c>
      <c r="C11" s="132"/>
      <c r="D11" s="46">
        <f>'B. Total Expenditures'!$O$33</f>
        <v>0</v>
      </c>
      <c r="E11" s="55">
        <f t="shared" si="0"/>
        <v>0</v>
      </c>
    </row>
    <row r="12" spans="1:5" x14ac:dyDescent="0.25">
      <c r="A12" s="119" t="s">
        <v>187</v>
      </c>
      <c r="B12" s="46">
        <f>'C.1 Federal Expenditures'!$P$33</f>
        <v>0</v>
      </c>
      <c r="C12" s="132"/>
      <c r="D12" s="46">
        <f>'B. Total Expenditures'!$P$33</f>
        <v>0</v>
      </c>
      <c r="E12" s="55">
        <f t="shared" si="0"/>
        <v>0</v>
      </c>
    </row>
    <row r="13" spans="1:5" ht="29.25" x14ac:dyDescent="0.25">
      <c r="A13" s="119" t="s">
        <v>188</v>
      </c>
      <c r="B13" s="46">
        <f>'C.1 Federal Expenditures'!$Q$33</f>
        <v>0</v>
      </c>
      <c r="C13" s="132"/>
      <c r="D13" s="46">
        <f>'B. Total Expenditures'!$Q$33</f>
        <v>0</v>
      </c>
      <c r="E13" s="55">
        <f t="shared" si="0"/>
        <v>0</v>
      </c>
    </row>
    <row r="14" spans="1:5" ht="30.75" x14ac:dyDescent="0.25">
      <c r="A14" s="118" t="s">
        <v>189</v>
      </c>
      <c r="B14" s="46">
        <f>'C.1 Federal Expenditures'!$R$33</f>
        <v>61235</v>
      </c>
      <c r="C14" s="46">
        <f>'C.2 State Expenditures'!$R$33</f>
        <v>1063433</v>
      </c>
      <c r="D14" s="46">
        <f>'B. Total Expenditures'!$R$33</f>
        <v>1124668</v>
      </c>
      <c r="E14" s="55">
        <f t="shared" si="0"/>
        <v>1.2385358118938414E-2</v>
      </c>
    </row>
    <row r="15" spans="1:5" x14ac:dyDescent="0.25">
      <c r="A15" s="119" t="s">
        <v>190</v>
      </c>
      <c r="B15" s="46">
        <f>'C.1 Federal Expenditures'!$S$33</f>
        <v>0</v>
      </c>
      <c r="C15" s="46">
        <f>'C.2 State Expenditures'!$S$33</f>
        <v>0</v>
      </c>
      <c r="D15" s="46">
        <f>'B. Total Expenditures'!$S$33</f>
        <v>0</v>
      </c>
      <c r="E15" s="55">
        <f t="shared" si="0"/>
        <v>0</v>
      </c>
    </row>
    <row r="16" spans="1:5" x14ac:dyDescent="0.25">
      <c r="A16" s="119" t="s">
        <v>191</v>
      </c>
      <c r="B16" s="46">
        <f>'C.1 Federal Expenditures'!$T$33</f>
        <v>35685</v>
      </c>
      <c r="C16" s="46">
        <f>'C.2 State Expenditures'!$T$33</f>
        <v>0</v>
      </c>
      <c r="D16" s="46">
        <f>'B. Total Expenditures'!$T$33</f>
        <v>35685</v>
      </c>
      <c r="E16" s="55">
        <f t="shared" si="0"/>
        <v>3.9297953215910585E-4</v>
      </c>
    </row>
    <row r="17" spans="1:5" x14ac:dyDescent="0.25">
      <c r="A17" s="119" t="s">
        <v>192</v>
      </c>
      <c r="B17" s="46">
        <f>'C.1 Federal Expenditures'!$U$33</f>
        <v>25550</v>
      </c>
      <c r="C17" s="46">
        <f>'C.2 State Expenditures'!$U$33</f>
        <v>1063433</v>
      </c>
      <c r="D17" s="46">
        <f>'B. Total Expenditures'!$U$33</f>
        <v>1088983</v>
      </c>
      <c r="E17" s="55">
        <f t="shared" si="0"/>
        <v>1.1992378586779307E-2</v>
      </c>
    </row>
    <row r="18" spans="1:5" ht="15.75" x14ac:dyDescent="0.25">
      <c r="A18" s="118" t="s">
        <v>193</v>
      </c>
      <c r="B18" s="46">
        <f>'C.1 Federal Expenditures'!$V$33</f>
        <v>1191693</v>
      </c>
      <c r="C18" s="46">
        <f>'C.2 State Expenditures'!$V$33</f>
        <v>0</v>
      </c>
      <c r="D18" s="46">
        <f>'B. Total Expenditures'!$V$33</f>
        <v>1191693</v>
      </c>
      <c r="E18" s="55">
        <f t="shared" si="0"/>
        <v>1.3123468057090693E-2</v>
      </c>
    </row>
    <row r="19" spans="1:5" ht="15.75" x14ac:dyDescent="0.25">
      <c r="A19" s="118" t="s">
        <v>154</v>
      </c>
      <c r="B19" s="46">
        <f>'C.1 Federal Expenditures'!$W$33</f>
        <v>0</v>
      </c>
      <c r="C19" s="46">
        <f>'C.2 State Expenditures'!$W$33</f>
        <v>0</v>
      </c>
      <c r="D19" s="46">
        <f>'B. Total Expenditures'!$W$33</f>
        <v>0</v>
      </c>
      <c r="E19" s="55">
        <f t="shared" si="0"/>
        <v>0</v>
      </c>
    </row>
    <row r="20" spans="1:5" ht="29.25" x14ac:dyDescent="0.25">
      <c r="A20" s="119" t="s">
        <v>195</v>
      </c>
      <c r="B20" s="46">
        <f>'C.1 Federal Expenditures'!$X$33</f>
        <v>0</v>
      </c>
      <c r="C20" s="46">
        <f>'C.2 State Expenditures'!$X$33</f>
        <v>0</v>
      </c>
      <c r="D20" s="46">
        <f>'B. Total Expenditures'!$X$33</f>
        <v>0</v>
      </c>
      <c r="E20" s="55">
        <f t="shared" si="0"/>
        <v>0</v>
      </c>
    </row>
    <row r="21" spans="1:5" x14ac:dyDescent="0.25">
      <c r="A21" s="119" t="s">
        <v>194</v>
      </c>
      <c r="B21" s="46">
        <f>'C.1 Federal Expenditures'!$Y$33</f>
        <v>0</v>
      </c>
      <c r="C21" s="46">
        <f>'C.2 State Expenditures'!$Y$33</f>
        <v>0</v>
      </c>
      <c r="D21" s="46">
        <f>'B. Total Expenditures'!$Y$33</f>
        <v>0</v>
      </c>
      <c r="E21" s="55">
        <f t="shared" si="0"/>
        <v>0</v>
      </c>
    </row>
    <row r="22" spans="1:5" ht="30.75" x14ac:dyDescent="0.25">
      <c r="A22" s="118" t="s">
        <v>155</v>
      </c>
      <c r="B22" s="46">
        <f>'C.1 Federal Expenditures'!$Z$33</f>
        <v>0</v>
      </c>
      <c r="C22" s="46">
        <f>'C.2 State Expenditures'!$Z$33</f>
        <v>0</v>
      </c>
      <c r="D22" s="46">
        <f>'B. Total Expenditures'!$Z$33</f>
        <v>0</v>
      </c>
      <c r="E22" s="55">
        <f t="shared" si="0"/>
        <v>0</v>
      </c>
    </row>
    <row r="23" spans="1:5" ht="30.75" x14ac:dyDescent="0.25">
      <c r="A23" s="118" t="s">
        <v>150</v>
      </c>
      <c r="B23" s="46">
        <f>'C.1 Federal Expenditures'!$AA$33</f>
        <v>0</v>
      </c>
      <c r="C23" s="46">
        <f>'C.2 State Expenditures'!$AA$33</f>
        <v>0</v>
      </c>
      <c r="D23" s="46">
        <f>'B. Total Expenditures'!$AA$33</f>
        <v>0</v>
      </c>
      <c r="E23" s="55">
        <f t="shared" si="0"/>
        <v>0</v>
      </c>
    </row>
    <row r="24" spans="1:5" ht="30.75" x14ac:dyDescent="0.25">
      <c r="A24" s="118" t="s">
        <v>156</v>
      </c>
      <c r="B24" s="46">
        <f>'C.1 Federal Expenditures'!$AB$33</f>
        <v>0</v>
      </c>
      <c r="C24" s="46">
        <f>'C.2 State Expenditures'!$AB$33</f>
        <v>0</v>
      </c>
      <c r="D24" s="46">
        <f>'B. Total Expenditures'!$AB$33</f>
        <v>0</v>
      </c>
      <c r="E24" s="55">
        <f t="shared" si="0"/>
        <v>0</v>
      </c>
    </row>
    <row r="25" spans="1:5" ht="15.75" x14ac:dyDescent="0.25">
      <c r="A25" s="118" t="s">
        <v>64</v>
      </c>
      <c r="B25" s="46">
        <f>'C.1 Federal Expenditures'!$AC$33</f>
        <v>0</v>
      </c>
      <c r="C25" s="46">
        <f>'C.2 State Expenditures'!$AC$33</f>
        <v>0</v>
      </c>
      <c r="D25" s="46">
        <f>'B. Total Expenditures'!$AC$33</f>
        <v>0</v>
      </c>
      <c r="E25" s="55">
        <f t="shared" si="0"/>
        <v>0</v>
      </c>
    </row>
    <row r="26" spans="1:5" ht="15.75" x14ac:dyDescent="0.25">
      <c r="A26" s="118" t="s">
        <v>196</v>
      </c>
      <c r="B26" s="46">
        <f>'C.1 Federal Expenditures'!$AD$33</f>
        <v>840590</v>
      </c>
      <c r="C26" s="46">
        <f>'C.2 State Expenditures'!$AD$33</f>
        <v>0</v>
      </c>
      <c r="D26" s="46">
        <f>'B. Total Expenditures'!$AD$33</f>
        <v>840590</v>
      </c>
      <c r="E26" s="55">
        <f t="shared" si="0"/>
        <v>9.2569613265412014E-3</v>
      </c>
    </row>
    <row r="27" spans="1:5" s="11" customFormat="1" ht="15.75" x14ac:dyDescent="0.25">
      <c r="A27" s="118" t="s">
        <v>197</v>
      </c>
      <c r="B27" s="46">
        <f>'C.1 Federal Expenditures'!$AE$33</f>
        <v>0</v>
      </c>
      <c r="C27" s="46">
        <f>'C.2 State Expenditures'!$AE$33</f>
        <v>0</v>
      </c>
      <c r="D27" s="46">
        <f>'B. Total Expenditures'!$AE$33</f>
        <v>0</v>
      </c>
      <c r="E27" s="55">
        <f t="shared" si="0"/>
        <v>0</v>
      </c>
    </row>
    <row r="28" spans="1:5" ht="30.75" x14ac:dyDescent="0.25">
      <c r="A28" s="118" t="s">
        <v>198</v>
      </c>
      <c r="B28" s="46">
        <f>'C.1 Federal Expenditures'!$AF$33</f>
        <v>129405</v>
      </c>
      <c r="C28" s="46">
        <f>'C.2 State Expenditures'!$AF$33</f>
        <v>0</v>
      </c>
      <c r="D28" s="46">
        <f>'B. Total Expenditures'!$AF$33</f>
        <v>129405</v>
      </c>
      <c r="E28" s="55">
        <f t="shared" si="0"/>
        <v>1.4250670130040379E-3</v>
      </c>
    </row>
    <row r="29" spans="1:5" ht="45.75" x14ac:dyDescent="0.25">
      <c r="A29" s="118" t="s">
        <v>157</v>
      </c>
      <c r="B29" s="46">
        <f>'C.1 Federal Expenditures'!$AG$33</f>
        <v>0</v>
      </c>
      <c r="C29" s="46">
        <f>'C.2 State Expenditures'!$AG$33</f>
        <v>0</v>
      </c>
      <c r="D29" s="46">
        <f>'B. Total Expenditures'!$AG$33</f>
        <v>0</v>
      </c>
      <c r="E29" s="55">
        <f t="shared" si="0"/>
        <v>0</v>
      </c>
    </row>
    <row r="30" spans="1:5" ht="15.75" x14ac:dyDescent="0.25">
      <c r="A30" s="118" t="s">
        <v>199</v>
      </c>
      <c r="B30" s="46">
        <f>'C.1 Federal Expenditures'!$AH$33</f>
        <v>0</v>
      </c>
      <c r="C30" s="46">
        <f>'C.2 State Expenditures'!$AH$33</f>
        <v>0</v>
      </c>
      <c r="D30" s="46">
        <f>'B. Total Expenditures'!$AH$33</f>
        <v>0</v>
      </c>
      <c r="E30" s="55">
        <f t="shared" si="0"/>
        <v>0</v>
      </c>
    </row>
    <row r="31" spans="1:5" ht="29.25" x14ac:dyDescent="0.25">
      <c r="A31" s="119" t="s">
        <v>200</v>
      </c>
      <c r="B31" s="46">
        <f>'C.1 Federal Expenditures'!$AI$33</f>
        <v>0</v>
      </c>
      <c r="C31" s="46">
        <f>'C.2 State Expenditures'!$AI$33</f>
        <v>0</v>
      </c>
      <c r="D31" s="46">
        <f>'B. Total Expenditures'!$AI$33</f>
        <v>0</v>
      </c>
      <c r="E31" s="55">
        <f t="shared" si="0"/>
        <v>0</v>
      </c>
    </row>
    <row r="32" spans="1:5" x14ac:dyDescent="0.25">
      <c r="A32" s="119" t="s">
        <v>201</v>
      </c>
      <c r="B32" s="46">
        <f>'C.1 Federal Expenditures'!$AJ$33</f>
        <v>0</v>
      </c>
      <c r="C32" s="46">
        <f>'C.2 State Expenditures'!$AJ$33</f>
        <v>0</v>
      </c>
      <c r="D32" s="46">
        <f>'B. Total Expenditures'!$AJ$33</f>
        <v>0</v>
      </c>
      <c r="E32" s="55">
        <f t="shared" si="0"/>
        <v>0</v>
      </c>
    </row>
    <row r="33" spans="1:5" x14ac:dyDescent="0.25">
      <c r="A33" s="119" t="s">
        <v>202</v>
      </c>
      <c r="B33" s="46">
        <f>'C.1 Federal Expenditures'!$AK$33</f>
        <v>0</v>
      </c>
      <c r="C33" s="46">
        <f>'C.2 State Expenditures'!$AK$33</f>
        <v>0</v>
      </c>
      <c r="D33" s="46">
        <f>'B. Total Expenditures'!$AK$33</f>
        <v>0</v>
      </c>
      <c r="E33" s="55">
        <f t="shared" si="0"/>
        <v>0</v>
      </c>
    </row>
    <row r="34" spans="1:5" ht="15.75" x14ac:dyDescent="0.25">
      <c r="A34" s="118" t="s">
        <v>203</v>
      </c>
      <c r="B34" s="46">
        <f>'C.1 Federal Expenditures'!$AL$33</f>
        <v>0</v>
      </c>
      <c r="C34" s="46">
        <f>'C.2 State Expenditures'!$AL$33</f>
        <v>0</v>
      </c>
      <c r="D34" s="46">
        <f>'B. Total Expenditures'!$AL$33</f>
        <v>0</v>
      </c>
      <c r="E34" s="55">
        <f t="shared" si="0"/>
        <v>0</v>
      </c>
    </row>
    <row r="35" spans="1:5" ht="15.75" x14ac:dyDescent="0.25">
      <c r="A35" s="118" t="s">
        <v>158</v>
      </c>
      <c r="B35" s="46">
        <f>'C.1 Federal Expenditures'!$AM$33</f>
        <v>4877400</v>
      </c>
      <c r="C35" s="46">
        <f>'C.2 State Expenditures'!$AM$33</f>
        <v>6414146</v>
      </c>
      <c r="D35" s="46">
        <f>'B. Total Expenditures'!$AM$33</f>
        <v>11291546</v>
      </c>
      <c r="E35" s="55">
        <f t="shared" si="0"/>
        <v>0.12434766609031871</v>
      </c>
    </row>
    <row r="36" spans="1:5" x14ac:dyDescent="0.25">
      <c r="A36" s="119" t="s">
        <v>204</v>
      </c>
      <c r="B36" s="46">
        <f>'C.1 Federal Expenditures'!$AN$33</f>
        <v>1155863</v>
      </c>
      <c r="C36" s="46">
        <f>'C.2 State Expenditures'!$AN$33</f>
        <v>2363777</v>
      </c>
      <c r="D36" s="46">
        <f>'B. Total Expenditures'!$AN$33</f>
        <v>3519640</v>
      </c>
      <c r="E36" s="55">
        <f t="shared" si="0"/>
        <v>3.8759884561257542E-2</v>
      </c>
    </row>
    <row r="37" spans="1:5" x14ac:dyDescent="0.25">
      <c r="A37" s="119" t="s">
        <v>205</v>
      </c>
      <c r="B37" s="46">
        <f>'C.1 Federal Expenditures'!$AO$33</f>
        <v>0</v>
      </c>
      <c r="C37" s="46">
        <f>'C.2 State Expenditures'!$AO$33</f>
        <v>0</v>
      </c>
      <c r="D37" s="46">
        <f>'B. Total Expenditures'!$AO$33</f>
        <v>0</v>
      </c>
      <c r="E37" s="55">
        <f t="shared" si="0"/>
        <v>0</v>
      </c>
    </row>
    <row r="38" spans="1:5" x14ac:dyDescent="0.25">
      <c r="A38" s="119" t="s">
        <v>206</v>
      </c>
      <c r="B38" s="46">
        <f>'C.1 Federal Expenditures'!$AP$33</f>
        <v>3721537</v>
      </c>
      <c r="C38" s="46">
        <f>'C.2 State Expenditures'!$AP$33</f>
        <v>4050369</v>
      </c>
      <c r="D38" s="46">
        <f>'B. Total Expenditures'!$AP$33</f>
        <v>7771906</v>
      </c>
      <c r="E38" s="55">
        <f t="shared" si="0"/>
        <v>8.5587781529061172E-2</v>
      </c>
    </row>
    <row r="39" spans="1:5" ht="15.75" x14ac:dyDescent="0.25">
      <c r="A39" s="118" t="s">
        <v>152</v>
      </c>
      <c r="B39" s="46">
        <f>'C.1 Federal Expenditures'!$AQ$33</f>
        <v>5793586</v>
      </c>
      <c r="C39" s="46">
        <f>'C.2 State Expenditures'!$AQ$33</f>
        <v>24584116</v>
      </c>
      <c r="D39" s="46">
        <f>'B. Total Expenditures'!$AQ$33</f>
        <v>30377702</v>
      </c>
      <c r="E39" s="55">
        <f t="shared" si="0"/>
        <v>0.3345331405360441</v>
      </c>
    </row>
    <row r="40" spans="1:5" ht="15.75" x14ac:dyDescent="0.25">
      <c r="A40" s="94" t="s">
        <v>209</v>
      </c>
      <c r="B40" s="133">
        <f>'C.1 Federal Expenditures'!$AR$33</f>
        <v>48946951</v>
      </c>
      <c r="C40" s="133">
        <f>'C.2 State Expenditures'!$AR$33</f>
        <v>41859305</v>
      </c>
      <c r="D40" s="133">
        <f>'B. Total Expenditures'!$AR$33</f>
        <v>90806256</v>
      </c>
      <c r="E40" s="96">
        <f t="shared" si="0"/>
        <v>1</v>
      </c>
    </row>
    <row r="41" spans="1:5" ht="15.75" x14ac:dyDescent="0.25">
      <c r="A41" s="118" t="s">
        <v>153</v>
      </c>
      <c r="B41" s="46">
        <f>'C.1 Federal Expenditures'!$C$33</f>
        <v>0</v>
      </c>
      <c r="C41" s="132"/>
      <c r="D41" s="46">
        <f>'B. Total Expenditures'!$C$33</f>
        <v>0</v>
      </c>
      <c r="E41" s="55">
        <f t="shared" si="0"/>
        <v>0</v>
      </c>
    </row>
    <row r="42" spans="1:5" ht="15.75" x14ac:dyDescent="0.25">
      <c r="A42" s="118" t="s">
        <v>320</v>
      </c>
      <c r="B42" s="46">
        <f>'C.1 Federal Expenditures'!$D$33</f>
        <v>0</v>
      </c>
      <c r="C42" s="132"/>
      <c r="D42" s="46">
        <f>'B. Total Expenditures'!$D$33</f>
        <v>0</v>
      </c>
      <c r="E42" s="55">
        <f t="shared" si="0"/>
        <v>0</v>
      </c>
    </row>
    <row r="43" spans="1:5" ht="15.75" x14ac:dyDescent="0.25">
      <c r="A43" s="120" t="s">
        <v>180</v>
      </c>
      <c r="B43" s="133">
        <f>B41+B42</f>
        <v>0</v>
      </c>
      <c r="C43" s="144"/>
      <c r="D43" s="133">
        <f>D41+D42</f>
        <v>0</v>
      </c>
      <c r="E43" s="96">
        <f t="shared" si="0"/>
        <v>0</v>
      </c>
    </row>
    <row r="44" spans="1:5" ht="15.75" x14ac:dyDescent="0.25">
      <c r="A44" s="94" t="s">
        <v>61</v>
      </c>
      <c r="B44" s="95">
        <f>SUM(B41,B42, B3,B6,B10,B14,B18,B19,B22,B23,B24,B25,B26,B27,B28,B29,B30,B34,B35, B39)</f>
        <v>48946951</v>
      </c>
      <c r="C44" s="95">
        <f>SUM(C41,C42,C3,C6,C10,C14,C18,C19,C22,C23,C24,C25,C26,C27,C28,C29,C30,C34,C35, C39)</f>
        <v>41859305</v>
      </c>
      <c r="D44" s="95">
        <f>B44+C44</f>
        <v>90806256</v>
      </c>
      <c r="E44" s="96">
        <f t="shared" si="0"/>
        <v>1</v>
      </c>
    </row>
    <row r="45" spans="1:5" ht="15.75" x14ac:dyDescent="0.25">
      <c r="A45" s="118" t="s">
        <v>207</v>
      </c>
      <c r="B45" s="46">
        <f>'C.1 Federal Expenditures'!$AS$33</f>
        <v>6361481</v>
      </c>
      <c r="C45" s="132"/>
      <c r="D45" s="46">
        <f>'B. Total Expenditures'!$AS$33</f>
        <v>6361481</v>
      </c>
      <c r="E45" s="141"/>
    </row>
    <row r="46" spans="1:5" ht="15.75" x14ac:dyDescent="0.25">
      <c r="A46" s="118" t="s">
        <v>208</v>
      </c>
      <c r="B46" s="46">
        <f>'C.1 Federal Expenditures'!$AT$33</f>
        <v>0</v>
      </c>
      <c r="C46" s="132"/>
      <c r="D46" s="46">
        <f>'B. Total Expenditures'!$AT$33</f>
        <v>0</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108</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Expenditures'!$G$34</f>
        <v>4134092</v>
      </c>
      <c r="C3" s="46">
        <f>'C.2 State Expenditures'!$G$34</f>
        <v>15175894</v>
      </c>
      <c r="D3" s="46">
        <f>'B. Total Expenditures'!$G$34</f>
        <v>19309986</v>
      </c>
      <c r="E3" s="55">
        <f t="shared" ref="E3:E44" si="0">D3/($D$44)</f>
        <v>0.31650307740049849</v>
      </c>
    </row>
    <row r="4" spans="1:5" ht="57.75" x14ac:dyDescent="0.25">
      <c r="A4" s="119" t="s">
        <v>182</v>
      </c>
      <c r="B4" s="46">
        <f>'C.1 Federal Expenditures'!$H$34</f>
        <v>3880834</v>
      </c>
      <c r="C4" s="46">
        <f>'C.2 State Expenditures'!$H$34</f>
        <v>14900514</v>
      </c>
      <c r="D4" s="46">
        <f>'B. Total Expenditures'!$H$34</f>
        <v>18781348</v>
      </c>
      <c r="E4" s="55">
        <f t="shared" si="0"/>
        <v>0.30783836092525896</v>
      </c>
    </row>
    <row r="5" spans="1:5" ht="43.5" x14ac:dyDescent="0.25">
      <c r="A5" s="119" t="s">
        <v>181</v>
      </c>
      <c r="B5" s="46">
        <f>'C.1 Federal Expenditures'!$I$34</f>
        <v>253258</v>
      </c>
      <c r="C5" s="46">
        <f>'C.2 State Expenditures'!$I$34</f>
        <v>275380</v>
      </c>
      <c r="D5" s="46">
        <f>'B. Total Expenditures'!$I$34</f>
        <v>528638</v>
      </c>
      <c r="E5" s="55">
        <f t="shared" si="0"/>
        <v>8.6647164752395329E-3</v>
      </c>
    </row>
    <row r="6" spans="1:5" ht="30.75" x14ac:dyDescent="0.25">
      <c r="A6" s="118" t="s">
        <v>149</v>
      </c>
      <c r="B6" s="46">
        <f>'C.1 Federal Expenditures'!$J$34</f>
        <v>5094083</v>
      </c>
      <c r="C6" s="132"/>
      <c r="D6" s="46">
        <f>'B. Total Expenditures'!$J$34</f>
        <v>5094083</v>
      </c>
      <c r="E6" s="55">
        <f t="shared" si="0"/>
        <v>8.3495293369635987E-2</v>
      </c>
    </row>
    <row r="7" spans="1:5" x14ac:dyDescent="0.25">
      <c r="A7" s="119" t="s">
        <v>183</v>
      </c>
      <c r="B7" s="46">
        <f>'C.1 Federal Expenditures'!$K$34</f>
        <v>3226683</v>
      </c>
      <c r="C7" s="132"/>
      <c r="D7" s="46">
        <f>'B. Total Expenditures'!$K$34</f>
        <v>3226683</v>
      </c>
      <c r="E7" s="55">
        <f t="shared" si="0"/>
        <v>5.288740754632721E-2</v>
      </c>
    </row>
    <row r="8" spans="1:5" x14ac:dyDescent="0.25">
      <c r="A8" s="119" t="s">
        <v>184</v>
      </c>
      <c r="B8" s="46">
        <f>'C.1 Federal Expenditures'!$L$34</f>
        <v>1380104</v>
      </c>
      <c r="C8" s="132"/>
      <c r="D8" s="46">
        <f>'B. Total Expenditures'!$L$34</f>
        <v>1380104</v>
      </c>
      <c r="E8" s="55">
        <f t="shared" si="0"/>
        <v>2.2620791290720647E-2</v>
      </c>
    </row>
    <row r="9" spans="1:5" ht="29.25" x14ac:dyDescent="0.25">
      <c r="A9" s="119" t="s">
        <v>185</v>
      </c>
      <c r="B9" s="46">
        <f>'C.1 Federal Expenditures'!$M$34</f>
        <v>487296</v>
      </c>
      <c r="C9" s="132"/>
      <c r="D9" s="46">
        <f>'B. Total Expenditures'!$M$34</f>
        <v>487296</v>
      </c>
      <c r="E9" s="55">
        <f t="shared" si="0"/>
        <v>7.98709453258813E-3</v>
      </c>
    </row>
    <row r="10" spans="1:5" ht="30.75" x14ac:dyDescent="0.25">
      <c r="A10" s="118" t="s">
        <v>148</v>
      </c>
      <c r="B10" s="46">
        <f>'C.1 Federal Expenditures'!$N$34</f>
        <v>0</v>
      </c>
      <c r="C10" s="132"/>
      <c r="D10" s="46">
        <f>'B. Total Expenditures'!$N$34</f>
        <v>0</v>
      </c>
      <c r="E10" s="55">
        <f t="shared" si="0"/>
        <v>0</v>
      </c>
    </row>
    <row r="11" spans="1:5" x14ac:dyDescent="0.25">
      <c r="A11" s="119" t="s">
        <v>186</v>
      </c>
      <c r="B11" s="46">
        <f>'C.1 Federal Expenditures'!$O$34</f>
        <v>0</v>
      </c>
      <c r="C11" s="132"/>
      <c r="D11" s="46">
        <f>'B. Total Expenditures'!$O$34</f>
        <v>0</v>
      </c>
      <c r="E11" s="55">
        <f t="shared" si="0"/>
        <v>0</v>
      </c>
    </row>
    <row r="12" spans="1:5" x14ac:dyDescent="0.25">
      <c r="A12" s="119" t="s">
        <v>187</v>
      </c>
      <c r="B12" s="46">
        <f>'C.1 Federal Expenditures'!$P$34</f>
        <v>0</v>
      </c>
      <c r="C12" s="132"/>
      <c r="D12" s="46">
        <f>'B. Total Expenditures'!$P$34</f>
        <v>0</v>
      </c>
      <c r="E12" s="55">
        <f t="shared" si="0"/>
        <v>0</v>
      </c>
    </row>
    <row r="13" spans="1:5" ht="29.25" x14ac:dyDescent="0.25">
      <c r="A13" s="119" t="s">
        <v>188</v>
      </c>
      <c r="B13" s="46">
        <f>'C.1 Federal Expenditures'!$Q$34</f>
        <v>0</v>
      </c>
      <c r="C13" s="132"/>
      <c r="D13" s="46">
        <f>'B. Total Expenditures'!$Q$34</f>
        <v>0</v>
      </c>
      <c r="E13" s="55">
        <f t="shared" si="0"/>
        <v>0</v>
      </c>
    </row>
    <row r="14" spans="1:5" ht="30.75" x14ac:dyDescent="0.25">
      <c r="A14" s="118" t="s">
        <v>189</v>
      </c>
      <c r="B14" s="46">
        <f>'C.1 Federal Expenditures'!$R$34</f>
        <v>3761947</v>
      </c>
      <c r="C14" s="46">
        <f>'C.2 State Expenditures'!$R$34</f>
        <v>2992995</v>
      </c>
      <c r="D14" s="46">
        <f>'B. Total Expenditures'!$R$34</f>
        <v>6754942</v>
      </c>
      <c r="E14" s="55">
        <f t="shared" si="0"/>
        <v>0.11071783949827194</v>
      </c>
    </row>
    <row r="15" spans="1:5" x14ac:dyDescent="0.25">
      <c r="A15" s="119" t="s">
        <v>190</v>
      </c>
      <c r="B15" s="46">
        <f>'C.1 Federal Expenditures'!$S$34</f>
        <v>0</v>
      </c>
      <c r="C15" s="46">
        <f>'C.2 State Expenditures'!$S$34</f>
        <v>0</v>
      </c>
      <c r="D15" s="46">
        <f>'B. Total Expenditures'!$S$34</f>
        <v>0</v>
      </c>
      <c r="E15" s="55">
        <f t="shared" si="0"/>
        <v>0</v>
      </c>
    </row>
    <row r="16" spans="1:5" x14ac:dyDescent="0.25">
      <c r="A16" s="119" t="s">
        <v>191</v>
      </c>
      <c r="B16" s="46">
        <f>'C.1 Federal Expenditures'!$T$34</f>
        <v>69275</v>
      </c>
      <c r="C16" s="46">
        <f>'C.2 State Expenditures'!$T$34</f>
        <v>76606</v>
      </c>
      <c r="D16" s="46">
        <f>'B. Total Expenditures'!$T$34</f>
        <v>145881</v>
      </c>
      <c r="E16" s="55">
        <f t="shared" si="0"/>
        <v>2.3910833200118387E-3</v>
      </c>
    </row>
    <row r="17" spans="1:5" x14ac:dyDescent="0.25">
      <c r="A17" s="119" t="s">
        <v>192</v>
      </c>
      <c r="B17" s="46">
        <f>'C.1 Federal Expenditures'!$U$34</f>
        <v>3692672</v>
      </c>
      <c r="C17" s="46">
        <f>'C.2 State Expenditures'!$U$34</f>
        <v>2916389</v>
      </c>
      <c r="D17" s="46">
        <f>'B. Total Expenditures'!$U$34</f>
        <v>6609061</v>
      </c>
      <c r="E17" s="55">
        <f t="shared" si="0"/>
        <v>0.1083267561782601</v>
      </c>
    </row>
    <row r="18" spans="1:5" ht="15.75" x14ac:dyDescent="0.25">
      <c r="A18" s="118" t="s">
        <v>193</v>
      </c>
      <c r="B18" s="46">
        <f>'C.1 Federal Expenditures'!$V$34</f>
        <v>366978</v>
      </c>
      <c r="C18" s="46">
        <f>'C.2 State Expenditures'!$V$34</f>
        <v>709715</v>
      </c>
      <c r="D18" s="46">
        <f>'B. Total Expenditures'!$V$34</f>
        <v>1076693</v>
      </c>
      <c r="E18" s="55">
        <f t="shared" si="0"/>
        <v>1.7647690056097138E-2</v>
      </c>
    </row>
    <row r="19" spans="1:5" ht="15.75" x14ac:dyDescent="0.25">
      <c r="A19" s="118" t="s">
        <v>154</v>
      </c>
      <c r="B19" s="46">
        <f>'C.1 Federal Expenditures'!$W$34</f>
        <v>0</v>
      </c>
      <c r="C19" s="46">
        <f>'C.2 State Expenditures'!$W$34</f>
        <v>4581872</v>
      </c>
      <c r="D19" s="46">
        <f>'B. Total Expenditures'!$W$34</f>
        <v>4581872</v>
      </c>
      <c r="E19" s="55">
        <f t="shared" si="0"/>
        <v>7.5099825978909407E-2</v>
      </c>
    </row>
    <row r="20" spans="1:5" ht="29.25" x14ac:dyDescent="0.25">
      <c r="A20" s="119" t="s">
        <v>195</v>
      </c>
      <c r="B20" s="46">
        <f>'C.1 Federal Expenditures'!$X$34</f>
        <v>0</v>
      </c>
      <c r="C20" s="46">
        <f>'C.2 State Expenditures'!$X$34</f>
        <v>4581872</v>
      </c>
      <c r="D20" s="46">
        <f>'B. Total Expenditures'!$X$34</f>
        <v>4581872</v>
      </c>
      <c r="E20" s="55">
        <f t="shared" si="0"/>
        <v>7.5099825978909407E-2</v>
      </c>
    </row>
    <row r="21" spans="1:5" x14ac:dyDescent="0.25">
      <c r="A21" s="119" t="s">
        <v>194</v>
      </c>
      <c r="B21" s="46">
        <f>'C.1 Federal Expenditures'!$Y$34</f>
        <v>0</v>
      </c>
      <c r="C21" s="46">
        <f>'C.2 State Expenditures'!$Y$34</f>
        <v>0</v>
      </c>
      <c r="D21" s="46">
        <f>'B. Total Expenditures'!$Y$34</f>
        <v>0</v>
      </c>
      <c r="E21" s="55">
        <f t="shared" si="0"/>
        <v>0</v>
      </c>
    </row>
    <row r="22" spans="1:5" ht="30.75" x14ac:dyDescent="0.25">
      <c r="A22" s="118" t="s">
        <v>155</v>
      </c>
      <c r="B22" s="46">
        <f>'C.1 Federal Expenditures'!$Z$34</f>
        <v>0</v>
      </c>
      <c r="C22" s="46">
        <f>'C.2 State Expenditures'!$Z$34</f>
        <v>0</v>
      </c>
      <c r="D22" s="46">
        <f>'B. Total Expenditures'!$Z$34</f>
        <v>0</v>
      </c>
      <c r="E22" s="55">
        <f t="shared" si="0"/>
        <v>0</v>
      </c>
    </row>
    <row r="23" spans="1:5" ht="30.75" x14ac:dyDescent="0.25">
      <c r="A23" s="118" t="s">
        <v>150</v>
      </c>
      <c r="B23" s="46">
        <f>'C.1 Federal Expenditures'!$AA$34</f>
        <v>0</v>
      </c>
      <c r="C23" s="46">
        <f>'C.2 State Expenditures'!$AA$34</f>
        <v>0</v>
      </c>
      <c r="D23" s="46">
        <f>'B. Total Expenditures'!$AA$34</f>
        <v>0</v>
      </c>
      <c r="E23" s="55">
        <f t="shared" si="0"/>
        <v>0</v>
      </c>
    </row>
    <row r="24" spans="1:5" ht="30.75" x14ac:dyDescent="0.25">
      <c r="A24" s="118" t="s">
        <v>156</v>
      </c>
      <c r="B24" s="46">
        <f>'C.1 Federal Expenditures'!$AB$34</f>
        <v>0</v>
      </c>
      <c r="C24" s="46">
        <f>'C.2 State Expenditures'!$AB$34</f>
        <v>0</v>
      </c>
      <c r="D24" s="46">
        <f>'B. Total Expenditures'!$AB$34</f>
        <v>0</v>
      </c>
      <c r="E24" s="55">
        <f t="shared" si="0"/>
        <v>0</v>
      </c>
    </row>
    <row r="25" spans="1:5" ht="15.75" x14ac:dyDescent="0.25">
      <c r="A25" s="118" t="s">
        <v>64</v>
      </c>
      <c r="B25" s="46">
        <f>'C.1 Federal Expenditures'!$AC$34</f>
        <v>157561</v>
      </c>
      <c r="C25" s="46">
        <f>'C.2 State Expenditures'!$AC$34</f>
        <v>2082523</v>
      </c>
      <c r="D25" s="46">
        <f>'B. Total Expenditures'!$AC$34</f>
        <v>2240084</v>
      </c>
      <c r="E25" s="55">
        <f t="shared" si="0"/>
        <v>3.6716416036532515E-2</v>
      </c>
    </row>
    <row r="26" spans="1:5" ht="15.75" x14ac:dyDescent="0.25">
      <c r="A26" s="118" t="s">
        <v>196</v>
      </c>
      <c r="B26" s="46">
        <f>'C.1 Federal Expenditures'!$AD$34</f>
        <v>0</v>
      </c>
      <c r="C26" s="46">
        <f>'C.2 State Expenditures'!$AD$34</f>
        <v>0</v>
      </c>
      <c r="D26" s="46">
        <f>'B. Total Expenditures'!$AD$34</f>
        <v>0</v>
      </c>
      <c r="E26" s="55">
        <f t="shared" si="0"/>
        <v>0</v>
      </c>
    </row>
    <row r="27" spans="1:5" s="11" customFormat="1" ht="15.75" x14ac:dyDescent="0.25">
      <c r="A27" s="118" t="s">
        <v>197</v>
      </c>
      <c r="B27" s="46">
        <f>'C.1 Federal Expenditures'!$AE$34</f>
        <v>0</v>
      </c>
      <c r="C27" s="46">
        <f>'C.2 State Expenditures'!$AE$34</f>
        <v>0</v>
      </c>
      <c r="D27" s="46">
        <f>'B. Total Expenditures'!$AE$34</f>
        <v>0</v>
      </c>
      <c r="E27" s="55">
        <f t="shared" si="0"/>
        <v>0</v>
      </c>
    </row>
    <row r="28" spans="1:5" ht="30.75" x14ac:dyDescent="0.25">
      <c r="A28" s="118" t="s">
        <v>198</v>
      </c>
      <c r="B28" s="46">
        <f>'C.1 Federal Expenditures'!$AF$34</f>
        <v>117091</v>
      </c>
      <c r="C28" s="46">
        <f>'C.2 State Expenditures'!$AF$34</f>
        <v>1112173</v>
      </c>
      <c r="D28" s="46">
        <f>'B. Total Expenditures'!$AF$34</f>
        <v>1229264</v>
      </c>
      <c r="E28" s="55">
        <f t="shared" si="0"/>
        <v>2.0148426774501359E-2</v>
      </c>
    </row>
    <row r="29" spans="1:5" ht="45.75" x14ac:dyDescent="0.25">
      <c r="A29" s="118" t="s">
        <v>157</v>
      </c>
      <c r="B29" s="46">
        <f>'C.1 Federal Expenditures'!$AG$34</f>
        <v>183562</v>
      </c>
      <c r="C29" s="46">
        <f>'C.2 State Expenditures'!$AG$34</f>
        <v>2122881</v>
      </c>
      <c r="D29" s="46">
        <f>'B. Total Expenditures'!$AG$34</f>
        <v>2306443</v>
      </c>
      <c r="E29" s="55">
        <f t="shared" si="0"/>
        <v>3.7804082682858391E-2</v>
      </c>
    </row>
    <row r="30" spans="1:5" ht="15.75" x14ac:dyDescent="0.25">
      <c r="A30" s="118" t="s">
        <v>199</v>
      </c>
      <c r="B30" s="46">
        <f>'C.1 Federal Expenditures'!$AH$34</f>
        <v>0</v>
      </c>
      <c r="C30" s="46">
        <f>'C.2 State Expenditures'!$AH$34</f>
        <v>0</v>
      </c>
      <c r="D30" s="46">
        <f>'B. Total Expenditures'!$AH$34</f>
        <v>0</v>
      </c>
      <c r="E30" s="55">
        <f t="shared" si="0"/>
        <v>0</v>
      </c>
    </row>
    <row r="31" spans="1:5" ht="29.25" x14ac:dyDescent="0.25">
      <c r="A31" s="119" t="s">
        <v>200</v>
      </c>
      <c r="B31" s="46">
        <f>'C.1 Federal Expenditures'!$AI$34</f>
        <v>0</v>
      </c>
      <c r="C31" s="46">
        <f>'C.2 State Expenditures'!$AI$34</f>
        <v>0</v>
      </c>
      <c r="D31" s="46">
        <f>'B. Total Expenditures'!$AI$34</f>
        <v>0</v>
      </c>
      <c r="E31" s="55">
        <f t="shared" si="0"/>
        <v>0</v>
      </c>
    </row>
    <row r="32" spans="1:5" x14ac:dyDescent="0.25">
      <c r="A32" s="119" t="s">
        <v>201</v>
      </c>
      <c r="B32" s="46">
        <f>'C.1 Federal Expenditures'!$AJ$34</f>
        <v>0</v>
      </c>
      <c r="C32" s="46">
        <f>'C.2 State Expenditures'!$AJ$34</f>
        <v>0</v>
      </c>
      <c r="D32" s="46">
        <f>'B. Total Expenditures'!$AJ$34</f>
        <v>0</v>
      </c>
      <c r="E32" s="55">
        <f t="shared" si="0"/>
        <v>0</v>
      </c>
    </row>
    <row r="33" spans="1:5" x14ac:dyDescent="0.25">
      <c r="A33" s="119" t="s">
        <v>202</v>
      </c>
      <c r="B33" s="46">
        <f>'C.1 Federal Expenditures'!$AK$34</f>
        <v>0</v>
      </c>
      <c r="C33" s="46">
        <f>'C.2 State Expenditures'!$AK$34</f>
        <v>0</v>
      </c>
      <c r="D33" s="46">
        <f>'B. Total Expenditures'!$AK$34</f>
        <v>0</v>
      </c>
      <c r="E33" s="55">
        <f t="shared" si="0"/>
        <v>0</v>
      </c>
    </row>
    <row r="34" spans="1:5" ht="15.75" x14ac:dyDescent="0.25">
      <c r="A34" s="118" t="s">
        <v>203</v>
      </c>
      <c r="B34" s="46">
        <f>'C.1 Federal Expenditures'!$AL$34</f>
        <v>416648</v>
      </c>
      <c r="C34" s="46">
        <f>'C.2 State Expenditures'!$AL$34</f>
        <v>0</v>
      </c>
      <c r="D34" s="46">
        <f>'B. Total Expenditures'!$AL$34</f>
        <v>416648</v>
      </c>
      <c r="E34" s="55">
        <f t="shared" si="0"/>
        <v>6.8291284205365503E-3</v>
      </c>
    </row>
    <row r="35" spans="1:5" ht="15.75" x14ac:dyDescent="0.25">
      <c r="A35" s="118" t="s">
        <v>158</v>
      </c>
      <c r="B35" s="46">
        <f>'C.1 Federal Expenditures'!$AM$34</f>
        <v>2768393</v>
      </c>
      <c r="C35" s="46">
        <f>'C.2 State Expenditures'!$AM$34</f>
        <v>7120547</v>
      </c>
      <c r="D35" s="46">
        <f>'B. Total Expenditures'!$AM$34</f>
        <v>9888940</v>
      </c>
      <c r="E35" s="55">
        <f t="shared" si="0"/>
        <v>0.16208608034355312</v>
      </c>
    </row>
    <row r="36" spans="1:5" x14ac:dyDescent="0.25">
      <c r="A36" s="119" t="s">
        <v>204</v>
      </c>
      <c r="B36" s="46">
        <f>'C.1 Federal Expenditures'!$AN$34</f>
        <v>1968757</v>
      </c>
      <c r="C36" s="46">
        <f>'C.2 State Expenditures'!$AN$34</f>
        <v>5602963</v>
      </c>
      <c r="D36" s="46">
        <f>'B. Total Expenditures'!$AN$34</f>
        <v>7571720</v>
      </c>
      <c r="E36" s="55">
        <f t="shared" si="0"/>
        <v>0.12410535570636368</v>
      </c>
    </row>
    <row r="37" spans="1:5" x14ac:dyDescent="0.25">
      <c r="A37" s="119" t="s">
        <v>205</v>
      </c>
      <c r="B37" s="46">
        <f>'C.1 Federal Expenditures'!$AO$34</f>
        <v>0</v>
      </c>
      <c r="C37" s="46">
        <f>'C.2 State Expenditures'!$AO$34</f>
        <v>0</v>
      </c>
      <c r="D37" s="46">
        <f>'B. Total Expenditures'!$AO$34</f>
        <v>0</v>
      </c>
      <c r="E37" s="55">
        <f t="shared" si="0"/>
        <v>0</v>
      </c>
    </row>
    <row r="38" spans="1:5" x14ac:dyDescent="0.25">
      <c r="A38" s="119" t="s">
        <v>206</v>
      </c>
      <c r="B38" s="46">
        <f>'C.1 Federal Expenditures'!$AP$34</f>
        <v>799636</v>
      </c>
      <c r="C38" s="46">
        <f>'C.2 State Expenditures'!$AP$34</f>
        <v>1517584</v>
      </c>
      <c r="D38" s="46">
        <f>'B. Total Expenditures'!$AP$34</f>
        <v>2317220</v>
      </c>
      <c r="E38" s="55">
        <f t="shared" si="0"/>
        <v>3.7980724637189441E-2</v>
      </c>
    </row>
    <row r="39" spans="1:5" ht="15.75" x14ac:dyDescent="0.25">
      <c r="A39" s="118" t="s">
        <v>152</v>
      </c>
      <c r="B39" s="46">
        <f>'C.1 Federal Expenditures'!$AQ$34</f>
        <v>1118395</v>
      </c>
      <c r="C39" s="46">
        <f>'C.2 State Expenditures'!$AQ$34</f>
        <v>1856134</v>
      </c>
      <c r="D39" s="46">
        <f>'B. Total Expenditures'!$AQ$34</f>
        <v>2974529</v>
      </c>
      <c r="E39" s="55">
        <f t="shared" si="0"/>
        <v>4.8754441474842466E-2</v>
      </c>
    </row>
    <row r="40" spans="1:5" ht="15.75" x14ac:dyDescent="0.25">
      <c r="A40" s="94" t="s">
        <v>209</v>
      </c>
      <c r="B40" s="133">
        <f>'C.1 Federal Expenditures'!$AR$34</f>
        <v>18118750</v>
      </c>
      <c r="C40" s="133">
        <f>'C.2 State Expenditures'!$AR$34</f>
        <v>37754734</v>
      </c>
      <c r="D40" s="133">
        <f>'B. Total Expenditures'!$AR$34</f>
        <v>55873484</v>
      </c>
      <c r="E40" s="96">
        <f t="shared" si="0"/>
        <v>0.91580230203623736</v>
      </c>
    </row>
    <row r="41" spans="1:5" ht="15.75" x14ac:dyDescent="0.25">
      <c r="A41" s="118" t="s">
        <v>153</v>
      </c>
      <c r="B41" s="46">
        <f>'C.1 Federal Expenditures'!$C$34</f>
        <v>4200000</v>
      </c>
      <c r="C41" s="132"/>
      <c r="D41" s="46">
        <f>'B. Total Expenditures'!$C$34</f>
        <v>4200000</v>
      </c>
      <c r="E41" s="55">
        <f t="shared" si="0"/>
        <v>6.8840698542303125E-2</v>
      </c>
    </row>
    <row r="42" spans="1:5" ht="15.75" x14ac:dyDescent="0.25">
      <c r="A42" s="118" t="s">
        <v>320</v>
      </c>
      <c r="B42" s="46">
        <f>'C.1 Federal Expenditures'!$D$34</f>
        <v>936937</v>
      </c>
      <c r="C42" s="132"/>
      <c r="D42" s="46">
        <f>'B. Total Expenditures'!$D$34</f>
        <v>936937</v>
      </c>
      <c r="E42" s="55">
        <f t="shared" si="0"/>
        <v>1.5356999421459492E-2</v>
      </c>
    </row>
    <row r="43" spans="1:5" ht="15.75" x14ac:dyDescent="0.25">
      <c r="A43" s="120" t="s">
        <v>180</v>
      </c>
      <c r="B43" s="133">
        <f>B41+B42</f>
        <v>5136937</v>
      </c>
      <c r="C43" s="144"/>
      <c r="D43" s="133">
        <f>D41+D42</f>
        <v>5136937</v>
      </c>
      <c r="E43" s="96">
        <f t="shared" si="0"/>
        <v>8.4197697963762613E-2</v>
      </c>
    </row>
    <row r="44" spans="1:5" ht="15.75" x14ac:dyDescent="0.25">
      <c r="A44" s="94" t="s">
        <v>61</v>
      </c>
      <c r="B44" s="95">
        <f>SUM(B41,B42, B3,B6,B10,B14,B18,B19,B22,B23,B24,B25,B26,B27,B28,B29,B30,B34,B35, B39)</f>
        <v>23255687</v>
      </c>
      <c r="C44" s="95">
        <f>SUM(C41,C42,C3,C6,C10,C14,C18,C19,C22,C23,C24,C25,C26,C27,C28,C29,C30,C34,C35, C39)</f>
        <v>37754734</v>
      </c>
      <c r="D44" s="95">
        <f>B44+C44</f>
        <v>61010421</v>
      </c>
      <c r="E44" s="96">
        <f t="shared" si="0"/>
        <v>1</v>
      </c>
    </row>
    <row r="45" spans="1:5" ht="15.75" x14ac:dyDescent="0.25">
      <c r="A45" s="118" t="s">
        <v>207</v>
      </c>
      <c r="B45" s="46">
        <f>'C.1 Federal Expenditures'!$AS$34</f>
        <v>0</v>
      </c>
      <c r="C45" s="132"/>
      <c r="D45" s="46">
        <f>'B. Total Expenditures'!$AS$34</f>
        <v>0</v>
      </c>
      <c r="E45" s="141"/>
    </row>
    <row r="46" spans="1:5" ht="15.75" x14ac:dyDescent="0.25">
      <c r="A46" s="118" t="s">
        <v>208</v>
      </c>
      <c r="B46" s="46">
        <f>'C.1 Federal Expenditures'!$AT$34</f>
        <v>44539464</v>
      </c>
      <c r="C46" s="132"/>
      <c r="D46" s="46">
        <f>'B. Total Expenditures'!$AT$34</f>
        <v>44539464</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107</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Expenditures'!$G$35</f>
        <v>159489083</v>
      </c>
      <c r="C3" s="46">
        <f>'C.2 State Expenditures'!$G$35</f>
        <v>31016428</v>
      </c>
      <c r="D3" s="46">
        <f>'B. Total Expenditures'!$G$35</f>
        <v>190505511</v>
      </c>
      <c r="E3" s="55">
        <f t="shared" ref="E3:E44" si="0">D3/($D$44)</f>
        <v>0.16107319210728849</v>
      </c>
    </row>
    <row r="4" spans="1:5" ht="57.75" x14ac:dyDescent="0.25">
      <c r="A4" s="119" t="s">
        <v>182</v>
      </c>
      <c r="B4" s="46">
        <f>'C.1 Federal Expenditures'!$H$35</f>
        <v>157267940</v>
      </c>
      <c r="C4" s="46">
        <f>'C.2 State Expenditures'!$H$35</f>
        <v>31016428</v>
      </c>
      <c r="D4" s="46">
        <f>'B. Total Expenditures'!$H$35</f>
        <v>188284368</v>
      </c>
      <c r="E4" s="55">
        <f t="shared" si="0"/>
        <v>0.15919520657679767</v>
      </c>
    </row>
    <row r="5" spans="1:5" ht="43.5" x14ac:dyDescent="0.25">
      <c r="A5" s="119" t="s">
        <v>181</v>
      </c>
      <c r="B5" s="46">
        <f>'C.1 Federal Expenditures'!$I$35</f>
        <v>2221143</v>
      </c>
      <c r="C5" s="46">
        <f>'C.2 State Expenditures'!$I$35</f>
        <v>0</v>
      </c>
      <c r="D5" s="46">
        <f>'B. Total Expenditures'!$I$35</f>
        <v>2221143</v>
      </c>
      <c r="E5" s="55">
        <f t="shared" si="0"/>
        <v>1.8779855304908164E-3</v>
      </c>
    </row>
    <row r="6" spans="1:5" ht="30.75" x14ac:dyDescent="0.25">
      <c r="A6" s="118" t="s">
        <v>149</v>
      </c>
      <c r="B6" s="46">
        <f>'C.1 Federal Expenditures'!$J$35</f>
        <v>6840000</v>
      </c>
      <c r="C6" s="132"/>
      <c r="D6" s="46">
        <f>'B. Total Expenditures'!$J$35</f>
        <v>6840000</v>
      </c>
      <c r="E6" s="55">
        <f t="shared" si="0"/>
        <v>5.7832480972891814E-3</v>
      </c>
    </row>
    <row r="7" spans="1:5" x14ac:dyDescent="0.25">
      <c r="A7" s="119" t="s">
        <v>183</v>
      </c>
      <c r="B7" s="46">
        <f>'C.1 Federal Expenditures'!$K$35</f>
        <v>0</v>
      </c>
      <c r="C7" s="132"/>
      <c r="D7" s="46">
        <f>'B. Total Expenditures'!$K$35</f>
        <v>0</v>
      </c>
      <c r="E7" s="55">
        <f t="shared" si="0"/>
        <v>0</v>
      </c>
    </row>
    <row r="8" spans="1:5" x14ac:dyDescent="0.25">
      <c r="A8" s="119" t="s">
        <v>184</v>
      </c>
      <c r="B8" s="46">
        <f>'C.1 Federal Expenditures'!$L$35</f>
        <v>0</v>
      </c>
      <c r="C8" s="132"/>
      <c r="D8" s="46">
        <f>'B. Total Expenditures'!$L$35</f>
        <v>0</v>
      </c>
      <c r="E8" s="55">
        <f t="shared" si="0"/>
        <v>0</v>
      </c>
    </row>
    <row r="9" spans="1:5" ht="29.25" x14ac:dyDescent="0.25">
      <c r="A9" s="119" t="s">
        <v>185</v>
      </c>
      <c r="B9" s="46">
        <f>'C.1 Federal Expenditures'!$M$35</f>
        <v>6840000</v>
      </c>
      <c r="C9" s="132"/>
      <c r="D9" s="46">
        <f>'B. Total Expenditures'!$M$35</f>
        <v>6840000</v>
      </c>
      <c r="E9" s="55">
        <f t="shared" si="0"/>
        <v>5.7832480972891814E-3</v>
      </c>
    </row>
    <row r="10" spans="1:5" ht="30.75" x14ac:dyDescent="0.25">
      <c r="A10" s="118" t="s">
        <v>148</v>
      </c>
      <c r="B10" s="46">
        <f>'C.1 Federal Expenditures'!$N$35</f>
        <v>0</v>
      </c>
      <c r="C10" s="132"/>
      <c r="D10" s="46">
        <f>'B. Total Expenditures'!$N$35</f>
        <v>0</v>
      </c>
      <c r="E10" s="55">
        <f t="shared" si="0"/>
        <v>0</v>
      </c>
    </row>
    <row r="11" spans="1:5" x14ac:dyDescent="0.25">
      <c r="A11" s="119" t="s">
        <v>186</v>
      </c>
      <c r="B11" s="46">
        <f>'C.1 Federal Expenditures'!$O$35</f>
        <v>0</v>
      </c>
      <c r="C11" s="132"/>
      <c r="D11" s="46">
        <f>'B. Total Expenditures'!$O$35</f>
        <v>0</v>
      </c>
      <c r="E11" s="55">
        <f t="shared" si="0"/>
        <v>0</v>
      </c>
    </row>
    <row r="12" spans="1:5" x14ac:dyDescent="0.25">
      <c r="A12" s="119" t="s">
        <v>187</v>
      </c>
      <c r="B12" s="46">
        <f>'C.1 Federal Expenditures'!$P$35</f>
        <v>0</v>
      </c>
      <c r="C12" s="132"/>
      <c r="D12" s="46">
        <f>'B. Total Expenditures'!$P$35</f>
        <v>0</v>
      </c>
      <c r="E12" s="55">
        <f t="shared" si="0"/>
        <v>0</v>
      </c>
    </row>
    <row r="13" spans="1:5" ht="29.25" x14ac:dyDescent="0.25">
      <c r="A13" s="119" t="s">
        <v>188</v>
      </c>
      <c r="B13" s="46">
        <f>'C.1 Federal Expenditures'!$Q$35</f>
        <v>0</v>
      </c>
      <c r="C13" s="132"/>
      <c r="D13" s="46">
        <f>'B. Total Expenditures'!$Q$35</f>
        <v>0</v>
      </c>
      <c r="E13" s="55">
        <f t="shared" si="0"/>
        <v>0</v>
      </c>
    </row>
    <row r="14" spans="1:5" ht="30.75" x14ac:dyDescent="0.25">
      <c r="A14" s="118" t="s">
        <v>189</v>
      </c>
      <c r="B14" s="46">
        <f>'C.1 Federal Expenditures'!$R$35</f>
        <v>51141368</v>
      </c>
      <c r="C14" s="46">
        <f>'C.2 State Expenditures'!$R$35</f>
        <v>33896576</v>
      </c>
      <c r="D14" s="46">
        <f>'B. Total Expenditures'!$R$35</f>
        <v>85037944</v>
      </c>
      <c r="E14" s="55">
        <f t="shared" si="0"/>
        <v>7.1899930970085374E-2</v>
      </c>
    </row>
    <row r="15" spans="1:5" x14ac:dyDescent="0.25">
      <c r="A15" s="119" t="s">
        <v>190</v>
      </c>
      <c r="B15" s="46">
        <f>'C.1 Federal Expenditures'!$S$35</f>
        <v>575710</v>
      </c>
      <c r="C15" s="46">
        <f>'C.2 State Expenditures'!$S$35</f>
        <v>546563</v>
      </c>
      <c r="D15" s="46">
        <f>'B. Total Expenditures'!$S$35</f>
        <v>1122273</v>
      </c>
      <c r="E15" s="55">
        <f t="shared" si="0"/>
        <v>9.4888643156272243E-4</v>
      </c>
    </row>
    <row r="16" spans="1:5" x14ac:dyDescent="0.25">
      <c r="A16" s="119" t="s">
        <v>191</v>
      </c>
      <c r="B16" s="46">
        <f>'C.1 Federal Expenditures'!$T$35</f>
        <v>15774958</v>
      </c>
      <c r="C16" s="46">
        <f>'C.2 State Expenditures'!$T$35</f>
        <v>6320486</v>
      </c>
      <c r="D16" s="46">
        <f>'B. Total Expenditures'!$T$35</f>
        <v>22095444</v>
      </c>
      <c r="E16" s="55">
        <f t="shared" si="0"/>
        <v>1.868178866546194E-2</v>
      </c>
    </row>
    <row r="17" spans="1:5" x14ac:dyDescent="0.25">
      <c r="A17" s="119" t="s">
        <v>192</v>
      </c>
      <c r="B17" s="46">
        <f>'C.1 Federal Expenditures'!$U$35</f>
        <v>34790700</v>
      </c>
      <c r="C17" s="46">
        <f>'C.2 State Expenditures'!$U$35</f>
        <v>27029527</v>
      </c>
      <c r="D17" s="46">
        <f>'B. Total Expenditures'!$U$35</f>
        <v>61820227</v>
      </c>
      <c r="E17" s="55">
        <f t="shared" si="0"/>
        <v>5.2269255873060715E-2</v>
      </c>
    </row>
    <row r="18" spans="1:5" ht="15.75" x14ac:dyDescent="0.25">
      <c r="A18" s="118" t="s">
        <v>193</v>
      </c>
      <c r="B18" s="46">
        <f>'C.1 Federal Expenditures'!$V$35</f>
        <v>9526833</v>
      </c>
      <c r="C18" s="46">
        <f>'C.2 State Expenditures'!$V$35</f>
        <v>15858</v>
      </c>
      <c r="D18" s="46">
        <f>'B. Total Expenditures'!$V$35</f>
        <v>9542691</v>
      </c>
      <c r="E18" s="55">
        <f t="shared" si="0"/>
        <v>8.0683844398784493E-3</v>
      </c>
    </row>
    <row r="19" spans="1:5" ht="15.75" x14ac:dyDescent="0.25">
      <c r="A19" s="118" t="s">
        <v>154</v>
      </c>
      <c r="B19" s="46">
        <f>'C.1 Federal Expenditures'!$W$35</f>
        <v>9542421</v>
      </c>
      <c r="C19" s="46">
        <f>'C.2 State Expenditures'!$W$35</f>
        <v>482173642</v>
      </c>
      <c r="D19" s="46">
        <f>'B. Total Expenditures'!$W$35</f>
        <v>491716063</v>
      </c>
      <c r="E19" s="55">
        <f t="shared" si="0"/>
        <v>0.41574795113322766</v>
      </c>
    </row>
    <row r="20" spans="1:5" ht="29.25" x14ac:dyDescent="0.25">
      <c r="A20" s="119" t="s">
        <v>195</v>
      </c>
      <c r="B20" s="46">
        <f>'C.1 Federal Expenditures'!$X$35</f>
        <v>9542421</v>
      </c>
      <c r="C20" s="46">
        <f>'C.2 State Expenditures'!$X$35</f>
        <v>26374178</v>
      </c>
      <c r="D20" s="46">
        <f>'B. Total Expenditures'!$X$35</f>
        <v>35916599</v>
      </c>
      <c r="E20" s="55">
        <f t="shared" si="0"/>
        <v>3.0367631992375514E-2</v>
      </c>
    </row>
    <row r="21" spans="1:5" x14ac:dyDescent="0.25">
      <c r="A21" s="119" t="s">
        <v>194</v>
      </c>
      <c r="B21" s="46">
        <f>'C.1 Federal Expenditures'!$Y$35</f>
        <v>0</v>
      </c>
      <c r="C21" s="46">
        <f>'C.2 State Expenditures'!$Y$35</f>
        <v>455799464</v>
      </c>
      <c r="D21" s="46">
        <f>'B. Total Expenditures'!$Y$35</f>
        <v>455799464</v>
      </c>
      <c r="E21" s="55">
        <f t="shared" si="0"/>
        <v>0.38538031914085213</v>
      </c>
    </row>
    <row r="22" spans="1:5" ht="30.75" x14ac:dyDescent="0.25">
      <c r="A22" s="118" t="s">
        <v>155</v>
      </c>
      <c r="B22" s="46">
        <f>'C.1 Federal Expenditures'!$Z$35</f>
        <v>26495</v>
      </c>
      <c r="C22" s="46">
        <f>'C.2 State Expenditures'!$Z$35</f>
        <v>0</v>
      </c>
      <c r="D22" s="46">
        <f>'B. Total Expenditures'!$Z$35</f>
        <v>26495</v>
      </c>
      <c r="E22" s="55">
        <f t="shared" si="0"/>
        <v>2.2401631335917669E-5</v>
      </c>
    </row>
    <row r="23" spans="1:5" ht="30.75" x14ac:dyDescent="0.25">
      <c r="A23" s="118" t="s">
        <v>150</v>
      </c>
      <c r="B23" s="46">
        <f>'C.1 Federal Expenditures'!$AA$35</f>
        <v>18393000</v>
      </c>
      <c r="C23" s="46">
        <f>'C.2 State Expenditures'!$AA$35</f>
        <v>176677632</v>
      </c>
      <c r="D23" s="46">
        <f>'B. Total Expenditures'!$AA$35</f>
        <v>195070632</v>
      </c>
      <c r="E23" s="55">
        <f t="shared" si="0"/>
        <v>0.16493302066535059</v>
      </c>
    </row>
    <row r="24" spans="1:5" ht="30.75" x14ac:dyDescent="0.25">
      <c r="A24" s="118" t="s">
        <v>156</v>
      </c>
      <c r="B24" s="46">
        <f>'C.1 Federal Expenditures'!$AB$35</f>
        <v>0</v>
      </c>
      <c r="C24" s="46">
        <f>'C.2 State Expenditures'!$AB$35</f>
        <v>0</v>
      </c>
      <c r="D24" s="46">
        <f>'B. Total Expenditures'!$AB$35</f>
        <v>0</v>
      </c>
      <c r="E24" s="55">
        <f t="shared" si="0"/>
        <v>0</v>
      </c>
    </row>
    <row r="25" spans="1:5" ht="15.75" x14ac:dyDescent="0.25">
      <c r="A25" s="118" t="s">
        <v>64</v>
      </c>
      <c r="B25" s="46">
        <f>'C.1 Federal Expenditures'!$AC$35</f>
        <v>2923723</v>
      </c>
      <c r="C25" s="46">
        <f>'C.2 State Expenditures'!$AC$35</f>
        <v>6147931</v>
      </c>
      <c r="D25" s="46">
        <f>'B. Total Expenditures'!$AC$35</f>
        <v>9071654</v>
      </c>
      <c r="E25" s="55">
        <f t="shared" si="0"/>
        <v>7.6701207214569869E-3</v>
      </c>
    </row>
    <row r="26" spans="1:5" ht="15.75" x14ac:dyDescent="0.25">
      <c r="A26" s="118" t="s">
        <v>196</v>
      </c>
      <c r="B26" s="46">
        <f>'C.1 Federal Expenditures'!$AD$35</f>
        <v>7792493</v>
      </c>
      <c r="C26" s="46">
        <f>'C.2 State Expenditures'!$AD$35</f>
        <v>7672431</v>
      </c>
      <c r="D26" s="46">
        <f>'B. Total Expenditures'!$AD$35</f>
        <v>15464924</v>
      </c>
      <c r="E26" s="55">
        <f t="shared" si="0"/>
        <v>1.3075656768672778E-2</v>
      </c>
    </row>
    <row r="27" spans="1:5" s="11" customFormat="1" ht="15.75" x14ac:dyDescent="0.25">
      <c r="A27" s="118" t="s">
        <v>197</v>
      </c>
      <c r="B27" s="46">
        <f>'C.1 Federal Expenditures'!$AE$35</f>
        <v>12565867</v>
      </c>
      <c r="C27" s="46">
        <f>'C.2 State Expenditures'!$AE$35</f>
        <v>6072036</v>
      </c>
      <c r="D27" s="46">
        <f>'B. Total Expenditures'!$AE$35</f>
        <v>18637903</v>
      </c>
      <c r="E27" s="55">
        <f t="shared" si="0"/>
        <v>1.5758423547106774E-2</v>
      </c>
    </row>
    <row r="28" spans="1:5" ht="30.75" x14ac:dyDescent="0.25">
      <c r="A28" s="118" t="s">
        <v>198</v>
      </c>
      <c r="B28" s="46">
        <f>'C.1 Federal Expenditures'!$AF$35</f>
        <v>2472572</v>
      </c>
      <c r="C28" s="46">
        <f>'C.2 State Expenditures'!$AF$35</f>
        <v>0</v>
      </c>
      <c r="D28" s="46">
        <f>'B. Total Expenditures'!$AF$35</f>
        <v>2472572</v>
      </c>
      <c r="E28" s="55">
        <f t="shared" si="0"/>
        <v>2.0905697828085537E-3</v>
      </c>
    </row>
    <row r="29" spans="1:5" ht="45.75" x14ac:dyDescent="0.25">
      <c r="A29" s="118" t="s">
        <v>157</v>
      </c>
      <c r="B29" s="46">
        <f>'C.1 Federal Expenditures'!$AG$35</f>
        <v>5783770</v>
      </c>
      <c r="C29" s="46">
        <f>'C.2 State Expenditures'!$AG$35</f>
        <v>149980</v>
      </c>
      <c r="D29" s="46">
        <f>'B. Total Expenditures'!$AG$35</f>
        <v>5933750</v>
      </c>
      <c r="E29" s="55">
        <f t="shared" si="0"/>
        <v>5.0170099996037542E-3</v>
      </c>
    </row>
    <row r="30" spans="1:5" ht="15.75" x14ac:dyDescent="0.25">
      <c r="A30" s="118" t="s">
        <v>199</v>
      </c>
      <c r="B30" s="46">
        <f>'C.1 Federal Expenditures'!$AH$35</f>
        <v>0</v>
      </c>
      <c r="C30" s="46">
        <f>'C.2 State Expenditures'!$AH$35</f>
        <v>0</v>
      </c>
      <c r="D30" s="46">
        <f>'B. Total Expenditures'!$AH$35</f>
        <v>0</v>
      </c>
      <c r="E30" s="55">
        <f t="shared" si="0"/>
        <v>0</v>
      </c>
    </row>
    <row r="31" spans="1:5" ht="29.25" x14ac:dyDescent="0.25">
      <c r="A31" s="119" t="s">
        <v>200</v>
      </c>
      <c r="B31" s="46">
        <f>'C.1 Federal Expenditures'!$AI$35</f>
        <v>0</v>
      </c>
      <c r="C31" s="46">
        <f>'C.2 State Expenditures'!$AI$35</f>
        <v>0</v>
      </c>
      <c r="D31" s="46">
        <f>'B. Total Expenditures'!$AI$35</f>
        <v>0</v>
      </c>
      <c r="E31" s="55">
        <f t="shared" si="0"/>
        <v>0</v>
      </c>
    </row>
    <row r="32" spans="1:5" x14ac:dyDescent="0.25">
      <c r="A32" s="119" t="s">
        <v>201</v>
      </c>
      <c r="B32" s="46">
        <f>'C.1 Federal Expenditures'!$AJ$35</f>
        <v>0</v>
      </c>
      <c r="C32" s="46">
        <f>'C.2 State Expenditures'!$AJ$35</f>
        <v>0</v>
      </c>
      <c r="D32" s="46">
        <f>'B. Total Expenditures'!$AJ$35</f>
        <v>0</v>
      </c>
      <c r="E32" s="55">
        <f t="shared" si="0"/>
        <v>0</v>
      </c>
    </row>
    <row r="33" spans="1:5" x14ac:dyDescent="0.25">
      <c r="A33" s="119" t="s">
        <v>202</v>
      </c>
      <c r="B33" s="46">
        <f>'C.1 Federal Expenditures'!$AK$35</f>
        <v>0</v>
      </c>
      <c r="C33" s="46">
        <f>'C.2 State Expenditures'!$AK$35</f>
        <v>0</v>
      </c>
      <c r="D33" s="46">
        <f>'B. Total Expenditures'!$AK$35</f>
        <v>0</v>
      </c>
      <c r="E33" s="55">
        <f t="shared" si="0"/>
        <v>0</v>
      </c>
    </row>
    <row r="34" spans="1:5" ht="15.75" x14ac:dyDescent="0.25">
      <c r="A34" s="118" t="s">
        <v>203</v>
      </c>
      <c r="B34" s="46">
        <f>'C.1 Federal Expenditures'!$AL$35</f>
        <v>0</v>
      </c>
      <c r="C34" s="46">
        <f>'C.2 State Expenditures'!$AL$35</f>
        <v>0</v>
      </c>
      <c r="D34" s="46">
        <f>'B. Total Expenditures'!$AL$35</f>
        <v>0</v>
      </c>
      <c r="E34" s="55">
        <f t="shared" si="0"/>
        <v>0</v>
      </c>
    </row>
    <row r="35" spans="1:5" ht="15.75" x14ac:dyDescent="0.25">
      <c r="A35" s="118" t="s">
        <v>158</v>
      </c>
      <c r="B35" s="46">
        <f>'C.1 Federal Expenditures'!$AM$35</f>
        <v>39778262</v>
      </c>
      <c r="C35" s="46">
        <f>'C.2 State Expenditures'!$AM$35</f>
        <v>19598082</v>
      </c>
      <c r="D35" s="46">
        <f>'B. Total Expenditures'!$AM$35</f>
        <v>59376344</v>
      </c>
      <c r="E35" s="55">
        <f t="shared" si="0"/>
        <v>5.0202942757600573E-2</v>
      </c>
    </row>
    <row r="36" spans="1:5" x14ac:dyDescent="0.25">
      <c r="A36" s="119" t="s">
        <v>204</v>
      </c>
      <c r="B36" s="46">
        <f>'C.1 Federal Expenditures'!$AN$35</f>
        <v>37126163</v>
      </c>
      <c r="C36" s="46">
        <f>'C.2 State Expenditures'!$AN$35</f>
        <v>18838612</v>
      </c>
      <c r="D36" s="46">
        <f>'B. Total Expenditures'!$AN$35</f>
        <v>55964775</v>
      </c>
      <c r="E36" s="55">
        <f t="shared" si="0"/>
        <v>4.7318447154088762E-2</v>
      </c>
    </row>
    <row r="37" spans="1:5" x14ac:dyDescent="0.25">
      <c r="A37" s="119" t="s">
        <v>205</v>
      </c>
      <c r="B37" s="46">
        <f>'C.1 Federal Expenditures'!$AO$35</f>
        <v>0</v>
      </c>
      <c r="C37" s="46">
        <f>'C.2 State Expenditures'!$AO$35</f>
        <v>0</v>
      </c>
      <c r="D37" s="46">
        <f>'B. Total Expenditures'!$AO$35</f>
        <v>0</v>
      </c>
      <c r="E37" s="55">
        <f t="shared" si="0"/>
        <v>0</v>
      </c>
    </row>
    <row r="38" spans="1:5" x14ac:dyDescent="0.25">
      <c r="A38" s="119" t="s">
        <v>206</v>
      </c>
      <c r="B38" s="46">
        <f>'C.1 Federal Expenditures'!$AP$35</f>
        <v>2652099</v>
      </c>
      <c r="C38" s="46">
        <f>'C.2 State Expenditures'!$AP$35</f>
        <v>759470</v>
      </c>
      <c r="D38" s="46">
        <f>'B. Total Expenditures'!$AP$35</f>
        <v>3411569</v>
      </c>
      <c r="E38" s="55">
        <f t="shared" si="0"/>
        <v>2.8844956035118064E-3</v>
      </c>
    </row>
    <row r="39" spans="1:5" ht="15.75" x14ac:dyDescent="0.25">
      <c r="A39" s="118" t="s">
        <v>152</v>
      </c>
      <c r="B39" s="46">
        <f>'C.1 Federal Expenditures'!$AQ$35</f>
        <v>91882</v>
      </c>
      <c r="C39" s="46">
        <f>'C.2 State Expenditures'!$AQ$35</f>
        <v>0</v>
      </c>
      <c r="D39" s="46">
        <f>'B. Total Expenditures'!$AQ$35</f>
        <v>91882</v>
      </c>
      <c r="E39" s="55">
        <f t="shared" si="0"/>
        <v>7.7686608432035753E-5</v>
      </c>
    </row>
    <row r="40" spans="1:5" ht="15.75" x14ac:dyDescent="0.25">
      <c r="A40" s="94" t="s">
        <v>209</v>
      </c>
      <c r="B40" s="133">
        <f>'C.1 Federal Expenditures'!$AR$35</f>
        <v>326367769</v>
      </c>
      <c r="C40" s="133">
        <f>'C.2 State Expenditures'!$AR$35</f>
        <v>763420596</v>
      </c>
      <c r="D40" s="133">
        <f>'B. Total Expenditures'!$AR$35</f>
        <v>1089788365</v>
      </c>
      <c r="E40" s="96">
        <f t="shared" si="0"/>
        <v>0.92142053923013711</v>
      </c>
    </row>
    <row r="41" spans="1:5" ht="15.75" x14ac:dyDescent="0.25">
      <c r="A41" s="118" t="s">
        <v>153</v>
      </c>
      <c r="B41" s="46">
        <f>'C.1 Federal Expenditures'!$C$35</f>
        <v>76000000</v>
      </c>
      <c r="C41" s="132"/>
      <c r="D41" s="46">
        <f>'B. Total Expenditures'!$C$35</f>
        <v>76000000</v>
      </c>
      <c r="E41" s="55">
        <f t="shared" si="0"/>
        <v>6.4258312192102013E-2</v>
      </c>
    </row>
    <row r="42" spans="1:5" ht="15.75" x14ac:dyDescent="0.25">
      <c r="A42" s="118" t="s">
        <v>320</v>
      </c>
      <c r="B42" s="46">
        <f>'C.1 Federal Expenditures'!$D$35</f>
        <v>16938000</v>
      </c>
      <c r="C42" s="132"/>
      <c r="D42" s="46">
        <f>'B. Total Expenditures'!$D$35</f>
        <v>16938000</v>
      </c>
      <c r="E42" s="55">
        <f t="shared" si="0"/>
        <v>1.4321148577760841E-2</v>
      </c>
    </row>
    <row r="43" spans="1:5" ht="15.75" x14ac:dyDescent="0.25">
      <c r="A43" s="120" t="s">
        <v>180</v>
      </c>
      <c r="B43" s="133">
        <f>B41+B42</f>
        <v>92938000</v>
      </c>
      <c r="C43" s="144"/>
      <c r="D43" s="133">
        <f>D41+D42</f>
        <v>92938000</v>
      </c>
      <c r="E43" s="96">
        <f t="shared" si="0"/>
        <v>7.8579460769862858E-2</v>
      </c>
    </row>
    <row r="44" spans="1:5" ht="15.75" x14ac:dyDescent="0.25">
      <c r="A44" s="94" t="s">
        <v>61</v>
      </c>
      <c r="B44" s="95">
        <f>SUM(B41,B42, B3,B6,B10,B14,B18,B19,B22,B23,B24,B25,B26,B27,B28,B29,B30,B34,B35, B39)</f>
        <v>419305769</v>
      </c>
      <c r="C44" s="95">
        <f>SUM(C41,C42,C3,C6,C10,C14,C18,C19,C22,C23,C24,C25,C26,C27,C28,C29,C30,C34,C35, C39)</f>
        <v>763420596</v>
      </c>
      <c r="D44" s="95">
        <f>B44+C44</f>
        <v>1182726365</v>
      </c>
      <c r="E44" s="96">
        <f t="shared" si="0"/>
        <v>1</v>
      </c>
    </row>
    <row r="45" spans="1:5" ht="15.75" x14ac:dyDescent="0.25">
      <c r="A45" s="118" t="s">
        <v>207</v>
      </c>
      <c r="B45" s="46">
        <f>'C.1 Federal Expenditures'!$AS$35</f>
        <v>8237763</v>
      </c>
      <c r="C45" s="132"/>
      <c r="D45" s="46">
        <f>'B. Total Expenditures'!$AS$35</f>
        <v>8237763</v>
      </c>
      <c r="E45" s="141"/>
    </row>
    <row r="46" spans="1:5" ht="15.75" x14ac:dyDescent="0.25">
      <c r="A46" s="118" t="s">
        <v>208</v>
      </c>
      <c r="B46" s="46">
        <f>'C.1 Federal Expenditures'!$AT$35</f>
        <v>6000000</v>
      </c>
      <c r="C46" s="132"/>
      <c r="D46" s="46">
        <f>'B. Total Expenditures'!$AT$35</f>
        <v>6000000</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106</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Expenditures'!$G$36</f>
        <v>44766109</v>
      </c>
      <c r="C3" s="46">
        <f>'C.2 State Expenditures'!$G$36</f>
        <v>7979973</v>
      </c>
      <c r="D3" s="46">
        <f>'B. Total Expenditures'!$G$36</f>
        <v>52746082</v>
      </c>
      <c r="E3" s="55">
        <f t="shared" ref="E3:E44" si="0">D3/($D$44)</f>
        <v>0.22363128926303188</v>
      </c>
    </row>
    <row r="4" spans="1:5" ht="57.75" x14ac:dyDescent="0.25">
      <c r="A4" s="119" t="s">
        <v>182</v>
      </c>
      <c r="B4" s="46">
        <f>'C.1 Federal Expenditures'!$H$36</f>
        <v>44766109</v>
      </c>
      <c r="C4" s="46">
        <f>'C.2 State Expenditures'!$H$36</f>
        <v>7979973</v>
      </c>
      <c r="D4" s="46">
        <f>'B. Total Expenditures'!$H$36</f>
        <v>52746082</v>
      </c>
      <c r="E4" s="55">
        <f t="shared" si="0"/>
        <v>0.22363128926303188</v>
      </c>
    </row>
    <row r="5" spans="1:5" ht="43.5" x14ac:dyDescent="0.25">
      <c r="A5" s="119" t="s">
        <v>181</v>
      </c>
      <c r="B5" s="46">
        <f>'C.1 Federal Expenditures'!$I$36</f>
        <v>0</v>
      </c>
      <c r="C5" s="46">
        <f>'C.2 State Expenditures'!$I$36</f>
        <v>0</v>
      </c>
      <c r="D5" s="46">
        <f>'B. Total Expenditures'!$I$36</f>
        <v>0</v>
      </c>
      <c r="E5" s="55">
        <f t="shared" si="0"/>
        <v>0</v>
      </c>
    </row>
    <row r="6" spans="1:5" ht="30.75" x14ac:dyDescent="0.25">
      <c r="A6" s="118" t="s">
        <v>149</v>
      </c>
      <c r="B6" s="46">
        <f>'C.1 Federal Expenditures'!$J$36</f>
        <v>0</v>
      </c>
      <c r="C6" s="132"/>
      <c r="D6" s="46">
        <f>'B. Total Expenditures'!$J$36</f>
        <v>0</v>
      </c>
      <c r="E6" s="55">
        <f t="shared" si="0"/>
        <v>0</v>
      </c>
    </row>
    <row r="7" spans="1:5" x14ac:dyDescent="0.25">
      <c r="A7" s="119" t="s">
        <v>183</v>
      </c>
      <c r="B7" s="46">
        <f>'C.1 Federal Expenditures'!$K$36</f>
        <v>0</v>
      </c>
      <c r="C7" s="132"/>
      <c r="D7" s="46">
        <f>'B. Total Expenditures'!$K$36</f>
        <v>0</v>
      </c>
      <c r="E7" s="55">
        <f t="shared" si="0"/>
        <v>0</v>
      </c>
    </row>
    <row r="8" spans="1:5" x14ac:dyDescent="0.25">
      <c r="A8" s="119" t="s">
        <v>184</v>
      </c>
      <c r="B8" s="46">
        <f>'C.1 Federal Expenditures'!$L$36</f>
        <v>0</v>
      </c>
      <c r="C8" s="132"/>
      <c r="D8" s="46">
        <f>'B. Total Expenditures'!$L$36</f>
        <v>0</v>
      </c>
      <c r="E8" s="55">
        <f t="shared" si="0"/>
        <v>0</v>
      </c>
    </row>
    <row r="9" spans="1:5" ht="29.25" x14ac:dyDescent="0.25">
      <c r="A9" s="119" t="s">
        <v>185</v>
      </c>
      <c r="B9" s="46">
        <f>'C.1 Federal Expenditures'!$M$36</f>
        <v>0</v>
      </c>
      <c r="C9" s="132"/>
      <c r="D9" s="46">
        <f>'B. Total Expenditures'!$M$36</f>
        <v>0</v>
      </c>
      <c r="E9" s="55">
        <f t="shared" si="0"/>
        <v>0</v>
      </c>
    </row>
    <row r="10" spans="1:5" ht="30.75" x14ac:dyDescent="0.25">
      <c r="A10" s="118" t="s">
        <v>148</v>
      </c>
      <c r="B10" s="46">
        <f>'C.1 Federal Expenditures'!$N$36</f>
        <v>0</v>
      </c>
      <c r="C10" s="132"/>
      <c r="D10" s="46">
        <f>'B. Total Expenditures'!$N$36</f>
        <v>0</v>
      </c>
      <c r="E10" s="55">
        <f t="shared" si="0"/>
        <v>0</v>
      </c>
    </row>
    <row r="11" spans="1:5" x14ac:dyDescent="0.25">
      <c r="A11" s="119" t="s">
        <v>186</v>
      </c>
      <c r="B11" s="46">
        <f>'C.1 Federal Expenditures'!$O$36</f>
        <v>0</v>
      </c>
      <c r="C11" s="132"/>
      <c r="D11" s="46">
        <f>'B. Total Expenditures'!$O$36</f>
        <v>0</v>
      </c>
      <c r="E11" s="55">
        <f t="shared" si="0"/>
        <v>0</v>
      </c>
    </row>
    <row r="12" spans="1:5" x14ac:dyDescent="0.25">
      <c r="A12" s="119" t="s">
        <v>187</v>
      </c>
      <c r="B12" s="46">
        <f>'C.1 Federal Expenditures'!$P$36</f>
        <v>0</v>
      </c>
      <c r="C12" s="132"/>
      <c r="D12" s="46">
        <f>'B. Total Expenditures'!$P$36</f>
        <v>0</v>
      </c>
      <c r="E12" s="55">
        <f t="shared" si="0"/>
        <v>0</v>
      </c>
    </row>
    <row r="13" spans="1:5" ht="29.25" x14ac:dyDescent="0.25">
      <c r="A13" s="119" t="s">
        <v>188</v>
      </c>
      <c r="B13" s="46">
        <f>'C.1 Federal Expenditures'!$Q$36</f>
        <v>0</v>
      </c>
      <c r="C13" s="132"/>
      <c r="D13" s="46">
        <f>'B. Total Expenditures'!$Q$36</f>
        <v>0</v>
      </c>
      <c r="E13" s="55">
        <f t="shared" si="0"/>
        <v>0</v>
      </c>
    </row>
    <row r="14" spans="1:5" ht="30.75" x14ac:dyDescent="0.25">
      <c r="A14" s="118" t="s">
        <v>189</v>
      </c>
      <c r="B14" s="46">
        <f>'C.1 Federal Expenditures'!$R$36</f>
        <v>11030573</v>
      </c>
      <c r="C14" s="46">
        <f>'C.2 State Expenditures'!$R$36</f>
        <v>0</v>
      </c>
      <c r="D14" s="46">
        <f>'B. Total Expenditures'!$R$36</f>
        <v>11030573</v>
      </c>
      <c r="E14" s="55">
        <f t="shared" si="0"/>
        <v>4.6767099427403716E-2</v>
      </c>
    </row>
    <row r="15" spans="1:5" x14ac:dyDescent="0.25">
      <c r="A15" s="119" t="s">
        <v>190</v>
      </c>
      <c r="B15" s="46">
        <f>'C.1 Federal Expenditures'!$S$36</f>
        <v>2374054</v>
      </c>
      <c r="C15" s="46">
        <f>'C.2 State Expenditures'!$S$36</f>
        <v>0</v>
      </c>
      <c r="D15" s="46">
        <f>'B. Total Expenditures'!$S$36</f>
        <v>2374054</v>
      </c>
      <c r="E15" s="55">
        <f t="shared" si="0"/>
        <v>1.0065444421067292E-2</v>
      </c>
    </row>
    <row r="16" spans="1:5" x14ac:dyDescent="0.25">
      <c r="A16" s="119" t="s">
        <v>191</v>
      </c>
      <c r="B16" s="46">
        <f>'C.1 Federal Expenditures'!$T$36</f>
        <v>0</v>
      </c>
      <c r="C16" s="46">
        <f>'C.2 State Expenditures'!$T$36</f>
        <v>0</v>
      </c>
      <c r="D16" s="46">
        <f>'B. Total Expenditures'!$T$36</f>
        <v>0</v>
      </c>
      <c r="E16" s="55">
        <f t="shared" si="0"/>
        <v>0</v>
      </c>
    </row>
    <row r="17" spans="1:5" x14ac:dyDescent="0.25">
      <c r="A17" s="119" t="s">
        <v>192</v>
      </c>
      <c r="B17" s="46">
        <f>'C.1 Federal Expenditures'!$U$36</f>
        <v>8656519</v>
      </c>
      <c r="C17" s="46">
        <f>'C.2 State Expenditures'!$U$36</f>
        <v>0</v>
      </c>
      <c r="D17" s="46">
        <f>'B. Total Expenditures'!$U$36</f>
        <v>8656519</v>
      </c>
      <c r="E17" s="55">
        <f t="shared" si="0"/>
        <v>3.6701655006336424E-2</v>
      </c>
    </row>
    <row r="18" spans="1:5" ht="15.75" x14ac:dyDescent="0.25">
      <c r="A18" s="118" t="s">
        <v>193</v>
      </c>
      <c r="B18" s="46">
        <f>'C.1 Federal Expenditures'!$V$36</f>
        <v>622248</v>
      </c>
      <c r="C18" s="46">
        <f>'C.2 State Expenditures'!$V$36</f>
        <v>0</v>
      </c>
      <c r="D18" s="46">
        <f>'B. Total Expenditures'!$V$36</f>
        <v>622248</v>
      </c>
      <c r="E18" s="55">
        <f t="shared" si="0"/>
        <v>2.6381887944083326E-3</v>
      </c>
    </row>
    <row r="19" spans="1:5" ht="15.75" x14ac:dyDescent="0.25">
      <c r="A19" s="118" t="s">
        <v>154</v>
      </c>
      <c r="B19" s="46">
        <f>'C.1 Federal Expenditures'!$W$36</f>
        <v>6100000</v>
      </c>
      <c r="C19" s="46">
        <f>'C.2 State Expenditures'!$W$36</f>
        <v>0</v>
      </c>
      <c r="D19" s="46">
        <f>'B. Total Expenditures'!$W$36</f>
        <v>6100000</v>
      </c>
      <c r="E19" s="55">
        <f t="shared" si="0"/>
        <v>2.5862600837432709E-2</v>
      </c>
    </row>
    <row r="20" spans="1:5" ht="29.25" x14ac:dyDescent="0.25">
      <c r="A20" s="119" t="s">
        <v>195</v>
      </c>
      <c r="B20" s="46">
        <f>'C.1 Federal Expenditures'!$X$36</f>
        <v>0</v>
      </c>
      <c r="C20" s="46">
        <f>'C.2 State Expenditures'!$X$36</f>
        <v>0</v>
      </c>
      <c r="D20" s="46">
        <f>'B. Total Expenditures'!$X$36</f>
        <v>0</v>
      </c>
      <c r="E20" s="55">
        <f t="shared" si="0"/>
        <v>0</v>
      </c>
    </row>
    <row r="21" spans="1:5" x14ac:dyDescent="0.25">
      <c r="A21" s="119" t="s">
        <v>194</v>
      </c>
      <c r="B21" s="46">
        <f>'C.1 Federal Expenditures'!$Y$36</f>
        <v>6100000</v>
      </c>
      <c r="C21" s="46">
        <f>'C.2 State Expenditures'!$Y$36</f>
        <v>0</v>
      </c>
      <c r="D21" s="46">
        <f>'B. Total Expenditures'!$Y$36</f>
        <v>6100000</v>
      </c>
      <c r="E21" s="55">
        <f t="shared" si="0"/>
        <v>2.5862600837432709E-2</v>
      </c>
    </row>
    <row r="22" spans="1:5" ht="30.75" x14ac:dyDescent="0.25">
      <c r="A22" s="118" t="s">
        <v>155</v>
      </c>
      <c r="B22" s="46">
        <f>'C.1 Federal Expenditures'!$Z$36</f>
        <v>0</v>
      </c>
      <c r="C22" s="46">
        <f>'C.2 State Expenditures'!$Z$36</f>
        <v>0</v>
      </c>
      <c r="D22" s="46">
        <f>'B. Total Expenditures'!$Z$36</f>
        <v>0</v>
      </c>
      <c r="E22" s="55">
        <f t="shared" si="0"/>
        <v>0</v>
      </c>
    </row>
    <row r="23" spans="1:5" ht="30.75" x14ac:dyDescent="0.25">
      <c r="A23" s="118" t="s">
        <v>150</v>
      </c>
      <c r="B23" s="46">
        <f>'C.1 Federal Expenditures'!$AA$36</f>
        <v>0</v>
      </c>
      <c r="C23" s="46">
        <f>'C.2 State Expenditures'!$AA$36</f>
        <v>0</v>
      </c>
      <c r="D23" s="46">
        <f>'B. Total Expenditures'!$AA$36</f>
        <v>0</v>
      </c>
      <c r="E23" s="55">
        <f t="shared" si="0"/>
        <v>0</v>
      </c>
    </row>
    <row r="24" spans="1:5" ht="30.75" x14ac:dyDescent="0.25">
      <c r="A24" s="118" t="s">
        <v>156</v>
      </c>
      <c r="B24" s="46">
        <f>'C.1 Federal Expenditures'!$AB$36</f>
        <v>0</v>
      </c>
      <c r="C24" s="46">
        <f>'C.2 State Expenditures'!$AB$36</f>
        <v>48312000</v>
      </c>
      <c r="D24" s="46">
        <f>'B. Total Expenditures'!$AB$36</f>
        <v>48312000</v>
      </c>
      <c r="E24" s="55">
        <f t="shared" si="0"/>
        <v>0.20483179863246706</v>
      </c>
    </row>
    <row r="25" spans="1:5" ht="15.75" x14ac:dyDescent="0.25">
      <c r="A25" s="118" t="s">
        <v>64</v>
      </c>
      <c r="B25" s="46">
        <f>'C.1 Federal Expenditures'!$AC$36</f>
        <v>0</v>
      </c>
      <c r="C25" s="46">
        <f>'C.2 State Expenditures'!$AC$36</f>
        <v>0</v>
      </c>
      <c r="D25" s="46">
        <f>'B. Total Expenditures'!$AC$36</f>
        <v>0</v>
      </c>
      <c r="E25" s="55">
        <f t="shared" si="0"/>
        <v>0</v>
      </c>
    </row>
    <row r="26" spans="1:5" ht="15.75" x14ac:dyDescent="0.25">
      <c r="A26" s="118" t="s">
        <v>196</v>
      </c>
      <c r="B26" s="46">
        <f>'C.1 Federal Expenditures'!$AD$36</f>
        <v>1547530</v>
      </c>
      <c r="C26" s="46">
        <f>'C.2 State Expenditures'!$AD$36</f>
        <v>0</v>
      </c>
      <c r="D26" s="46">
        <f>'B. Total Expenditures'!$AD$36</f>
        <v>1547530</v>
      </c>
      <c r="E26" s="55">
        <f t="shared" si="0"/>
        <v>6.5611722416315157E-3</v>
      </c>
    </row>
    <row r="27" spans="1:5" s="11" customFormat="1" ht="15.75" x14ac:dyDescent="0.25">
      <c r="A27" s="118" t="s">
        <v>197</v>
      </c>
      <c r="B27" s="46">
        <f>'C.1 Federal Expenditures'!$AE$36</f>
        <v>0</v>
      </c>
      <c r="C27" s="46">
        <f>'C.2 State Expenditures'!$AE$36</f>
        <v>0</v>
      </c>
      <c r="D27" s="46">
        <f>'B. Total Expenditures'!$AE$36</f>
        <v>0</v>
      </c>
      <c r="E27" s="55">
        <f t="shared" si="0"/>
        <v>0</v>
      </c>
    </row>
    <row r="28" spans="1:5" ht="30.75" x14ac:dyDescent="0.25">
      <c r="A28" s="118" t="s">
        <v>198</v>
      </c>
      <c r="B28" s="46">
        <f>'C.1 Federal Expenditures'!$AF$36</f>
        <v>0</v>
      </c>
      <c r="C28" s="46">
        <f>'C.2 State Expenditures'!$AF$36</f>
        <v>1594611</v>
      </c>
      <c r="D28" s="46">
        <f>'B. Total Expenditures'!$AF$36</f>
        <v>1594611</v>
      </c>
      <c r="E28" s="55">
        <f t="shared" si="0"/>
        <v>6.7607848826195761E-3</v>
      </c>
    </row>
    <row r="29" spans="1:5" ht="45.75" x14ac:dyDescent="0.25">
      <c r="A29" s="118" t="s">
        <v>157</v>
      </c>
      <c r="B29" s="46">
        <f>'C.1 Federal Expenditures'!$AG$36</f>
        <v>0</v>
      </c>
      <c r="C29" s="46">
        <f>'C.2 State Expenditures'!$AG$36</f>
        <v>6500000</v>
      </c>
      <c r="D29" s="46">
        <f>'B. Total Expenditures'!$AG$36</f>
        <v>6500000</v>
      </c>
      <c r="E29" s="55">
        <f t="shared" si="0"/>
        <v>2.7558509089067644E-2</v>
      </c>
    </row>
    <row r="30" spans="1:5" ht="15.75" x14ac:dyDescent="0.25">
      <c r="A30" s="118" t="s">
        <v>199</v>
      </c>
      <c r="B30" s="46">
        <f>'C.1 Federal Expenditures'!$AH$36</f>
        <v>174384</v>
      </c>
      <c r="C30" s="46">
        <f>'C.2 State Expenditures'!$AH$36</f>
        <v>0</v>
      </c>
      <c r="D30" s="46">
        <f>'B. Total Expenditures'!$AH$36</f>
        <v>174384</v>
      </c>
      <c r="E30" s="55">
        <f t="shared" si="0"/>
        <v>7.3934816138276492E-4</v>
      </c>
    </row>
    <row r="31" spans="1:5" ht="29.25" x14ac:dyDescent="0.25">
      <c r="A31" s="119" t="s">
        <v>200</v>
      </c>
      <c r="B31" s="46">
        <f>'C.1 Federal Expenditures'!$AI$36</f>
        <v>174384</v>
      </c>
      <c r="C31" s="46">
        <f>'C.2 State Expenditures'!$AI$36</f>
        <v>0</v>
      </c>
      <c r="D31" s="46">
        <f>'B. Total Expenditures'!$AI$36</f>
        <v>174384</v>
      </c>
      <c r="E31" s="55">
        <f t="shared" si="0"/>
        <v>7.3934816138276492E-4</v>
      </c>
    </row>
    <row r="32" spans="1:5" x14ac:dyDescent="0.25">
      <c r="A32" s="119" t="s">
        <v>201</v>
      </c>
      <c r="B32" s="46">
        <f>'C.1 Federal Expenditures'!$AJ$36</f>
        <v>0</v>
      </c>
      <c r="C32" s="46">
        <f>'C.2 State Expenditures'!$AJ$36</f>
        <v>0</v>
      </c>
      <c r="D32" s="46">
        <f>'B. Total Expenditures'!$AJ$36</f>
        <v>0</v>
      </c>
      <c r="E32" s="55">
        <f t="shared" si="0"/>
        <v>0</v>
      </c>
    </row>
    <row r="33" spans="1:5" x14ac:dyDescent="0.25">
      <c r="A33" s="119" t="s">
        <v>202</v>
      </c>
      <c r="B33" s="46">
        <f>'C.1 Federal Expenditures'!$AK$36</f>
        <v>0</v>
      </c>
      <c r="C33" s="46">
        <f>'C.2 State Expenditures'!$AK$36</f>
        <v>0</v>
      </c>
      <c r="D33" s="46">
        <f>'B. Total Expenditures'!$AK$36</f>
        <v>0</v>
      </c>
      <c r="E33" s="55">
        <f t="shared" si="0"/>
        <v>0</v>
      </c>
    </row>
    <row r="34" spans="1:5" ht="15.75" x14ac:dyDescent="0.25">
      <c r="A34" s="118" t="s">
        <v>203</v>
      </c>
      <c r="B34" s="46">
        <f>'C.1 Federal Expenditures'!$AL$36</f>
        <v>2000000</v>
      </c>
      <c r="C34" s="46">
        <f>'C.2 State Expenditures'!$AL$36</f>
        <v>0</v>
      </c>
      <c r="D34" s="46">
        <f>'B. Total Expenditures'!$AL$36</f>
        <v>2000000</v>
      </c>
      <c r="E34" s="55">
        <f t="shared" si="0"/>
        <v>8.4795412581746589E-3</v>
      </c>
    </row>
    <row r="35" spans="1:5" ht="15.75" x14ac:dyDescent="0.25">
      <c r="A35" s="118" t="s">
        <v>158</v>
      </c>
      <c r="B35" s="46">
        <f>'C.1 Federal Expenditures'!$AM$36</f>
        <v>7795296</v>
      </c>
      <c r="C35" s="46">
        <f>'C.2 State Expenditures'!$AM$36</f>
        <v>0</v>
      </c>
      <c r="D35" s="46">
        <f>'B. Total Expenditures'!$AM$36</f>
        <v>7795296</v>
      </c>
      <c r="E35" s="55">
        <f t="shared" si="0"/>
        <v>3.3050267025841948E-2</v>
      </c>
    </row>
    <row r="36" spans="1:5" x14ac:dyDescent="0.25">
      <c r="A36" s="119" t="s">
        <v>204</v>
      </c>
      <c r="B36" s="46">
        <f>'C.1 Federal Expenditures'!$AN$36</f>
        <v>6906680</v>
      </c>
      <c r="C36" s="46">
        <f>'C.2 State Expenditures'!$AN$36</f>
        <v>0</v>
      </c>
      <c r="D36" s="46">
        <f>'B. Total Expenditures'!$AN$36</f>
        <v>6906680</v>
      </c>
      <c r="E36" s="55">
        <f t="shared" si="0"/>
        <v>2.9282739008504879E-2</v>
      </c>
    </row>
    <row r="37" spans="1:5" x14ac:dyDescent="0.25">
      <c r="A37" s="119" t="s">
        <v>205</v>
      </c>
      <c r="B37" s="46">
        <f>'C.1 Federal Expenditures'!$AO$36</f>
        <v>0</v>
      </c>
      <c r="C37" s="46">
        <f>'C.2 State Expenditures'!$AO$36</f>
        <v>0</v>
      </c>
      <c r="D37" s="46">
        <f>'B. Total Expenditures'!$AO$36</f>
        <v>0</v>
      </c>
      <c r="E37" s="55">
        <f t="shared" si="0"/>
        <v>0</v>
      </c>
    </row>
    <row r="38" spans="1:5" x14ac:dyDescent="0.25">
      <c r="A38" s="119" t="s">
        <v>206</v>
      </c>
      <c r="B38" s="46">
        <f>'C.1 Federal Expenditures'!$AP$36</f>
        <v>888616</v>
      </c>
      <c r="C38" s="46">
        <f>'C.2 State Expenditures'!$AP$36</f>
        <v>0</v>
      </c>
      <c r="D38" s="46">
        <f>'B. Total Expenditures'!$AP$36</f>
        <v>888616</v>
      </c>
      <c r="E38" s="55">
        <f t="shared" si="0"/>
        <v>3.7675280173370667E-3</v>
      </c>
    </row>
    <row r="39" spans="1:5" ht="15.75" x14ac:dyDescent="0.25">
      <c r="A39" s="118" t="s">
        <v>152</v>
      </c>
      <c r="B39" s="46">
        <f>'C.1 Federal Expenditures'!$AQ$36</f>
        <v>0</v>
      </c>
      <c r="C39" s="46">
        <f>'C.2 State Expenditures'!$AQ$36</f>
        <v>66911592</v>
      </c>
      <c r="D39" s="46">
        <f>'B. Total Expenditures'!$AQ$36</f>
        <v>66911592</v>
      </c>
      <c r="E39" s="55">
        <f t="shared" si="0"/>
        <v>0.28368980250707476</v>
      </c>
    </row>
    <row r="40" spans="1:5" ht="15.75" x14ac:dyDescent="0.25">
      <c r="A40" s="94" t="s">
        <v>209</v>
      </c>
      <c r="B40" s="133">
        <f>'C.1 Federal Expenditures'!$AR$36</f>
        <v>74036140</v>
      </c>
      <c r="C40" s="133">
        <f>'C.2 State Expenditures'!$AR$36</f>
        <v>131298176</v>
      </c>
      <c r="D40" s="133">
        <f>'B. Total Expenditures'!$AR$36</f>
        <v>205334316</v>
      </c>
      <c r="E40" s="96">
        <f t="shared" si="0"/>
        <v>0.87057040212053649</v>
      </c>
    </row>
    <row r="41" spans="1:5" ht="15.75" x14ac:dyDescent="0.25">
      <c r="A41" s="118" t="s">
        <v>153</v>
      </c>
      <c r="B41" s="46">
        <f>'C.1 Federal Expenditures'!$C$36</f>
        <v>30527500</v>
      </c>
      <c r="C41" s="132"/>
      <c r="D41" s="46">
        <f>'B. Total Expenditures'!$C$36</f>
        <v>30527500</v>
      </c>
      <c r="E41" s="55">
        <f t="shared" si="0"/>
        <v>0.12942959787946345</v>
      </c>
    </row>
    <row r="42" spans="1:5" ht="15.75" x14ac:dyDescent="0.25">
      <c r="A42" s="118" t="s">
        <v>320</v>
      </c>
      <c r="B42" s="46">
        <f>'C.1 Federal Expenditures'!$D$36</f>
        <v>0</v>
      </c>
      <c r="C42" s="132"/>
      <c r="D42" s="46">
        <f>'B. Total Expenditures'!$D$36</f>
        <v>0</v>
      </c>
      <c r="E42" s="55">
        <f t="shared" si="0"/>
        <v>0</v>
      </c>
    </row>
    <row r="43" spans="1:5" ht="15.75" x14ac:dyDescent="0.25">
      <c r="A43" s="120" t="s">
        <v>180</v>
      </c>
      <c r="B43" s="133">
        <f>B41+B42</f>
        <v>30527500</v>
      </c>
      <c r="C43" s="144"/>
      <c r="D43" s="133">
        <f>D41+D42</f>
        <v>30527500</v>
      </c>
      <c r="E43" s="96">
        <f t="shared" si="0"/>
        <v>0.12942959787946345</v>
      </c>
    </row>
    <row r="44" spans="1:5" ht="15.75" x14ac:dyDescent="0.25">
      <c r="A44" s="94" t="s">
        <v>61</v>
      </c>
      <c r="B44" s="95">
        <f>SUM(B41,B42, B3,B6,B10,B14,B18,B19,B22,B23,B24,B25,B26,B27,B28,B29,B30,B34,B35, B39)</f>
        <v>104563640</v>
      </c>
      <c r="C44" s="95">
        <f>SUM(C41,C42,C3,C6,C10,C14,C18,C19,C22,C23,C24,C25,C26,C27,C28,C29,C30,C34,C35, C39)</f>
        <v>131298176</v>
      </c>
      <c r="D44" s="95">
        <f>B44+C44</f>
        <v>235861816</v>
      </c>
      <c r="E44" s="96">
        <f t="shared" si="0"/>
        <v>1</v>
      </c>
    </row>
    <row r="45" spans="1:5" ht="15.75" x14ac:dyDescent="0.25">
      <c r="A45" s="118" t="s">
        <v>207</v>
      </c>
      <c r="B45" s="46">
        <f>'C.1 Federal Expenditures'!$AS$36</f>
        <v>93551103</v>
      </c>
      <c r="C45" s="132"/>
      <c r="D45" s="46">
        <f>'B. Total Expenditures'!$AS$36</f>
        <v>93551103</v>
      </c>
      <c r="E45" s="141"/>
    </row>
    <row r="46" spans="1:5" ht="15.75" x14ac:dyDescent="0.25">
      <c r="A46" s="118" t="s">
        <v>208</v>
      </c>
      <c r="B46" s="46">
        <f>'C.1 Federal Expenditures'!$AT$36</f>
        <v>0</v>
      </c>
      <c r="C46" s="132"/>
      <c r="D46" s="46">
        <f>'B. Total Expenditures'!$AT$36</f>
        <v>0</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105</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Expenditures'!$G$37</f>
        <v>1112205620</v>
      </c>
      <c r="C3" s="46">
        <f>'C.2 State Expenditures'!$G$37</f>
        <v>462277285</v>
      </c>
      <c r="D3" s="46">
        <f>'B. Total Expenditures'!$G$37</f>
        <v>1574482905</v>
      </c>
      <c r="E3" s="55">
        <f t="shared" ref="E3:E44" si="0">D3/($D$44)</f>
        <v>0.28808182842164781</v>
      </c>
    </row>
    <row r="4" spans="1:5" ht="57.75" x14ac:dyDescent="0.25">
      <c r="A4" s="119" t="s">
        <v>182</v>
      </c>
      <c r="B4" s="46">
        <f>'C.1 Federal Expenditures'!$H$37</f>
        <v>1112205620</v>
      </c>
      <c r="C4" s="46">
        <f>'C.2 State Expenditures'!$H$37</f>
        <v>462277285</v>
      </c>
      <c r="D4" s="46">
        <f>'B. Total Expenditures'!$H$37</f>
        <v>1574482905</v>
      </c>
      <c r="E4" s="55">
        <f t="shared" si="0"/>
        <v>0.28808182842164781</v>
      </c>
    </row>
    <row r="5" spans="1:5" ht="43.5" x14ac:dyDescent="0.25">
      <c r="A5" s="119" t="s">
        <v>181</v>
      </c>
      <c r="B5" s="46">
        <f>'C.1 Federal Expenditures'!$I$37</f>
        <v>0</v>
      </c>
      <c r="C5" s="46">
        <f>'C.2 State Expenditures'!$I$37</f>
        <v>0</v>
      </c>
      <c r="D5" s="46">
        <f>'B. Total Expenditures'!$I$37</f>
        <v>0</v>
      </c>
      <c r="E5" s="55">
        <f t="shared" si="0"/>
        <v>0</v>
      </c>
    </row>
    <row r="6" spans="1:5" ht="30.75" x14ac:dyDescent="0.25">
      <c r="A6" s="118" t="s">
        <v>149</v>
      </c>
      <c r="B6" s="46">
        <f>'C.1 Federal Expenditures'!$J$37</f>
        <v>175561140</v>
      </c>
      <c r="C6" s="132"/>
      <c r="D6" s="46">
        <f>'B. Total Expenditures'!$J$37</f>
        <v>175561140</v>
      </c>
      <c r="E6" s="55">
        <f t="shared" si="0"/>
        <v>3.2122275859825161E-2</v>
      </c>
    </row>
    <row r="7" spans="1:5" x14ac:dyDescent="0.25">
      <c r="A7" s="119" t="s">
        <v>183</v>
      </c>
      <c r="B7" s="46">
        <f>'C.1 Federal Expenditures'!$K$37</f>
        <v>126756940</v>
      </c>
      <c r="C7" s="132"/>
      <c r="D7" s="46">
        <f>'B. Total Expenditures'!$K$37</f>
        <v>126756940</v>
      </c>
      <c r="E7" s="55">
        <f t="shared" si="0"/>
        <v>2.3192611951752568E-2</v>
      </c>
    </row>
    <row r="8" spans="1:5" x14ac:dyDescent="0.25">
      <c r="A8" s="119" t="s">
        <v>184</v>
      </c>
      <c r="B8" s="46">
        <f>'C.1 Federal Expenditures'!$L$37</f>
        <v>48804200</v>
      </c>
      <c r="C8" s="132"/>
      <c r="D8" s="46">
        <f>'B. Total Expenditures'!$L$37</f>
        <v>48804200</v>
      </c>
      <c r="E8" s="55">
        <f t="shared" si="0"/>
        <v>8.9296639080725885E-3</v>
      </c>
    </row>
    <row r="9" spans="1:5" ht="29.25" x14ac:dyDescent="0.25">
      <c r="A9" s="119" t="s">
        <v>185</v>
      </c>
      <c r="B9" s="46">
        <f>'C.1 Federal Expenditures'!$M$37</f>
        <v>0</v>
      </c>
      <c r="C9" s="132"/>
      <c r="D9" s="46">
        <f>'B. Total Expenditures'!$M$37</f>
        <v>0</v>
      </c>
      <c r="E9" s="55">
        <f t="shared" si="0"/>
        <v>0</v>
      </c>
    </row>
    <row r="10" spans="1:5" ht="30.75" x14ac:dyDescent="0.25">
      <c r="A10" s="118" t="s">
        <v>148</v>
      </c>
      <c r="B10" s="46">
        <f>'C.1 Federal Expenditures'!$N$37</f>
        <v>37837016</v>
      </c>
      <c r="C10" s="132"/>
      <c r="D10" s="46">
        <f>'B. Total Expenditures'!$N$37</f>
        <v>37837016</v>
      </c>
      <c r="E10" s="55">
        <f t="shared" si="0"/>
        <v>6.9230073674881485E-3</v>
      </c>
    </row>
    <row r="11" spans="1:5" x14ac:dyDescent="0.25">
      <c r="A11" s="119" t="s">
        <v>186</v>
      </c>
      <c r="B11" s="46">
        <f>'C.1 Federal Expenditures'!$O$37</f>
        <v>12222955</v>
      </c>
      <c r="C11" s="132"/>
      <c r="D11" s="46">
        <f>'B. Total Expenditures'!$O$37</f>
        <v>12222955</v>
      </c>
      <c r="E11" s="55">
        <f t="shared" si="0"/>
        <v>2.2364239166607668E-3</v>
      </c>
    </row>
    <row r="12" spans="1:5" x14ac:dyDescent="0.25">
      <c r="A12" s="119" t="s">
        <v>187</v>
      </c>
      <c r="B12" s="46">
        <f>'C.1 Federal Expenditures'!$P$37</f>
        <v>9361501</v>
      </c>
      <c r="C12" s="132"/>
      <c r="D12" s="46">
        <f>'B. Total Expenditures'!$P$37</f>
        <v>9361501</v>
      </c>
      <c r="E12" s="55">
        <f t="shared" si="0"/>
        <v>1.712866056714083E-3</v>
      </c>
    </row>
    <row r="13" spans="1:5" ht="29.25" x14ac:dyDescent="0.25">
      <c r="A13" s="119" t="s">
        <v>188</v>
      </c>
      <c r="B13" s="46">
        <f>'C.1 Federal Expenditures'!$Q$37</f>
        <v>16252560</v>
      </c>
      <c r="C13" s="132"/>
      <c r="D13" s="46">
        <f>'B. Total Expenditures'!$Q$37</f>
        <v>16252560</v>
      </c>
      <c r="E13" s="55">
        <f t="shared" si="0"/>
        <v>2.9737173941132983E-3</v>
      </c>
    </row>
    <row r="14" spans="1:5" ht="30.75" x14ac:dyDescent="0.25">
      <c r="A14" s="118" t="s">
        <v>189</v>
      </c>
      <c r="B14" s="46">
        <f>'C.1 Federal Expenditures'!$R$37</f>
        <v>138868643</v>
      </c>
      <c r="C14" s="46">
        <f>'C.2 State Expenditures'!$R$37</f>
        <v>19794074</v>
      </c>
      <c r="D14" s="46">
        <f>'B. Total Expenditures'!$R$37</f>
        <v>158662717</v>
      </c>
      <c r="E14" s="55">
        <f t="shared" si="0"/>
        <v>2.9030385449441549E-2</v>
      </c>
    </row>
    <row r="15" spans="1:5" x14ac:dyDescent="0.25">
      <c r="A15" s="119" t="s">
        <v>190</v>
      </c>
      <c r="B15" s="46">
        <f>'C.1 Federal Expenditures'!$S$37</f>
        <v>42520197</v>
      </c>
      <c r="C15" s="46">
        <f>'C.2 State Expenditures'!$S$37</f>
        <v>1297860</v>
      </c>
      <c r="D15" s="46">
        <f>'B. Total Expenditures'!$S$37</f>
        <v>43818057</v>
      </c>
      <c r="E15" s="55">
        <f t="shared" si="0"/>
        <v>8.0173534678320193E-3</v>
      </c>
    </row>
    <row r="16" spans="1:5" x14ac:dyDescent="0.25">
      <c r="A16" s="119" t="s">
        <v>191</v>
      </c>
      <c r="B16" s="46">
        <f>'C.1 Federal Expenditures'!$T$37</f>
        <v>8843135</v>
      </c>
      <c r="C16" s="46">
        <f>'C.2 State Expenditures'!$T$37</f>
        <v>235253</v>
      </c>
      <c r="D16" s="46">
        <f>'B. Total Expenditures'!$T$37</f>
        <v>9078388</v>
      </c>
      <c r="E16" s="55">
        <f t="shared" si="0"/>
        <v>1.6610651064268916E-3</v>
      </c>
    </row>
    <row r="17" spans="1:5" x14ac:dyDescent="0.25">
      <c r="A17" s="119" t="s">
        <v>192</v>
      </c>
      <c r="B17" s="46">
        <f>'C.1 Federal Expenditures'!$U$37</f>
        <v>87505311</v>
      </c>
      <c r="C17" s="46">
        <f>'C.2 State Expenditures'!$U$37</f>
        <v>18260961</v>
      </c>
      <c r="D17" s="46">
        <f>'B. Total Expenditures'!$U$37</f>
        <v>105766272</v>
      </c>
      <c r="E17" s="55">
        <f t="shared" si="0"/>
        <v>1.9351966875182636E-2</v>
      </c>
    </row>
    <row r="18" spans="1:5" ht="15.75" x14ac:dyDescent="0.25">
      <c r="A18" s="118" t="s">
        <v>193</v>
      </c>
      <c r="B18" s="46">
        <f>'C.1 Federal Expenditures'!$V$37</f>
        <v>5580846</v>
      </c>
      <c r="C18" s="46">
        <f>'C.2 State Expenditures'!$V$37</f>
        <v>439968</v>
      </c>
      <c r="D18" s="46">
        <f>'B. Total Expenditures'!$V$37</f>
        <v>6020814</v>
      </c>
      <c r="E18" s="55">
        <f t="shared" si="0"/>
        <v>1.1016233330946549E-3</v>
      </c>
    </row>
    <row r="19" spans="1:5" ht="15.75" x14ac:dyDescent="0.25">
      <c r="A19" s="118" t="s">
        <v>154</v>
      </c>
      <c r="B19" s="46">
        <f>'C.1 Federal Expenditures'!$W$37</f>
        <v>0</v>
      </c>
      <c r="C19" s="46">
        <f>'C.2 State Expenditures'!$W$37</f>
        <v>335676313</v>
      </c>
      <c r="D19" s="46">
        <f>'B. Total Expenditures'!$W$37</f>
        <v>335676313</v>
      </c>
      <c r="E19" s="55">
        <f t="shared" si="0"/>
        <v>6.1418415976308961E-2</v>
      </c>
    </row>
    <row r="20" spans="1:5" ht="29.25" x14ac:dyDescent="0.25">
      <c r="A20" s="119" t="s">
        <v>195</v>
      </c>
      <c r="B20" s="46">
        <f>'C.1 Federal Expenditures'!$X$37</f>
        <v>0</v>
      </c>
      <c r="C20" s="46">
        <f>'C.2 State Expenditures'!$X$37</f>
        <v>101938998</v>
      </c>
      <c r="D20" s="46">
        <f>'B. Total Expenditures'!$X$37</f>
        <v>101938998</v>
      </c>
      <c r="E20" s="55">
        <f t="shared" si="0"/>
        <v>1.8651693732623091E-2</v>
      </c>
    </row>
    <row r="21" spans="1:5" x14ac:dyDescent="0.25">
      <c r="A21" s="119" t="s">
        <v>194</v>
      </c>
      <c r="B21" s="46">
        <f>'C.1 Federal Expenditures'!$Y$37</f>
        <v>0</v>
      </c>
      <c r="C21" s="46">
        <f>'C.2 State Expenditures'!$Y$37</f>
        <v>233737315</v>
      </c>
      <c r="D21" s="46">
        <f>'B. Total Expenditures'!$Y$37</f>
        <v>233737315</v>
      </c>
      <c r="E21" s="55">
        <f t="shared" si="0"/>
        <v>4.276672224368587E-2</v>
      </c>
    </row>
    <row r="22" spans="1:5" ht="30.75" x14ac:dyDescent="0.25">
      <c r="A22" s="118" t="s">
        <v>155</v>
      </c>
      <c r="B22" s="46">
        <f>'C.1 Federal Expenditures'!$Z$37</f>
        <v>55531</v>
      </c>
      <c r="C22" s="46">
        <f>'C.2 State Expenditures'!$Z$37</f>
        <v>5240</v>
      </c>
      <c r="D22" s="46">
        <f>'B. Total Expenditures'!$Z$37</f>
        <v>60771</v>
      </c>
      <c r="E22" s="55">
        <f t="shared" si="0"/>
        <v>1.1119219357298743E-5</v>
      </c>
    </row>
    <row r="23" spans="1:5" ht="30.75" x14ac:dyDescent="0.25">
      <c r="A23" s="118" t="s">
        <v>150</v>
      </c>
      <c r="B23" s="46">
        <f>'C.1 Federal Expenditures'!$AA$37</f>
        <v>0</v>
      </c>
      <c r="C23" s="46">
        <f>'C.2 State Expenditures'!$AA$37</f>
        <v>1000497831</v>
      </c>
      <c r="D23" s="46">
        <f>'B. Total Expenditures'!$AA$37</f>
        <v>1000497831</v>
      </c>
      <c r="E23" s="55">
        <f t="shared" si="0"/>
        <v>0.1830602565268073</v>
      </c>
    </row>
    <row r="24" spans="1:5" ht="30.75" x14ac:dyDescent="0.25">
      <c r="A24" s="118" t="s">
        <v>156</v>
      </c>
      <c r="B24" s="46">
        <f>'C.1 Federal Expenditures'!$AB$37</f>
        <v>0</v>
      </c>
      <c r="C24" s="46">
        <f>'C.2 State Expenditures'!$AB$37</f>
        <v>509755882</v>
      </c>
      <c r="D24" s="46">
        <f>'B. Total Expenditures'!$AB$37</f>
        <v>509755882</v>
      </c>
      <c r="E24" s="55">
        <f t="shared" si="0"/>
        <v>9.326961002174218E-2</v>
      </c>
    </row>
    <row r="25" spans="1:5" ht="15.75" x14ac:dyDescent="0.25">
      <c r="A25" s="118" t="s">
        <v>64</v>
      </c>
      <c r="B25" s="46">
        <f>'C.1 Federal Expenditures'!$AC$37</f>
        <v>173484063</v>
      </c>
      <c r="C25" s="46">
        <f>'C.2 State Expenditures'!$AC$37</f>
        <v>31686554</v>
      </c>
      <c r="D25" s="46">
        <f>'B. Total Expenditures'!$AC$37</f>
        <v>205170617</v>
      </c>
      <c r="E25" s="55">
        <f t="shared" si="0"/>
        <v>3.7539897255192883E-2</v>
      </c>
    </row>
    <row r="26" spans="1:5" ht="15.75" x14ac:dyDescent="0.25">
      <c r="A26" s="118" t="s">
        <v>196</v>
      </c>
      <c r="B26" s="46">
        <f>'C.1 Federal Expenditures'!$AD$37</f>
        <v>39400893</v>
      </c>
      <c r="C26" s="46">
        <f>'C.2 State Expenditures'!$AD$37</f>
        <v>6193433</v>
      </c>
      <c r="D26" s="46">
        <f>'B. Total Expenditures'!$AD$37</f>
        <v>45594326</v>
      </c>
      <c r="E26" s="55">
        <f t="shared" si="0"/>
        <v>8.3423559303317275E-3</v>
      </c>
    </row>
    <row r="27" spans="1:5" s="11" customFormat="1" ht="15.75" x14ac:dyDescent="0.25">
      <c r="A27" s="118" t="s">
        <v>197</v>
      </c>
      <c r="B27" s="46">
        <f>'C.1 Federal Expenditures'!$AE$37</f>
        <v>5507226</v>
      </c>
      <c r="C27" s="46">
        <f>'C.2 State Expenditures'!$AE$37</f>
        <v>161213</v>
      </c>
      <c r="D27" s="46">
        <f>'B. Total Expenditures'!$AE$37</f>
        <v>5668439</v>
      </c>
      <c r="E27" s="55">
        <f t="shared" si="0"/>
        <v>1.0371495722378624E-3</v>
      </c>
    </row>
    <row r="28" spans="1:5" ht="30.75" x14ac:dyDescent="0.25">
      <c r="A28" s="118" t="s">
        <v>198</v>
      </c>
      <c r="B28" s="46">
        <f>'C.1 Federal Expenditures'!$AF$37</f>
        <v>356388</v>
      </c>
      <c r="C28" s="46">
        <f>'C.2 State Expenditures'!$AF$37</f>
        <v>0</v>
      </c>
      <c r="D28" s="46">
        <f>'B. Total Expenditures'!$AF$37</f>
        <v>356388</v>
      </c>
      <c r="E28" s="55">
        <f t="shared" si="0"/>
        <v>6.5208016131197184E-5</v>
      </c>
    </row>
    <row r="29" spans="1:5" ht="45.75" x14ac:dyDescent="0.25">
      <c r="A29" s="118" t="s">
        <v>157</v>
      </c>
      <c r="B29" s="46">
        <f>'C.1 Federal Expenditures'!$AG$37</f>
        <v>199743</v>
      </c>
      <c r="C29" s="46">
        <f>'C.2 State Expenditures'!$AG$37</f>
        <v>2339</v>
      </c>
      <c r="D29" s="46">
        <f>'B. Total Expenditures'!$AG$37</f>
        <v>202082</v>
      </c>
      <c r="E29" s="55">
        <f t="shared" si="0"/>
        <v>3.697477556995351E-5</v>
      </c>
    </row>
    <row r="30" spans="1:5" ht="15.75" x14ac:dyDescent="0.25">
      <c r="A30" s="118" t="s">
        <v>199</v>
      </c>
      <c r="B30" s="46">
        <f>'C.1 Federal Expenditures'!$AH$37</f>
        <v>172827337</v>
      </c>
      <c r="C30" s="46">
        <f>'C.2 State Expenditures'!$AH$37</f>
        <v>25344095</v>
      </c>
      <c r="D30" s="46">
        <f>'B. Total Expenditures'!$AH$37</f>
        <v>198171432</v>
      </c>
      <c r="E30" s="55">
        <f t="shared" si="0"/>
        <v>3.6259262193447724E-2</v>
      </c>
    </row>
    <row r="31" spans="1:5" ht="29.25" x14ac:dyDescent="0.25">
      <c r="A31" s="119" t="s">
        <v>200</v>
      </c>
      <c r="B31" s="46">
        <f>'C.1 Federal Expenditures'!$AI$37</f>
        <v>117778546</v>
      </c>
      <c r="C31" s="46">
        <f>'C.2 State Expenditures'!$AI$37</f>
        <v>440063</v>
      </c>
      <c r="D31" s="46">
        <f>'B. Total Expenditures'!$AI$37</f>
        <v>118218609</v>
      </c>
      <c r="E31" s="55">
        <f t="shared" si="0"/>
        <v>2.1630360625721667E-2</v>
      </c>
    </row>
    <row r="32" spans="1:5" x14ac:dyDescent="0.25">
      <c r="A32" s="119" t="s">
        <v>201</v>
      </c>
      <c r="B32" s="46">
        <f>'C.1 Federal Expenditures'!$AJ$37</f>
        <v>0</v>
      </c>
      <c r="C32" s="46">
        <f>'C.2 State Expenditures'!$AJ$37</f>
        <v>0</v>
      </c>
      <c r="D32" s="46">
        <f>'B. Total Expenditures'!$AJ$37</f>
        <v>0</v>
      </c>
      <c r="E32" s="55">
        <f t="shared" si="0"/>
        <v>0</v>
      </c>
    </row>
    <row r="33" spans="1:5" x14ac:dyDescent="0.25">
      <c r="A33" s="119" t="s">
        <v>202</v>
      </c>
      <c r="B33" s="46">
        <f>'C.1 Federal Expenditures'!$AK$37</f>
        <v>55048791</v>
      </c>
      <c r="C33" s="46">
        <f>'C.2 State Expenditures'!$AK$37</f>
        <v>24904032</v>
      </c>
      <c r="D33" s="46">
        <f>'B. Total Expenditures'!$AK$37</f>
        <v>79952823</v>
      </c>
      <c r="E33" s="55">
        <f t="shared" si="0"/>
        <v>1.4628901567726057E-2</v>
      </c>
    </row>
    <row r="34" spans="1:5" ht="15.75" x14ac:dyDescent="0.25">
      <c r="A34" s="118" t="s">
        <v>203</v>
      </c>
      <c r="B34" s="46">
        <f>'C.1 Federal Expenditures'!$AL$37</f>
        <v>1582752</v>
      </c>
      <c r="C34" s="46">
        <f>'C.2 State Expenditures'!$AL$37</f>
        <v>13212</v>
      </c>
      <c r="D34" s="46">
        <f>'B. Total Expenditures'!$AL$37</f>
        <v>1595964</v>
      </c>
      <c r="E34" s="55">
        <f t="shared" si="0"/>
        <v>2.9201220651876603E-4</v>
      </c>
    </row>
    <row r="35" spans="1:5" ht="15.75" x14ac:dyDescent="0.25">
      <c r="A35" s="118" t="s">
        <v>158</v>
      </c>
      <c r="B35" s="46">
        <f>'C.1 Federal Expenditures'!$AM$37</f>
        <v>240414893</v>
      </c>
      <c r="C35" s="46">
        <f>'C.2 State Expenditures'!$AM$37</f>
        <v>208084382</v>
      </c>
      <c r="D35" s="46">
        <f>'B. Total Expenditures'!$AM$37</f>
        <v>448499275</v>
      </c>
      <c r="E35" s="55">
        <f t="shared" si="0"/>
        <v>8.2061539555288748E-2</v>
      </c>
    </row>
    <row r="36" spans="1:5" x14ac:dyDescent="0.25">
      <c r="A36" s="119" t="s">
        <v>204</v>
      </c>
      <c r="B36" s="46">
        <f>'C.1 Federal Expenditures'!$AN$37</f>
        <v>182269982</v>
      </c>
      <c r="C36" s="46">
        <f>'C.2 State Expenditures'!$AN$37</f>
        <v>186008271</v>
      </c>
      <c r="D36" s="46">
        <f>'B. Total Expenditures'!$AN$37</f>
        <v>368278253</v>
      </c>
      <c r="E36" s="55">
        <f t="shared" si="0"/>
        <v>6.7383565839459023E-2</v>
      </c>
    </row>
    <row r="37" spans="1:5" x14ac:dyDescent="0.25">
      <c r="A37" s="119" t="s">
        <v>205</v>
      </c>
      <c r="B37" s="46">
        <f>'C.1 Federal Expenditures'!$AO$37</f>
        <v>55781655</v>
      </c>
      <c r="C37" s="46">
        <f>'C.2 State Expenditures'!$AO$37</f>
        <v>2638307</v>
      </c>
      <c r="D37" s="46">
        <f>'B. Total Expenditures'!$AO$37</f>
        <v>58419962</v>
      </c>
      <c r="E37" s="55">
        <f t="shared" si="0"/>
        <v>1.0689051888615573E-2</v>
      </c>
    </row>
    <row r="38" spans="1:5" x14ac:dyDescent="0.25">
      <c r="A38" s="119" t="s">
        <v>206</v>
      </c>
      <c r="B38" s="46">
        <f>'C.1 Federal Expenditures'!$AP$37</f>
        <v>2363256</v>
      </c>
      <c r="C38" s="46">
        <f>'C.2 State Expenditures'!$AP$37</f>
        <v>19437804</v>
      </c>
      <c r="D38" s="46">
        <f>'B. Total Expenditures'!$AP$37</f>
        <v>21801060</v>
      </c>
      <c r="E38" s="55">
        <f t="shared" si="0"/>
        <v>3.9889218272141534E-3</v>
      </c>
    </row>
    <row r="39" spans="1:5" ht="15.75" x14ac:dyDescent="0.25">
      <c r="A39" s="118" t="s">
        <v>152</v>
      </c>
      <c r="B39" s="46">
        <f>'C.1 Federal Expenditures'!$AQ$37</f>
        <v>0</v>
      </c>
      <c r="C39" s="46">
        <f>'C.2 State Expenditures'!$AQ$37</f>
        <v>268137211</v>
      </c>
      <c r="D39" s="46">
        <f>'B. Total Expenditures'!$AQ$37</f>
        <v>268137211</v>
      </c>
      <c r="E39" s="55">
        <f t="shared" si="0"/>
        <v>4.9060842621699456E-2</v>
      </c>
    </row>
    <row r="40" spans="1:5" ht="15.75" x14ac:dyDescent="0.25">
      <c r="A40" s="94" t="s">
        <v>209</v>
      </c>
      <c r="B40" s="133">
        <f>'C.1 Federal Expenditures'!$AR$37</f>
        <v>2103882091</v>
      </c>
      <c r="C40" s="133">
        <f>'C.2 State Expenditures'!$AR$37</f>
        <v>2868069032</v>
      </c>
      <c r="D40" s="133">
        <f>'B. Total Expenditures'!$AR$37</f>
        <v>4971951123</v>
      </c>
      <c r="E40" s="96">
        <f t="shared" si="0"/>
        <v>0.90971376430213136</v>
      </c>
    </row>
    <row r="41" spans="1:5" ht="15.75" x14ac:dyDescent="0.25">
      <c r="A41" s="118" t="s">
        <v>153</v>
      </c>
      <c r="B41" s="46">
        <f>'C.1 Federal Expenditures'!$C$37</f>
        <v>312331000</v>
      </c>
      <c r="C41" s="132"/>
      <c r="D41" s="46">
        <f>'B. Total Expenditures'!$C$37</f>
        <v>312331000</v>
      </c>
      <c r="E41" s="55">
        <f t="shared" si="0"/>
        <v>5.7146943461263984E-2</v>
      </c>
    </row>
    <row r="42" spans="1:5" ht="15.75" x14ac:dyDescent="0.25">
      <c r="A42" s="118" t="s">
        <v>320</v>
      </c>
      <c r="B42" s="46">
        <f>'C.1 Federal Expenditures'!$D$37</f>
        <v>181119543</v>
      </c>
      <c r="C42" s="132"/>
      <c r="D42" s="46">
        <f>'B. Total Expenditures'!$D$37</f>
        <v>181119543</v>
      </c>
      <c r="E42" s="55">
        <f t="shared" si="0"/>
        <v>3.3139292236604667E-2</v>
      </c>
    </row>
    <row r="43" spans="1:5" ht="15.75" x14ac:dyDescent="0.25">
      <c r="A43" s="120" t="s">
        <v>180</v>
      </c>
      <c r="B43" s="133">
        <f>B41+B42</f>
        <v>493450543</v>
      </c>
      <c r="C43" s="144"/>
      <c r="D43" s="133">
        <f>D41+D42</f>
        <v>493450543</v>
      </c>
      <c r="E43" s="96">
        <f t="shared" si="0"/>
        <v>9.0286235697868658E-2</v>
      </c>
    </row>
    <row r="44" spans="1:5" ht="15.75" x14ac:dyDescent="0.25">
      <c r="A44" s="94" t="s">
        <v>61</v>
      </c>
      <c r="B44" s="95">
        <f>SUM(B41,B42, B3,B6,B10,B14,B18,B19,B22,B23,B24,B25,B26,B27,B28,B29,B30,B34,B35, B39)</f>
        <v>2597332634</v>
      </c>
      <c r="C44" s="95">
        <f>SUM(C41,C42,C3,C6,C10,C14,C18,C19,C22,C23,C24,C25,C26,C27,C28,C29,C30,C34,C35, C39)</f>
        <v>2868069032</v>
      </c>
      <c r="D44" s="95">
        <f>B44+C44</f>
        <v>5465401666</v>
      </c>
      <c r="E44" s="96">
        <f t="shared" si="0"/>
        <v>1</v>
      </c>
    </row>
    <row r="45" spans="1:5" ht="15.75" x14ac:dyDescent="0.25">
      <c r="A45" s="118" t="s">
        <v>207</v>
      </c>
      <c r="B45" s="46">
        <f>'C.1 Federal Expenditures'!$AS$37</f>
        <v>70427896</v>
      </c>
      <c r="C45" s="132"/>
      <c r="D45" s="46">
        <f>'B. Total Expenditures'!$AS$37</f>
        <v>70427896</v>
      </c>
      <c r="E45" s="141"/>
    </row>
    <row r="46" spans="1:5" ht="15.75" x14ac:dyDescent="0.25">
      <c r="A46" s="118" t="s">
        <v>208</v>
      </c>
      <c r="B46" s="46">
        <f>'C.1 Federal Expenditures'!$AT$37</f>
        <v>92242935</v>
      </c>
      <c r="C46" s="132"/>
      <c r="D46" s="46">
        <f>'B. Total Expenditures'!$AT$37</f>
        <v>92242935</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104</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Expenditures'!$G$38</f>
        <v>52293388</v>
      </c>
      <c r="C3" s="46">
        <f>'C.2 State Expenditures'!$G$38</f>
        <v>0</v>
      </c>
      <c r="D3" s="46">
        <f>'B. Total Expenditures'!$G$38</f>
        <v>52293388</v>
      </c>
      <c r="E3" s="55">
        <f t="shared" ref="E3:E44" si="0">D3/($D$44)</f>
        <v>9.217933955457204E-2</v>
      </c>
    </row>
    <row r="4" spans="1:5" ht="57.75" x14ac:dyDescent="0.25">
      <c r="A4" s="119" t="s">
        <v>182</v>
      </c>
      <c r="B4" s="46">
        <f>'C.1 Federal Expenditures'!$H$38</f>
        <v>52293388</v>
      </c>
      <c r="C4" s="46">
        <f>'C.2 State Expenditures'!$H$38</f>
        <v>0</v>
      </c>
      <c r="D4" s="46">
        <f>'B. Total Expenditures'!$H$38</f>
        <v>52293388</v>
      </c>
      <c r="E4" s="55">
        <f t="shared" si="0"/>
        <v>9.217933955457204E-2</v>
      </c>
    </row>
    <row r="5" spans="1:5" ht="43.5" x14ac:dyDescent="0.25">
      <c r="A5" s="119" t="s">
        <v>181</v>
      </c>
      <c r="B5" s="46">
        <f>'C.1 Federal Expenditures'!$I$38</f>
        <v>0</v>
      </c>
      <c r="C5" s="46">
        <f>'C.2 State Expenditures'!$I$38</f>
        <v>0</v>
      </c>
      <c r="D5" s="46">
        <f>'B. Total Expenditures'!$I$38</f>
        <v>0</v>
      </c>
      <c r="E5" s="55">
        <f t="shared" si="0"/>
        <v>0</v>
      </c>
    </row>
    <row r="6" spans="1:5" ht="30.75" x14ac:dyDescent="0.25">
      <c r="A6" s="118" t="s">
        <v>149</v>
      </c>
      <c r="B6" s="46">
        <f>'C.1 Federal Expenditures'!$J$38</f>
        <v>1385152</v>
      </c>
      <c r="C6" s="132"/>
      <c r="D6" s="46">
        <f>'B. Total Expenditures'!$J$38</f>
        <v>1385152</v>
      </c>
      <c r="E6" s="55">
        <f t="shared" si="0"/>
        <v>2.4416546991121433E-3</v>
      </c>
    </row>
    <row r="7" spans="1:5" x14ac:dyDescent="0.25">
      <c r="A7" s="119" t="s">
        <v>183</v>
      </c>
      <c r="B7" s="46">
        <f>'C.1 Federal Expenditures'!$K$38</f>
        <v>1385152</v>
      </c>
      <c r="C7" s="132"/>
      <c r="D7" s="46">
        <f>'B. Total Expenditures'!$K$38</f>
        <v>1385152</v>
      </c>
      <c r="E7" s="55">
        <f t="shared" si="0"/>
        <v>2.4416546991121433E-3</v>
      </c>
    </row>
    <row r="8" spans="1:5" x14ac:dyDescent="0.25">
      <c r="A8" s="119" t="s">
        <v>184</v>
      </c>
      <c r="B8" s="46">
        <f>'C.1 Federal Expenditures'!$L$38</f>
        <v>0</v>
      </c>
      <c r="C8" s="132"/>
      <c r="D8" s="46">
        <f>'B. Total Expenditures'!$L$38</f>
        <v>0</v>
      </c>
      <c r="E8" s="55">
        <f t="shared" si="0"/>
        <v>0</v>
      </c>
    </row>
    <row r="9" spans="1:5" ht="29.25" x14ac:dyDescent="0.25">
      <c r="A9" s="119" t="s">
        <v>185</v>
      </c>
      <c r="B9" s="46">
        <f>'C.1 Federal Expenditures'!$M$38</f>
        <v>0</v>
      </c>
      <c r="C9" s="132"/>
      <c r="D9" s="46">
        <f>'B. Total Expenditures'!$M$38</f>
        <v>0</v>
      </c>
      <c r="E9" s="55">
        <f t="shared" si="0"/>
        <v>0</v>
      </c>
    </row>
    <row r="10" spans="1:5" ht="30.75" x14ac:dyDescent="0.25">
      <c r="A10" s="118" t="s">
        <v>148</v>
      </c>
      <c r="B10" s="46">
        <f>'C.1 Federal Expenditures'!$N$38</f>
        <v>76792159</v>
      </c>
      <c r="C10" s="132"/>
      <c r="D10" s="46">
        <f>'B. Total Expenditures'!$N$38</f>
        <v>76792159</v>
      </c>
      <c r="E10" s="55">
        <f t="shared" si="0"/>
        <v>0.13536415922390962</v>
      </c>
    </row>
    <row r="11" spans="1:5" x14ac:dyDescent="0.25">
      <c r="A11" s="119" t="s">
        <v>186</v>
      </c>
      <c r="B11" s="46">
        <f>'C.1 Federal Expenditures'!$O$38</f>
        <v>76792159</v>
      </c>
      <c r="C11" s="132"/>
      <c r="D11" s="46">
        <f>'B. Total Expenditures'!$O$38</f>
        <v>76792159</v>
      </c>
      <c r="E11" s="55">
        <f t="shared" si="0"/>
        <v>0.13536415922390962</v>
      </c>
    </row>
    <row r="12" spans="1:5" x14ac:dyDescent="0.25">
      <c r="A12" s="119" t="s">
        <v>187</v>
      </c>
      <c r="B12" s="46">
        <f>'C.1 Federal Expenditures'!$P$38</f>
        <v>0</v>
      </c>
      <c r="C12" s="132"/>
      <c r="D12" s="46">
        <f>'B. Total Expenditures'!$P$38</f>
        <v>0</v>
      </c>
      <c r="E12" s="55">
        <f t="shared" si="0"/>
        <v>0</v>
      </c>
    </row>
    <row r="13" spans="1:5" ht="29.25" x14ac:dyDescent="0.25">
      <c r="A13" s="119" t="s">
        <v>188</v>
      </c>
      <c r="B13" s="46">
        <f>'C.1 Federal Expenditures'!$Q$38</f>
        <v>0</v>
      </c>
      <c r="C13" s="132"/>
      <c r="D13" s="46">
        <f>'B. Total Expenditures'!$Q$38</f>
        <v>0</v>
      </c>
      <c r="E13" s="55">
        <f t="shared" si="0"/>
        <v>0</v>
      </c>
    </row>
    <row r="14" spans="1:5" ht="30.75" x14ac:dyDescent="0.25">
      <c r="A14" s="118" t="s">
        <v>189</v>
      </c>
      <c r="B14" s="46">
        <f>'C.1 Federal Expenditures'!$R$38</f>
        <v>2657000</v>
      </c>
      <c r="C14" s="46">
        <f>'C.2 State Expenditures'!$R$38</f>
        <v>6054374</v>
      </c>
      <c r="D14" s="46">
        <f>'B. Total Expenditures'!$R$38</f>
        <v>8711374</v>
      </c>
      <c r="E14" s="55">
        <f t="shared" si="0"/>
        <v>1.5355836227954296E-2</v>
      </c>
    </row>
    <row r="15" spans="1:5" x14ac:dyDescent="0.25">
      <c r="A15" s="119" t="s">
        <v>190</v>
      </c>
      <c r="B15" s="46">
        <f>'C.1 Federal Expenditures'!$S$38</f>
        <v>0</v>
      </c>
      <c r="C15" s="46">
        <f>'C.2 State Expenditures'!$S$38</f>
        <v>1788</v>
      </c>
      <c r="D15" s="46">
        <f>'B. Total Expenditures'!$S$38</f>
        <v>1788</v>
      </c>
      <c r="E15" s="55">
        <f t="shared" si="0"/>
        <v>3.1517686160165181E-6</v>
      </c>
    </row>
    <row r="16" spans="1:5" x14ac:dyDescent="0.25">
      <c r="A16" s="119" t="s">
        <v>191</v>
      </c>
      <c r="B16" s="46">
        <f>'C.1 Federal Expenditures'!$T$38</f>
        <v>573863</v>
      </c>
      <c r="C16" s="46">
        <f>'C.2 State Expenditures'!$T$38</f>
        <v>603116</v>
      </c>
      <c r="D16" s="46">
        <f>'B. Total Expenditures'!$T$38</f>
        <v>1176979</v>
      </c>
      <c r="E16" s="55">
        <f t="shared" si="0"/>
        <v>2.0747010480483812E-3</v>
      </c>
    </row>
    <row r="17" spans="1:5" x14ac:dyDescent="0.25">
      <c r="A17" s="119" t="s">
        <v>192</v>
      </c>
      <c r="B17" s="46">
        <f>'C.1 Federal Expenditures'!$U$38</f>
        <v>2083137</v>
      </c>
      <c r="C17" s="46">
        <f>'C.2 State Expenditures'!$U$38</f>
        <v>5449470</v>
      </c>
      <c r="D17" s="46">
        <f>'B. Total Expenditures'!$U$38</f>
        <v>7532607</v>
      </c>
      <c r="E17" s="55">
        <f t="shared" si="0"/>
        <v>1.3277983411289898E-2</v>
      </c>
    </row>
    <row r="18" spans="1:5" ht="15.75" x14ac:dyDescent="0.25">
      <c r="A18" s="118" t="s">
        <v>193</v>
      </c>
      <c r="B18" s="46">
        <f>'C.1 Federal Expenditures'!$V$38</f>
        <v>384700</v>
      </c>
      <c r="C18" s="46">
        <f>'C.2 State Expenditures'!$V$38</f>
        <v>3327865</v>
      </c>
      <c r="D18" s="46">
        <f>'B. Total Expenditures'!$V$38</f>
        <v>3712565</v>
      </c>
      <c r="E18" s="55">
        <f t="shared" si="0"/>
        <v>6.5442650178531118E-3</v>
      </c>
    </row>
    <row r="19" spans="1:5" ht="15.75" x14ac:dyDescent="0.25">
      <c r="A19" s="118" t="s">
        <v>154</v>
      </c>
      <c r="B19" s="46">
        <f>'C.1 Federal Expenditures'!$W$38</f>
        <v>94555289</v>
      </c>
      <c r="C19" s="46">
        <f>'C.2 State Expenditures'!$W$38</f>
        <v>124985010</v>
      </c>
      <c r="D19" s="46">
        <f>'B. Total Expenditures'!$W$38</f>
        <v>219540299</v>
      </c>
      <c r="E19" s="55">
        <f t="shared" si="0"/>
        <v>0.38699117692342427</v>
      </c>
    </row>
    <row r="20" spans="1:5" ht="29.25" x14ac:dyDescent="0.25">
      <c r="A20" s="119" t="s">
        <v>195</v>
      </c>
      <c r="B20" s="46">
        <f>'C.1 Federal Expenditures'!$X$38</f>
        <v>94555289</v>
      </c>
      <c r="C20" s="46">
        <f>'C.2 State Expenditures'!$X$38</f>
        <v>24432785</v>
      </c>
      <c r="D20" s="46">
        <f>'B. Total Expenditures'!$X$38</f>
        <v>118988074</v>
      </c>
      <c r="E20" s="55">
        <f t="shared" si="0"/>
        <v>0.20974433854219857</v>
      </c>
    </row>
    <row r="21" spans="1:5" x14ac:dyDescent="0.25">
      <c r="A21" s="119" t="s">
        <v>194</v>
      </c>
      <c r="B21" s="46">
        <f>'C.1 Federal Expenditures'!$Y$38</f>
        <v>0</v>
      </c>
      <c r="C21" s="46">
        <f>'C.2 State Expenditures'!$Y$38</f>
        <v>100552225</v>
      </c>
      <c r="D21" s="46">
        <f>'B. Total Expenditures'!$Y$38</f>
        <v>100552225</v>
      </c>
      <c r="E21" s="55">
        <f t="shared" si="0"/>
        <v>0.17724683838122568</v>
      </c>
    </row>
    <row r="22" spans="1:5" ht="30.75" x14ac:dyDescent="0.25">
      <c r="A22" s="118" t="s">
        <v>155</v>
      </c>
      <c r="B22" s="46">
        <f>'C.1 Federal Expenditures'!$Z$38</f>
        <v>0</v>
      </c>
      <c r="C22" s="46">
        <f>'C.2 State Expenditures'!$Z$38</f>
        <v>0</v>
      </c>
      <c r="D22" s="46">
        <f>'B. Total Expenditures'!$Z$38</f>
        <v>0</v>
      </c>
      <c r="E22" s="55">
        <f t="shared" si="0"/>
        <v>0</v>
      </c>
    </row>
    <row r="23" spans="1:5" ht="30.75" x14ac:dyDescent="0.25">
      <c r="A23" s="118" t="s">
        <v>150</v>
      </c>
      <c r="B23" s="46">
        <f>'C.1 Federal Expenditures'!$AA$38</f>
        <v>0</v>
      </c>
      <c r="C23" s="46">
        <f>'C.2 State Expenditures'!$AA$38</f>
        <v>0</v>
      </c>
      <c r="D23" s="46">
        <f>'B. Total Expenditures'!$AA$38</f>
        <v>0</v>
      </c>
      <c r="E23" s="55">
        <f t="shared" si="0"/>
        <v>0</v>
      </c>
    </row>
    <row r="24" spans="1:5" ht="30.75" x14ac:dyDescent="0.25">
      <c r="A24" s="118" t="s">
        <v>156</v>
      </c>
      <c r="B24" s="46">
        <f>'C.1 Federal Expenditures'!$AB$38</f>
        <v>0</v>
      </c>
      <c r="C24" s="46">
        <f>'C.2 State Expenditures'!$AB$38</f>
        <v>0</v>
      </c>
      <c r="D24" s="46">
        <f>'B. Total Expenditures'!$AB$38</f>
        <v>0</v>
      </c>
      <c r="E24" s="55">
        <f t="shared" si="0"/>
        <v>0</v>
      </c>
    </row>
    <row r="25" spans="1:5" ht="15.75" x14ac:dyDescent="0.25">
      <c r="A25" s="118" t="s">
        <v>64</v>
      </c>
      <c r="B25" s="46">
        <f>'C.1 Federal Expenditures'!$AC$38</f>
        <v>653258</v>
      </c>
      <c r="C25" s="46">
        <f>'C.2 State Expenditures'!$AC$38</f>
        <v>4266045</v>
      </c>
      <c r="D25" s="46">
        <f>'B. Total Expenditures'!$AC$38</f>
        <v>4919303</v>
      </c>
      <c r="E25" s="55">
        <f t="shared" si="0"/>
        <v>8.6714232707359659E-3</v>
      </c>
    </row>
    <row r="26" spans="1:5" ht="15.75" x14ac:dyDescent="0.25">
      <c r="A26" s="118" t="s">
        <v>196</v>
      </c>
      <c r="B26" s="46">
        <f>'C.1 Federal Expenditures'!$AD$38</f>
        <v>204959</v>
      </c>
      <c r="C26" s="46">
        <f>'C.2 State Expenditures'!$AD$38</f>
        <v>374240</v>
      </c>
      <c r="D26" s="46">
        <f>'B. Total Expenditures'!$AD$38</f>
        <v>579199</v>
      </c>
      <c r="E26" s="55">
        <f t="shared" si="0"/>
        <v>1.0209738426331942E-3</v>
      </c>
    </row>
    <row r="27" spans="1:5" s="11" customFormat="1" ht="15.75" x14ac:dyDescent="0.25">
      <c r="A27" s="118" t="s">
        <v>197</v>
      </c>
      <c r="B27" s="46">
        <f>'C.1 Federal Expenditures'!$AE$38</f>
        <v>3348585</v>
      </c>
      <c r="C27" s="46">
        <f>'C.2 State Expenditures'!$AE$38</f>
        <v>201641</v>
      </c>
      <c r="D27" s="46">
        <f>'B. Total Expenditures'!$AE$38</f>
        <v>3550226</v>
      </c>
      <c r="E27" s="55">
        <f t="shared" si="0"/>
        <v>6.2581045226878405E-3</v>
      </c>
    </row>
    <row r="28" spans="1:5" ht="30.75" x14ac:dyDescent="0.25">
      <c r="A28" s="118" t="s">
        <v>198</v>
      </c>
      <c r="B28" s="46">
        <f>'C.1 Federal Expenditures'!$AF$38</f>
        <v>0</v>
      </c>
      <c r="C28" s="46">
        <f>'C.2 State Expenditures'!$AF$38</f>
        <v>0</v>
      </c>
      <c r="D28" s="46">
        <f>'B. Total Expenditures'!$AF$38</f>
        <v>0</v>
      </c>
      <c r="E28" s="55">
        <f t="shared" si="0"/>
        <v>0</v>
      </c>
    </row>
    <row r="29" spans="1:5" ht="45.75" x14ac:dyDescent="0.25">
      <c r="A29" s="118" t="s">
        <v>157</v>
      </c>
      <c r="B29" s="46">
        <f>'C.1 Federal Expenditures'!$AG$38</f>
        <v>255</v>
      </c>
      <c r="C29" s="46">
        <f>'C.2 State Expenditures'!$AG$38</f>
        <v>0</v>
      </c>
      <c r="D29" s="46">
        <f>'B. Total Expenditures'!$AG$38</f>
        <v>255</v>
      </c>
      <c r="E29" s="55">
        <f t="shared" si="0"/>
        <v>4.4949720194866452E-7</v>
      </c>
    </row>
    <row r="30" spans="1:5" ht="15.75" x14ac:dyDescent="0.25">
      <c r="A30" s="118" t="s">
        <v>199</v>
      </c>
      <c r="B30" s="46">
        <f>'C.1 Federal Expenditures'!$AH$38</f>
        <v>5864999</v>
      </c>
      <c r="C30" s="46">
        <f>'C.2 State Expenditures'!$AH$38</f>
        <v>37078887</v>
      </c>
      <c r="D30" s="46">
        <f>'B. Total Expenditures'!$AH$38</f>
        <v>42943886</v>
      </c>
      <c r="E30" s="55">
        <f t="shared" si="0"/>
        <v>7.5698653324715398E-2</v>
      </c>
    </row>
    <row r="31" spans="1:5" ht="29.25" x14ac:dyDescent="0.25">
      <c r="A31" s="119" t="s">
        <v>200</v>
      </c>
      <c r="B31" s="46">
        <f>'C.1 Federal Expenditures'!$AI$38</f>
        <v>5418340</v>
      </c>
      <c r="C31" s="46">
        <f>'C.2 State Expenditures'!$AI$38</f>
        <v>3970586</v>
      </c>
      <c r="D31" s="46">
        <f>'B. Total Expenditures'!$AI$38</f>
        <v>9388926</v>
      </c>
      <c r="E31" s="55">
        <f t="shared" si="0"/>
        <v>1.6550180260012027E-2</v>
      </c>
    </row>
    <row r="32" spans="1:5" x14ac:dyDescent="0.25">
      <c r="A32" s="119" t="s">
        <v>201</v>
      </c>
      <c r="B32" s="46">
        <f>'C.1 Federal Expenditures'!$AJ$38</f>
        <v>446659</v>
      </c>
      <c r="C32" s="46">
        <f>'C.2 State Expenditures'!$AJ$38</f>
        <v>47</v>
      </c>
      <c r="D32" s="46">
        <f>'B. Total Expenditures'!$AJ$38</f>
        <v>446706</v>
      </c>
      <c r="E32" s="55">
        <f t="shared" si="0"/>
        <v>7.8742391017129466E-4</v>
      </c>
    </row>
    <row r="33" spans="1:5" x14ac:dyDescent="0.25">
      <c r="A33" s="119" t="s">
        <v>202</v>
      </c>
      <c r="B33" s="46">
        <f>'C.1 Federal Expenditures'!$AK$38</f>
        <v>0</v>
      </c>
      <c r="C33" s="46">
        <f>'C.2 State Expenditures'!$AK$38</f>
        <v>33108254</v>
      </c>
      <c r="D33" s="46">
        <f>'B. Total Expenditures'!$AK$38</f>
        <v>33108254</v>
      </c>
      <c r="E33" s="55">
        <f t="shared" si="0"/>
        <v>5.8361049154532073E-2</v>
      </c>
    </row>
    <row r="34" spans="1:5" ht="15.75" x14ac:dyDescent="0.25">
      <c r="A34" s="118" t="s">
        <v>203</v>
      </c>
      <c r="B34" s="46">
        <f>'C.1 Federal Expenditures'!$AL$38</f>
        <v>0</v>
      </c>
      <c r="C34" s="46">
        <f>'C.2 State Expenditures'!$AL$38</f>
        <v>18</v>
      </c>
      <c r="D34" s="46">
        <f>'B. Total Expenditures'!$AL$38</f>
        <v>18</v>
      </c>
      <c r="E34" s="55">
        <f t="shared" si="0"/>
        <v>3.1729214255199845E-8</v>
      </c>
    </row>
    <row r="35" spans="1:5" ht="15.75" x14ac:dyDescent="0.25">
      <c r="A35" s="118" t="s">
        <v>158</v>
      </c>
      <c r="B35" s="46">
        <f>'C.1 Federal Expenditures'!$AM$38</f>
        <v>21456082</v>
      </c>
      <c r="C35" s="46">
        <f>'C.2 State Expenditures'!$AM$38</f>
        <v>47403921</v>
      </c>
      <c r="D35" s="46">
        <f>'B. Total Expenditures'!$AM$38</f>
        <v>68860003</v>
      </c>
      <c r="E35" s="55">
        <f t="shared" si="0"/>
        <v>0.12138187715559468</v>
      </c>
    </row>
    <row r="36" spans="1:5" x14ac:dyDescent="0.25">
      <c r="A36" s="119" t="s">
        <v>204</v>
      </c>
      <c r="B36" s="46">
        <f>'C.1 Federal Expenditures'!$AN$38</f>
        <v>19233854</v>
      </c>
      <c r="C36" s="46">
        <f>'C.2 State Expenditures'!$AN$38</f>
        <v>23146156</v>
      </c>
      <c r="D36" s="46">
        <f>'B. Total Expenditures'!$AN$38</f>
        <v>42380010</v>
      </c>
      <c r="E36" s="55">
        <f t="shared" si="0"/>
        <v>7.4704689857084006E-2</v>
      </c>
    </row>
    <row r="37" spans="1:5" x14ac:dyDescent="0.25">
      <c r="A37" s="119" t="s">
        <v>205</v>
      </c>
      <c r="B37" s="46">
        <f>'C.1 Federal Expenditures'!$AO$38</f>
        <v>2222228</v>
      </c>
      <c r="C37" s="46">
        <f>'C.2 State Expenditures'!$AO$38</f>
        <v>22800259</v>
      </c>
      <c r="D37" s="46">
        <f>'B. Total Expenditures'!$AO$38</f>
        <v>25022487</v>
      </c>
      <c r="E37" s="55">
        <f t="shared" si="0"/>
        <v>4.4107991734497379E-2</v>
      </c>
    </row>
    <row r="38" spans="1:5" x14ac:dyDescent="0.25">
      <c r="A38" s="119" t="s">
        <v>206</v>
      </c>
      <c r="B38" s="46">
        <f>'C.1 Federal Expenditures'!$AP$38</f>
        <v>0</v>
      </c>
      <c r="C38" s="46">
        <f>'C.2 State Expenditures'!$AP$38</f>
        <v>1457506</v>
      </c>
      <c r="D38" s="46">
        <f>'B. Total Expenditures'!$AP$38</f>
        <v>1457506</v>
      </c>
      <c r="E38" s="55">
        <f t="shared" si="0"/>
        <v>2.5691955640132951E-3</v>
      </c>
    </row>
    <row r="39" spans="1:5" ht="15.75" x14ac:dyDescent="0.25">
      <c r="A39" s="118" t="s">
        <v>152</v>
      </c>
      <c r="B39" s="46">
        <f>'C.1 Federal Expenditures'!$AQ$38</f>
        <v>0</v>
      </c>
      <c r="C39" s="46">
        <f>'C.2 State Expenditures'!$AQ$38</f>
        <v>0</v>
      </c>
      <c r="D39" s="46">
        <f>'B. Total Expenditures'!$AQ$38</f>
        <v>0</v>
      </c>
      <c r="E39" s="55">
        <f t="shared" si="0"/>
        <v>0</v>
      </c>
    </row>
    <row r="40" spans="1:5" ht="15.75" x14ac:dyDescent="0.25">
      <c r="A40" s="94" t="s">
        <v>209</v>
      </c>
      <c r="B40" s="133">
        <f>'C.1 Federal Expenditures'!$AR$38</f>
        <v>259595826</v>
      </c>
      <c r="C40" s="133">
        <f>'C.2 State Expenditures'!$AR$38</f>
        <v>223692001</v>
      </c>
      <c r="D40" s="133">
        <f>'B. Total Expenditures'!$AR$38</f>
        <v>483287827</v>
      </c>
      <c r="E40" s="96">
        <f t="shared" si="0"/>
        <v>0.85190794498960876</v>
      </c>
    </row>
    <row r="41" spans="1:5" ht="15.75" x14ac:dyDescent="0.25">
      <c r="A41" s="118" t="s">
        <v>153</v>
      </c>
      <c r="B41" s="46">
        <f>'C.1 Federal Expenditures'!$C$38</f>
        <v>71773001</v>
      </c>
      <c r="C41" s="132"/>
      <c r="D41" s="46">
        <f>'B. Total Expenditures'!$C$38</f>
        <v>71773001</v>
      </c>
      <c r="E41" s="55">
        <f t="shared" si="0"/>
        <v>0.12651671813709295</v>
      </c>
    </row>
    <row r="42" spans="1:5" ht="15.75" x14ac:dyDescent="0.25">
      <c r="A42" s="118" t="s">
        <v>320</v>
      </c>
      <c r="B42" s="46">
        <f>'C.1 Federal Expenditures'!$D$38</f>
        <v>12239700</v>
      </c>
      <c r="C42" s="132"/>
      <c r="D42" s="46">
        <f>'B. Total Expenditures'!$D$38</f>
        <v>12239700</v>
      </c>
      <c r="E42" s="55">
        <f t="shared" si="0"/>
        <v>2.1575336873298309E-2</v>
      </c>
    </row>
    <row r="43" spans="1:5" ht="15.75" x14ac:dyDescent="0.25">
      <c r="A43" s="120" t="s">
        <v>180</v>
      </c>
      <c r="B43" s="133">
        <f>B41+B42</f>
        <v>84012701</v>
      </c>
      <c r="C43" s="144"/>
      <c r="D43" s="133">
        <f>D41+D42</f>
        <v>84012701</v>
      </c>
      <c r="E43" s="96">
        <f t="shared" si="0"/>
        <v>0.14809205501039124</v>
      </c>
    </row>
    <row r="44" spans="1:5" ht="15.75" x14ac:dyDescent="0.25">
      <c r="A44" s="94" t="s">
        <v>61</v>
      </c>
      <c r="B44" s="95">
        <f>SUM(B41,B42, B3,B6,B10,B14,B18,B19,B22,B23,B24,B25,B26,B27,B28,B29,B30,B34,B35, B39)</f>
        <v>343608527</v>
      </c>
      <c r="C44" s="95">
        <f>SUM(C41,C42,C3,C6,C10,C14,C18,C19,C22,C23,C24,C25,C26,C27,C28,C29,C30,C34,C35, C39)</f>
        <v>223692001</v>
      </c>
      <c r="D44" s="95">
        <f>B44+C44</f>
        <v>567300528</v>
      </c>
      <c r="E44" s="96">
        <f t="shared" si="0"/>
        <v>1</v>
      </c>
    </row>
    <row r="45" spans="1:5" ht="15.75" x14ac:dyDescent="0.25">
      <c r="A45" s="118" t="s">
        <v>207</v>
      </c>
      <c r="B45" s="46">
        <f>'C.1 Federal Expenditures'!$AS$38</f>
        <v>15981983</v>
      </c>
      <c r="C45" s="132"/>
      <c r="D45" s="46">
        <f>'B. Total Expenditures'!$AS$38</f>
        <v>15981983</v>
      </c>
      <c r="E45" s="141"/>
    </row>
    <row r="46" spans="1:5" ht="15.75" x14ac:dyDescent="0.25">
      <c r="A46" s="118" t="s">
        <v>208</v>
      </c>
      <c r="B46" s="46">
        <f>'C.1 Federal Expenditures'!$AT$38</f>
        <v>0</v>
      </c>
      <c r="C46" s="132"/>
      <c r="D46" s="46">
        <f>'B. Total Expenditures'!$AT$38</f>
        <v>0</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103</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Expenditures'!$G$39</f>
        <v>1438856</v>
      </c>
      <c r="C3" s="46">
        <f>'C.2 State Expenditures'!$G$39</f>
        <v>3311774</v>
      </c>
      <c r="D3" s="46">
        <f>'B. Total Expenditures'!$G$39</f>
        <v>4750630</v>
      </c>
      <c r="E3" s="55">
        <f t="shared" ref="E3:E44" si="0">D3/($D$44)</f>
        <v>0.12303523570049446</v>
      </c>
    </row>
    <row r="4" spans="1:5" ht="57.75" x14ac:dyDescent="0.25">
      <c r="A4" s="119" t="s">
        <v>182</v>
      </c>
      <c r="B4" s="46">
        <f>'C.1 Federal Expenditures'!$H$39</f>
        <v>1191476</v>
      </c>
      <c r="C4" s="46">
        <f>'C.2 State Expenditures'!$H$39</f>
        <v>3311774</v>
      </c>
      <c r="D4" s="46">
        <f>'B. Total Expenditures'!$H$39</f>
        <v>4503250</v>
      </c>
      <c r="E4" s="55">
        <f t="shared" si="0"/>
        <v>0.11662841037257199</v>
      </c>
    </row>
    <row r="5" spans="1:5" ht="43.5" x14ac:dyDescent="0.25">
      <c r="A5" s="119" t="s">
        <v>181</v>
      </c>
      <c r="B5" s="46">
        <f>'C.1 Federal Expenditures'!$I$39</f>
        <v>247380</v>
      </c>
      <c r="C5" s="46">
        <f>'C.2 State Expenditures'!$I$39</f>
        <v>0</v>
      </c>
      <c r="D5" s="46">
        <f>'B. Total Expenditures'!$I$39</f>
        <v>247380</v>
      </c>
      <c r="E5" s="55">
        <f t="shared" si="0"/>
        <v>6.4068253279224692E-3</v>
      </c>
    </row>
    <row r="6" spans="1:5" ht="30.75" x14ac:dyDescent="0.25">
      <c r="A6" s="118" t="s">
        <v>149</v>
      </c>
      <c r="B6" s="46">
        <f>'C.1 Federal Expenditures'!$J$39</f>
        <v>16401515</v>
      </c>
      <c r="C6" s="132"/>
      <c r="D6" s="46">
        <f>'B. Total Expenditures'!$J$39</f>
        <v>16401515</v>
      </c>
      <c r="E6" s="55">
        <f t="shared" si="0"/>
        <v>0.42477824285835675</v>
      </c>
    </row>
    <row r="7" spans="1:5" x14ac:dyDescent="0.25">
      <c r="A7" s="119" t="s">
        <v>183</v>
      </c>
      <c r="B7" s="46">
        <f>'C.1 Federal Expenditures'!$K$39</f>
        <v>16401515</v>
      </c>
      <c r="C7" s="132"/>
      <c r="D7" s="46">
        <f>'B. Total Expenditures'!$K$39</f>
        <v>16401515</v>
      </c>
      <c r="E7" s="55">
        <f t="shared" si="0"/>
        <v>0.42477824285835675</v>
      </c>
    </row>
    <row r="8" spans="1:5" x14ac:dyDescent="0.25">
      <c r="A8" s="119" t="s">
        <v>184</v>
      </c>
      <c r="B8" s="46">
        <f>'C.1 Federal Expenditures'!$L$39</f>
        <v>0</v>
      </c>
      <c r="C8" s="132"/>
      <c r="D8" s="46">
        <f>'B. Total Expenditures'!$L$39</f>
        <v>0</v>
      </c>
      <c r="E8" s="55">
        <f t="shared" si="0"/>
        <v>0</v>
      </c>
    </row>
    <row r="9" spans="1:5" ht="29.25" x14ac:dyDescent="0.25">
      <c r="A9" s="119" t="s">
        <v>185</v>
      </c>
      <c r="B9" s="46">
        <f>'C.1 Federal Expenditures'!$M$39</f>
        <v>0</v>
      </c>
      <c r="C9" s="132"/>
      <c r="D9" s="46">
        <f>'B. Total Expenditures'!$M$39</f>
        <v>0</v>
      </c>
      <c r="E9" s="55">
        <f t="shared" si="0"/>
        <v>0</v>
      </c>
    </row>
    <row r="10" spans="1:5" ht="30.75" x14ac:dyDescent="0.25">
      <c r="A10" s="118" t="s">
        <v>148</v>
      </c>
      <c r="B10" s="46">
        <f>'C.1 Federal Expenditures'!$N$39</f>
        <v>3671330</v>
      </c>
      <c r="C10" s="132"/>
      <c r="D10" s="46">
        <f>'B. Total Expenditures'!$N$39</f>
        <v>3671330</v>
      </c>
      <c r="E10" s="55">
        <f t="shared" si="0"/>
        <v>9.5082747316523566E-2</v>
      </c>
    </row>
    <row r="11" spans="1:5" x14ac:dyDescent="0.25">
      <c r="A11" s="119" t="s">
        <v>186</v>
      </c>
      <c r="B11" s="46">
        <f>'C.1 Federal Expenditures'!$O$39</f>
        <v>3671330</v>
      </c>
      <c r="C11" s="132"/>
      <c r="D11" s="46">
        <f>'B. Total Expenditures'!$O$39</f>
        <v>3671330</v>
      </c>
      <c r="E11" s="55">
        <f t="shared" si="0"/>
        <v>9.5082747316523566E-2</v>
      </c>
    </row>
    <row r="12" spans="1:5" x14ac:dyDescent="0.25">
      <c r="A12" s="119" t="s">
        <v>187</v>
      </c>
      <c r="B12" s="46">
        <f>'C.1 Federal Expenditures'!$P$39</f>
        <v>0</v>
      </c>
      <c r="C12" s="132"/>
      <c r="D12" s="46">
        <f>'B. Total Expenditures'!$P$39</f>
        <v>0</v>
      </c>
      <c r="E12" s="55">
        <f t="shared" si="0"/>
        <v>0</v>
      </c>
    </row>
    <row r="13" spans="1:5" ht="29.25" x14ac:dyDescent="0.25">
      <c r="A13" s="119" t="s">
        <v>188</v>
      </c>
      <c r="B13" s="46">
        <f>'C.1 Federal Expenditures'!$Q$39</f>
        <v>0</v>
      </c>
      <c r="C13" s="132"/>
      <c r="D13" s="46">
        <f>'B. Total Expenditures'!$Q$39</f>
        <v>0</v>
      </c>
      <c r="E13" s="55">
        <f t="shared" si="0"/>
        <v>0</v>
      </c>
    </row>
    <row r="14" spans="1:5" ht="30.75" x14ac:dyDescent="0.25">
      <c r="A14" s="118" t="s">
        <v>189</v>
      </c>
      <c r="B14" s="46">
        <f>'C.1 Federal Expenditures'!$R$39</f>
        <v>638392</v>
      </c>
      <c r="C14" s="46">
        <f>'C.2 State Expenditures'!$R$39</f>
        <v>2724297</v>
      </c>
      <c r="D14" s="46">
        <f>'B. Total Expenditures'!$R$39</f>
        <v>3362689</v>
      </c>
      <c r="E14" s="55">
        <f t="shared" si="0"/>
        <v>8.7089340509039853E-2</v>
      </c>
    </row>
    <row r="15" spans="1:5" x14ac:dyDescent="0.25">
      <c r="A15" s="119" t="s">
        <v>190</v>
      </c>
      <c r="B15" s="46">
        <f>'C.1 Federal Expenditures'!$S$39</f>
        <v>0</v>
      </c>
      <c r="C15" s="46">
        <f>'C.2 State Expenditures'!$S$39</f>
        <v>0</v>
      </c>
      <c r="D15" s="46">
        <f>'B. Total Expenditures'!$S$39</f>
        <v>0</v>
      </c>
      <c r="E15" s="55">
        <f t="shared" si="0"/>
        <v>0</v>
      </c>
    </row>
    <row r="16" spans="1:5" x14ac:dyDescent="0.25">
      <c r="A16" s="119" t="s">
        <v>191</v>
      </c>
      <c r="B16" s="46">
        <f>'C.1 Federal Expenditures'!$T$39</f>
        <v>20392</v>
      </c>
      <c r="C16" s="46">
        <f>'C.2 State Expenditures'!$T$39</f>
        <v>0</v>
      </c>
      <c r="D16" s="46">
        <f>'B. Total Expenditures'!$T$39</f>
        <v>20392</v>
      </c>
      <c r="E16" s="55">
        <f t="shared" si="0"/>
        <v>5.2812669612335272E-4</v>
      </c>
    </row>
    <row r="17" spans="1:5" x14ac:dyDescent="0.25">
      <c r="A17" s="119" t="s">
        <v>192</v>
      </c>
      <c r="B17" s="46">
        <f>'C.1 Federal Expenditures'!$U$39</f>
        <v>618000</v>
      </c>
      <c r="C17" s="46">
        <f>'C.2 State Expenditures'!$U$39</f>
        <v>2724297</v>
      </c>
      <c r="D17" s="46">
        <f>'B. Total Expenditures'!$U$39</f>
        <v>3342297</v>
      </c>
      <c r="E17" s="55">
        <f t="shared" si="0"/>
        <v>8.656121381291651E-2</v>
      </c>
    </row>
    <row r="18" spans="1:5" ht="15.75" x14ac:dyDescent="0.25">
      <c r="A18" s="118" t="s">
        <v>193</v>
      </c>
      <c r="B18" s="46">
        <f>'C.1 Federal Expenditures'!$V$39</f>
        <v>605718</v>
      </c>
      <c r="C18" s="46">
        <f>'C.2 State Expenditures'!$V$39</f>
        <v>451450</v>
      </c>
      <c r="D18" s="46">
        <f>'B. Total Expenditures'!$V$39</f>
        <v>1057168</v>
      </c>
      <c r="E18" s="55">
        <f t="shared" si="0"/>
        <v>2.7379297915228154E-2</v>
      </c>
    </row>
    <row r="19" spans="1:5" ht="15.75" x14ac:dyDescent="0.25">
      <c r="A19" s="118" t="s">
        <v>154</v>
      </c>
      <c r="B19" s="46">
        <f>'C.1 Federal Expenditures'!$W$39</f>
        <v>50570</v>
      </c>
      <c r="C19" s="46">
        <f>'C.2 State Expenditures'!$W$39</f>
        <v>1062513</v>
      </c>
      <c r="D19" s="46">
        <f>'B. Total Expenditures'!$W$39</f>
        <v>1113083</v>
      </c>
      <c r="E19" s="55">
        <f t="shared" si="0"/>
        <v>2.8827424838224293E-2</v>
      </c>
    </row>
    <row r="20" spans="1:5" ht="29.25" x14ac:dyDescent="0.25">
      <c r="A20" s="119" t="s">
        <v>195</v>
      </c>
      <c r="B20" s="46">
        <f>'C.1 Federal Expenditures'!$X$39</f>
        <v>50570</v>
      </c>
      <c r="C20" s="46">
        <f>'C.2 State Expenditures'!$X$39</f>
        <v>1062513</v>
      </c>
      <c r="D20" s="46">
        <f>'B. Total Expenditures'!$X$39</f>
        <v>1113083</v>
      </c>
      <c r="E20" s="55">
        <f t="shared" si="0"/>
        <v>2.8827424838224293E-2</v>
      </c>
    </row>
    <row r="21" spans="1:5" x14ac:dyDescent="0.25">
      <c r="A21" s="119" t="s">
        <v>194</v>
      </c>
      <c r="B21" s="46">
        <f>'C.1 Federal Expenditures'!$Y$39</f>
        <v>0</v>
      </c>
      <c r="C21" s="46">
        <f>'C.2 State Expenditures'!$Y$39</f>
        <v>0</v>
      </c>
      <c r="D21" s="46">
        <f>'B. Total Expenditures'!$Y$39</f>
        <v>0</v>
      </c>
      <c r="E21" s="55">
        <f t="shared" si="0"/>
        <v>0</v>
      </c>
    </row>
    <row r="22" spans="1:5" ht="30.75" x14ac:dyDescent="0.25">
      <c r="A22" s="118" t="s">
        <v>155</v>
      </c>
      <c r="B22" s="46">
        <f>'C.1 Federal Expenditures'!$Z$39</f>
        <v>0</v>
      </c>
      <c r="C22" s="46">
        <f>'C.2 State Expenditures'!$Z$39</f>
        <v>0</v>
      </c>
      <c r="D22" s="46">
        <f>'B. Total Expenditures'!$Z$39</f>
        <v>0</v>
      </c>
      <c r="E22" s="55">
        <f t="shared" si="0"/>
        <v>0</v>
      </c>
    </row>
    <row r="23" spans="1:5" ht="30.75" x14ac:dyDescent="0.25">
      <c r="A23" s="118" t="s">
        <v>150</v>
      </c>
      <c r="B23" s="46">
        <f>'C.1 Federal Expenditures'!$AA$39</f>
        <v>0</v>
      </c>
      <c r="C23" s="46">
        <f>'C.2 State Expenditures'!$AA$39</f>
        <v>0</v>
      </c>
      <c r="D23" s="46">
        <f>'B. Total Expenditures'!$AA$39</f>
        <v>0</v>
      </c>
      <c r="E23" s="55">
        <f t="shared" si="0"/>
        <v>0</v>
      </c>
    </row>
    <row r="24" spans="1:5" ht="30.75" x14ac:dyDescent="0.25">
      <c r="A24" s="118" t="s">
        <v>156</v>
      </c>
      <c r="B24" s="46">
        <f>'C.1 Federal Expenditures'!$AB$39</f>
        <v>0</v>
      </c>
      <c r="C24" s="46">
        <f>'C.2 State Expenditures'!$AB$39</f>
        <v>0</v>
      </c>
      <c r="D24" s="46">
        <f>'B. Total Expenditures'!$AB$39</f>
        <v>0</v>
      </c>
      <c r="E24" s="55">
        <f t="shared" si="0"/>
        <v>0</v>
      </c>
    </row>
    <row r="25" spans="1:5" ht="15.75" x14ac:dyDescent="0.25">
      <c r="A25" s="118" t="s">
        <v>64</v>
      </c>
      <c r="B25" s="46">
        <f>'C.1 Federal Expenditures'!$AC$39</f>
        <v>18480</v>
      </c>
      <c r="C25" s="46">
        <f>'C.2 State Expenditures'!$AC$39</f>
        <v>0</v>
      </c>
      <c r="D25" s="46">
        <f>'B. Total Expenditures'!$AC$39</f>
        <v>18480</v>
      </c>
      <c r="E25" s="55">
        <f t="shared" si="0"/>
        <v>4.7860834368181434E-4</v>
      </c>
    </row>
    <row r="26" spans="1:5" ht="15.75" x14ac:dyDescent="0.25">
      <c r="A26" s="118" t="s">
        <v>196</v>
      </c>
      <c r="B26" s="46">
        <f>'C.1 Federal Expenditures'!$AD$39</f>
        <v>0</v>
      </c>
      <c r="C26" s="46">
        <f>'C.2 State Expenditures'!$AD$39</f>
        <v>0</v>
      </c>
      <c r="D26" s="46">
        <f>'B. Total Expenditures'!$AD$39</f>
        <v>0</v>
      </c>
      <c r="E26" s="55">
        <f t="shared" si="0"/>
        <v>0</v>
      </c>
    </row>
    <row r="27" spans="1:5" s="11" customFormat="1" ht="15.75" x14ac:dyDescent="0.25">
      <c r="A27" s="118" t="s">
        <v>197</v>
      </c>
      <c r="B27" s="46">
        <f>'C.1 Federal Expenditures'!$AE$39</f>
        <v>0</v>
      </c>
      <c r="C27" s="46">
        <f>'C.2 State Expenditures'!$AE$39</f>
        <v>0</v>
      </c>
      <c r="D27" s="46">
        <f>'B. Total Expenditures'!$AE$39</f>
        <v>0</v>
      </c>
      <c r="E27" s="55">
        <f t="shared" si="0"/>
        <v>0</v>
      </c>
    </row>
    <row r="28" spans="1:5" ht="30.75" x14ac:dyDescent="0.25">
      <c r="A28" s="118" t="s">
        <v>198</v>
      </c>
      <c r="B28" s="46">
        <f>'C.1 Federal Expenditures'!$AF$39</f>
        <v>253477</v>
      </c>
      <c r="C28" s="46">
        <f>'C.2 State Expenditures'!$AF$39</f>
        <v>0</v>
      </c>
      <c r="D28" s="46">
        <f>'B. Total Expenditures'!$AF$39</f>
        <v>253477</v>
      </c>
      <c r="E28" s="55">
        <f t="shared" si="0"/>
        <v>6.5647298231296131E-3</v>
      </c>
    </row>
    <row r="29" spans="1:5" ht="45.75" x14ac:dyDescent="0.25">
      <c r="A29" s="118" t="s">
        <v>157</v>
      </c>
      <c r="B29" s="46">
        <f>'C.1 Federal Expenditures'!$AG$39</f>
        <v>0</v>
      </c>
      <c r="C29" s="46">
        <f>'C.2 State Expenditures'!$AG$39</f>
        <v>0</v>
      </c>
      <c r="D29" s="46">
        <f>'B. Total Expenditures'!$AG$39</f>
        <v>0</v>
      </c>
      <c r="E29" s="55">
        <f t="shared" si="0"/>
        <v>0</v>
      </c>
    </row>
    <row r="30" spans="1:5" ht="15.75" x14ac:dyDescent="0.25">
      <c r="A30" s="118" t="s">
        <v>199</v>
      </c>
      <c r="B30" s="46">
        <f>'C.1 Federal Expenditures'!$AH$39</f>
        <v>2258828</v>
      </c>
      <c r="C30" s="46">
        <f>'C.2 State Expenditures'!$AH$39</f>
        <v>1519252</v>
      </c>
      <c r="D30" s="46">
        <f>'B. Total Expenditures'!$AH$39</f>
        <v>3778080</v>
      </c>
      <c r="E30" s="55">
        <f t="shared" si="0"/>
        <v>9.7847435665443128E-2</v>
      </c>
    </row>
    <row r="31" spans="1:5" ht="29.25" x14ac:dyDescent="0.25">
      <c r="A31" s="119" t="s">
        <v>200</v>
      </c>
      <c r="B31" s="46">
        <f>'C.1 Federal Expenditures'!$AI$39</f>
        <v>2258828</v>
      </c>
      <c r="C31" s="46">
        <f>'C.2 State Expenditures'!$AI$39</f>
        <v>1519252</v>
      </c>
      <c r="D31" s="46">
        <f>'B. Total Expenditures'!$AI$39</f>
        <v>3778080</v>
      </c>
      <c r="E31" s="55">
        <f t="shared" si="0"/>
        <v>9.7847435665443128E-2</v>
      </c>
    </row>
    <row r="32" spans="1:5" x14ac:dyDescent="0.25">
      <c r="A32" s="119" t="s">
        <v>201</v>
      </c>
      <c r="B32" s="46">
        <f>'C.1 Federal Expenditures'!$AJ$39</f>
        <v>0</v>
      </c>
      <c r="C32" s="46">
        <f>'C.2 State Expenditures'!$AJ$39</f>
        <v>0</v>
      </c>
      <c r="D32" s="46">
        <f>'B. Total Expenditures'!$AJ$39</f>
        <v>0</v>
      </c>
      <c r="E32" s="55">
        <f t="shared" si="0"/>
        <v>0</v>
      </c>
    </row>
    <row r="33" spans="1:5" x14ac:dyDescent="0.25">
      <c r="A33" s="119" t="s">
        <v>202</v>
      </c>
      <c r="B33" s="46">
        <f>'C.1 Federal Expenditures'!$AK$39</f>
        <v>0</v>
      </c>
      <c r="C33" s="46">
        <f>'C.2 State Expenditures'!$AK$39</f>
        <v>0</v>
      </c>
      <c r="D33" s="46">
        <f>'B. Total Expenditures'!$AK$39</f>
        <v>0</v>
      </c>
      <c r="E33" s="55">
        <f t="shared" si="0"/>
        <v>0</v>
      </c>
    </row>
    <row r="34" spans="1:5" ht="15.75" x14ac:dyDescent="0.25">
      <c r="A34" s="118" t="s">
        <v>203</v>
      </c>
      <c r="B34" s="46">
        <f>'C.1 Federal Expenditures'!$AL$39</f>
        <v>0</v>
      </c>
      <c r="C34" s="46">
        <f>'C.2 State Expenditures'!$AL$39</f>
        <v>0</v>
      </c>
      <c r="D34" s="46">
        <f>'B. Total Expenditures'!$AL$39</f>
        <v>0</v>
      </c>
      <c r="E34" s="55">
        <f t="shared" si="0"/>
        <v>0</v>
      </c>
    </row>
    <row r="35" spans="1:5" ht="15.75" x14ac:dyDescent="0.25">
      <c r="A35" s="118" t="s">
        <v>158</v>
      </c>
      <c r="B35" s="46">
        <f>'C.1 Federal Expenditures'!$AM$39</f>
        <v>4205495</v>
      </c>
      <c r="C35" s="46">
        <f>'C.2 State Expenditures'!$AM$39</f>
        <v>0</v>
      </c>
      <c r="D35" s="46">
        <f>'B. Total Expenditures'!$AM$39</f>
        <v>4205495</v>
      </c>
      <c r="E35" s="55">
        <f t="shared" si="0"/>
        <v>0.10891693702987834</v>
      </c>
    </row>
    <row r="36" spans="1:5" x14ac:dyDescent="0.25">
      <c r="A36" s="119" t="s">
        <v>204</v>
      </c>
      <c r="B36" s="46">
        <f>'C.1 Federal Expenditures'!$AN$39</f>
        <v>3654962</v>
      </c>
      <c r="C36" s="46">
        <f>'C.2 State Expenditures'!$AN$39</f>
        <v>0</v>
      </c>
      <c r="D36" s="46">
        <f>'B. Total Expenditures'!$AN$39</f>
        <v>3654962</v>
      </c>
      <c r="E36" s="55">
        <f t="shared" si="0"/>
        <v>9.4658837069262522E-2</v>
      </c>
    </row>
    <row r="37" spans="1:5" x14ac:dyDescent="0.25">
      <c r="A37" s="119" t="s">
        <v>205</v>
      </c>
      <c r="B37" s="46">
        <f>'C.1 Federal Expenditures'!$AO$39</f>
        <v>25194</v>
      </c>
      <c r="C37" s="46">
        <f>'C.2 State Expenditures'!$AO$39</f>
        <v>0</v>
      </c>
      <c r="D37" s="46">
        <f>'B. Total Expenditures'!$AO$39</f>
        <v>25194</v>
      </c>
      <c r="E37" s="55">
        <f t="shared" si="0"/>
        <v>6.5249234906491506E-4</v>
      </c>
    </row>
    <row r="38" spans="1:5" x14ac:dyDescent="0.25">
      <c r="A38" s="119" t="s">
        <v>206</v>
      </c>
      <c r="B38" s="46">
        <f>'C.1 Federal Expenditures'!$AP$39</f>
        <v>525339</v>
      </c>
      <c r="C38" s="46">
        <f>'C.2 State Expenditures'!$AP$39</f>
        <v>0</v>
      </c>
      <c r="D38" s="46">
        <f>'B. Total Expenditures'!$AP$39</f>
        <v>525339</v>
      </c>
      <c r="E38" s="55">
        <f t="shared" si="0"/>
        <v>1.3605607611550902E-2</v>
      </c>
    </row>
    <row r="39" spans="1:5" ht="15.75" x14ac:dyDescent="0.25">
      <c r="A39" s="118" t="s">
        <v>152</v>
      </c>
      <c r="B39" s="46">
        <f>'C.1 Federal Expenditures'!$AQ$39</f>
        <v>0</v>
      </c>
      <c r="C39" s="46">
        <f>'C.2 State Expenditures'!$AQ$39</f>
        <v>0</v>
      </c>
      <c r="D39" s="46">
        <f>'B. Total Expenditures'!$AQ$39</f>
        <v>0</v>
      </c>
      <c r="E39" s="55">
        <f t="shared" si="0"/>
        <v>0</v>
      </c>
    </row>
    <row r="40" spans="1:5" ht="15.75" x14ac:dyDescent="0.25">
      <c r="A40" s="94" t="s">
        <v>209</v>
      </c>
      <c r="B40" s="133">
        <f>'C.1 Federal Expenditures'!$AR$39</f>
        <v>29542661</v>
      </c>
      <c r="C40" s="133">
        <f>'C.2 State Expenditures'!$AR$39</f>
        <v>9069286</v>
      </c>
      <c r="D40" s="133">
        <f>'B. Total Expenditures'!$AR$39</f>
        <v>38611947</v>
      </c>
      <c r="E40" s="96">
        <f t="shared" si="0"/>
        <v>1</v>
      </c>
    </row>
    <row r="41" spans="1:5" ht="15.75" x14ac:dyDescent="0.25">
      <c r="A41" s="118" t="s">
        <v>153</v>
      </c>
      <c r="B41" s="46">
        <f>'C.1 Federal Expenditures'!$C$39</f>
        <v>0</v>
      </c>
      <c r="C41" s="132"/>
      <c r="D41" s="46">
        <f>'B. Total Expenditures'!$C$39</f>
        <v>0</v>
      </c>
      <c r="E41" s="55">
        <f t="shared" si="0"/>
        <v>0</v>
      </c>
    </row>
    <row r="42" spans="1:5" ht="15.75" x14ac:dyDescent="0.25">
      <c r="A42" s="118" t="s">
        <v>320</v>
      </c>
      <c r="B42" s="46">
        <f>'C.1 Federal Expenditures'!$D$39</f>
        <v>0</v>
      </c>
      <c r="C42" s="132"/>
      <c r="D42" s="46">
        <f>'B. Total Expenditures'!$D$39</f>
        <v>0</v>
      </c>
      <c r="E42" s="55">
        <f t="shared" si="0"/>
        <v>0</v>
      </c>
    </row>
    <row r="43" spans="1:5" ht="15.75" x14ac:dyDescent="0.25">
      <c r="A43" s="120" t="s">
        <v>180</v>
      </c>
      <c r="B43" s="133">
        <f>B41+B42</f>
        <v>0</v>
      </c>
      <c r="C43" s="144"/>
      <c r="D43" s="133">
        <f>D41+D42</f>
        <v>0</v>
      </c>
      <c r="E43" s="96">
        <f t="shared" si="0"/>
        <v>0</v>
      </c>
    </row>
    <row r="44" spans="1:5" ht="15.75" x14ac:dyDescent="0.25">
      <c r="A44" s="94" t="s">
        <v>61</v>
      </c>
      <c r="B44" s="95">
        <f>SUM(B41,B42, B3,B6,B10,B14,B18,B19,B22,B23,B24,B25,B26,B27,B28,B29,B30,B34,B35, B39)</f>
        <v>29542661</v>
      </c>
      <c r="C44" s="95">
        <f>SUM(C41,C42,C3,C6,C10,C14,C18,C19,C22,C23,C24,C25,C26,C27,C28,C29,C30,C34,C35, C39)</f>
        <v>9069286</v>
      </c>
      <c r="D44" s="95">
        <f>B44+C44</f>
        <v>38611947</v>
      </c>
      <c r="E44" s="96">
        <f t="shared" si="0"/>
        <v>1</v>
      </c>
    </row>
    <row r="45" spans="1:5" ht="15.75" x14ac:dyDescent="0.25">
      <c r="A45" s="118" t="s">
        <v>207</v>
      </c>
      <c r="B45" s="46">
        <f>'C.1 Federal Expenditures'!$AS$39</f>
        <v>0</v>
      </c>
      <c r="C45" s="132"/>
      <c r="D45" s="46">
        <f>'B. Total Expenditures'!$AS$39</f>
        <v>0</v>
      </c>
      <c r="E45" s="141"/>
    </row>
    <row r="46" spans="1:5" ht="15.75" x14ac:dyDescent="0.25">
      <c r="A46" s="118" t="s">
        <v>208</v>
      </c>
      <c r="B46" s="46">
        <f>'C.1 Federal Expenditures'!$AT$39</f>
        <v>10973387</v>
      </c>
      <c r="C46" s="132"/>
      <c r="D46" s="46">
        <f>'B. Total Expenditures'!$AT$39</f>
        <v>10973387</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102</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Expenditures'!$G$40</f>
        <v>155558649</v>
      </c>
      <c r="C3" s="46">
        <f>'C.2 State Expenditures'!$G$40</f>
        <v>115158395</v>
      </c>
      <c r="D3" s="46">
        <f>'B. Total Expenditures'!$G$40</f>
        <v>270717044</v>
      </c>
      <c r="E3" s="55">
        <f t="shared" ref="E3:E44" si="0">D3/($D$44)</f>
        <v>0.25361325309946142</v>
      </c>
    </row>
    <row r="4" spans="1:5" ht="57.75" x14ac:dyDescent="0.25">
      <c r="A4" s="119" t="s">
        <v>182</v>
      </c>
      <c r="B4" s="46">
        <f>'C.1 Federal Expenditures'!$H$40</f>
        <v>155558649</v>
      </c>
      <c r="C4" s="46">
        <f>'C.2 State Expenditures'!$H$40</f>
        <v>114258049</v>
      </c>
      <c r="D4" s="46">
        <f>'B. Total Expenditures'!$H$40</f>
        <v>269816698</v>
      </c>
      <c r="E4" s="55">
        <f t="shared" si="0"/>
        <v>0.25276979058745541</v>
      </c>
    </row>
    <row r="5" spans="1:5" ht="43.5" x14ac:dyDescent="0.25">
      <c r="A5" s="119" t="s">
        <v>181</v>
      </c>
      <c r="B5" s="46">
        <f>'C.1 Federal Expenditures'!$I$40</f>
        <v>0</v>
      </c>
      <c r="C5" s="46">
        <f>'C.2 State Expenditures'!$I$40</f>
        <v>900346</v>
      </c>
      <c r="D5" s="46">
        <f>'B. Total Expenditures'!$I$40</f>
        <v>900346</v>
      </c>
      <c r="E5" s="55">
        <f t="shared" si="0"/>
        <v>8.4346251200603274E-4</v>
      </c>
    </row>
    <row r="6" spans="1:5" ht="30.75" x14ac:dyDescent="0.25">
      <c r="A6" s="118" t="s">
        <v>149</v>
      </c>
      <c r="B6" s="46">
        <f>'C.1 Federal Expenditures'!$J$40</f>
        <v>0</v>
      </c>
      <c r="C6" s="132"/>
      <c r="D6" s="46">
        <f>'B. Total Expenditures'!$J$40</f>
        <v>0</v>
      </c>
      <c r="E6" s="55">
        <f t="shared" si="0"/>
        <v>0</v>
      </c>
    </row>
    <row r="7" spans="1:5" x14ac:dyDescent="0.25">
      <c r="A7" s="119" t="s">
        <v>183</v>
      </c>
      <c r="B7" s="46">
        <f>'C.1 Federal Expenditures'!$K$40</f>
        <v>0</v>
      </c>
      <c r="C7" s="132"/>
      <c r="D7" s="46">
        <f>'B. Total Expenditures'!$K$40</f>
        <v>0</v>
      </c>
      <c r="E7" s="55">
        <f t="shared" si="0"/>
        <v>0</v>
      </c>
    </row>
    <row r="8" spans="1:5" x14ac:dyDescent="0.25">
      <c r="A8" s="119" t="s">
        <v>184</v>
      </c>
      <c r="B8" s="46">
        <f>'C.1 Federal Expenditures'!$L$40</f>
        <v>0</v>
      </c>
      <c r="C8" s="132"/>
      <c r="D8" s="46">
        <f>'B. Total Expenditures'!$L$40</f>
        <v>0</v>
      </c>
      <c r="E8" s="55">
        <f t="shared" si="0"/>
        <v>0</v>
      </c>
    </row>
    <row r="9" spans="1:5" ht="29.25" x14ac:dyDescent="0.25">
      <c r="A9" s="119" t="s">
        <v>185</v>
      </c>
      <c r="B9" s="46">
        <f>'C.1 Federal Expenditures'!$M$40</f>
        <v>0</v>
      </c>
      <c r="C9" s="132"/>
      <c r="D9" s="46">
        <f>'B. Total Expenditures'!$M$40</f>
        <v>0</v>
      </c>
      <c r="E9" s="55">
        <f t="shared" si="0"/>
        <v>0</v>
      </c>
    </row>
    <row r="10" spans="1:5" ht="30.75" x14ac:dyDescent="0.25">
      <c r="A10" s="118" t="s">
        <v>148</v>
      </c>
      <c r="B10" s="46">
        <f>'C.1 Federal Expenditures'!$N$40</f>
        <v>0</v>
      </c>
      <c r="C10" s="132"/>
      <c r="D10" s="46">
        <f>'B. Total Expenditures'!$N$40</f>
        <v>0</v>
      </c>
      <c r="E10" s="55">
        <f t="shared" si="0"/>
        <v>0</v>
      </c>
    </row>
    <row r="11" spans="1:5" x14ac:dyDescent="0.25">
      <c r="A11" s="119" t="s">
        <v>186</v>
      </c>
      <c r="B11" s="46">
        <f>'C.1 Federal Expenditures'!$O$40</f>
        <v>0</v>
      </c>
      <c r="C11" s="132"/>
      <c r="D11" s="46">
        <f>'B. Total Expenditures'!$O$40</f>
        <v>0</v>
      </c>
      <c r="E11" s="55">
        <f t="shared" si="0"/>
        <v>0</v>
      </c>
    </row>
    <row r="12" spans="1:5" x14ac:dyDescent="0.25">
      <c r="A12" s="119" t="s">
        <v>187</v>
      </c>
      <c r="B12" s="46">
        <f>'C.1 Federal Expenditures'!$P$40</f>
        <v>0</v>
      </c>
      <c r="C12" s="132"/>
      <c r="D12" s="46">
        <f>'B. Total Expenditures'!$P$40</f>
        <v>0</v>
      </c>
      <c r="E12" s="55">
        <f t="shared" si="0"/>
        <v>0</v>
      </c>
    </row>
    <row r="13" spans="1:5" ht="29.25" x14ac:dyDescent="0.25">
      <c r="A13" s="119" t="s">
        <v>188</v>
      </c>
      <c r="B13" s="46">
        <f>'C.1 Federal Expenditures'!$Q$40</f>
        <v>0</v>
      </c>
      <c r="C13" s="132"/>
      <c r="D13" s="46">
        <f>'B. Total Expenditures'!$Q$40</f>
        <v>0</v>
      </c>
      <c r="E13" s="55">
        <f t="shared" si="0"/>
        <v>0</v>
      </c>
    </row>
    <row r="14" spans="1:5" ht="30.75" x14ac:dyDescent="0.25">
      <c r="A14" s="118" t="s">
        <v>189</v>
      </c>
      <c r="B14" s="46">
        <f>'C.1 Federal Expenditures'!$R$40</f>
        <v>69987674</v>
      </c>
      <c r="C14" s="46">
        <f>'C.2 State Expenditures'!$R$40</f>
        <v>0</v>
      </c>
      <c r="D14" s="46">
        <f>'B. Total Expenditures'!$R$40</f>
        <v>69987674</v>
      </c>
      <c r="E14" s="55">
        <f t="shared" si="0"/>
        <v>6.5565881696036096E-2</v>
      </c>
    </row>
    <row r="15" spans="1:5" x14ac:dyDescent="0.25">
      <c r="A15" s="119" t="s">
        <v>190</v>
      </c>
      <c r="B15" s="46">
        <f>'C.1 Federal Expenditures'!$S$40</f>
        <v>35523085</v>
      </c>
      <c r="C15" s="46">
        <f>'C.2 State Expenditures'!$S$40</f>
        <v>0</v>
      </c>
      <c r="D15" s="46">
        <f>'B. Total Expenditures'!$S$40</f>
        <v>35523085</v>
      </c>
      <c r="E15" s="55">
        <f t="shared" si="0"/>
        <v>3.3278751178217957E-2</v>
      </c>
    </row>
    <row r="16" spans="1:5" x14ac:dyDescent="0.25">
      <c r="A16" s="119" t="s">
        <v>191</v>
      </c>
      <c r="B16" s="46">
        <f>'C.1 Federal Expenditures'!$T$40</f>
        <v>8166775</v>
      </c>
      <c r="C16" s="46">
        <f>'C.2 State Expenditures'!$T$40</f>
        <v>0</v>
      </c>
      <c r="D16" s="46">
        <f>'B. Total Expenditures'!$T$40</f>
        <v>8166775</v>
      </c>
      <c r="E16" s="55">
        <f t="shared" si="0"/>
        <v>7.6508015323976213E-3</v>
      </c>
    </row>
    <row r="17" spans="1:5" x14ac:dyDescent="0.25">
      <c r="A17" s="119" t="s">
        <v>192</v>
      </c>
      <c r="B17" s="46">
        <f>'C.1 Federal Expenditures'!$U$40</f>
        <v>26297814</v>
      </c>
      <c r="C17" s="46">
        <f>'C.2 State Expenditures'!$U$40</f>
        <v>0</v>
      </c>
      <c r="D17" s="46">
        <f>'B. Total Expenditures'!$U$40</f>
        <v>26297814</v>
      </c>
      <c r="E17" s="55">
        <f t="shared" si="0"/>
        <v>2.4636328985420512E-2</v>
      </c>
    </row>
    <row r="18" spans="1:5" ht="15.75" x14ac:dyDescent="0.25">
      <c r="A18" s="118" t="s">
        <v>193</v>
      </c>
      <c r="B18" s="46">
        <f>'C.1 Federal Expenditures'!$V$40</f>
        <v>17263665</v>
      </c>
      <c r="C18" s="46">
        <f>'C.2 State Expenditures'!$V$40</f>
        <v>0</v>
      </c>
      <c r="D18" s="46">
        <f>'B. Total Expenditures'!$V$40</f>
        <v>17263665</v>
      </c>
      <c r="E18" s="55">
        <f t="shared" si="0"/>
        <v>1.6172953783690523E-2</v>
      </c>
    </row>
    <row r="19" spans="1:5" ht="15.75" x14ac:dyDescent="0.25">
      <c r="A19" s="118" t="s">
        <v>154</v>
      </c>
      <c r="B19" s="46">
        <f>'C.1 Federal Expenditures'!$W$40</f>
        <v>194919776</v>
      </c>
      <c r="C19" s="46">
        <f>'C.2 State Expenditures'!$W$40</f>
        <v>183375314</v>
      </c>
      <c r="D19" s="46">
        <f>'B. Total Expenditures'!$W$40</f>
        <v>378295090</v>
      </c>
      <c r="E19" s="55">
        <f t="shared" si="0"/>
        <v>0.3543945626358625</v>
      </c>
    </row>
    <row r="20" spans="1:5" ht="29.25" x14ac:dyDescent="0.25">
      <c r="A20" s="119" t="s">
        <v>195</v>
      </c>
      <c r="B20" s="46">
        <f>'C.1 Federal Expenditures'!$X$40</f>
        <v>194919776</v>
      </c>
      <c r="C20" s="46">
        <f>'C.2 State Expenditures'!$X$40</f>
        <v>183375314</v>
      </c>
      <c r="D20" s="46">
        <f>'B. Total Expenditures'!$X$40</f>
        <v>378295090</v>
      </c>
      <c r="E20" s="55">
        <f t="shared" si="0"/>
        <v>0.3543945626358625</v>
      </c>
    </row>
    <row r="21" spans="1:5" x14ac:dyDescent="0.25">
      <c r="A21" s="119" t="s">
        <v>194</v>
      </c>
      <c r="B21" s="46">
        <f>'C.1 Federal Expenditures'!$Y$40</f>
        <v>0</v>
      </c>
      <c r="C21" s="46">
        <f>'C.2 State Expenditures'!$Y$40</f>
        <v>0</v>
      </c>
      <c r="D21" s="46">
        <f>'B. Total Expenditures'!$Y$40</f>
        <v>0</v>
      </c>
      <c r="E21" s="55">
        <f t="shared" si="0"/>
        <v>0</v>
      </c>
    </row>
    <row r="22" spans="1:5" ht="30.75" x14ac:dyDescent="0.25">
      <c r="A22" s="118" t="s">
        <v>155</v>
      </c>
      <c r="B22" s="46">
        <f>'C.1 Federal Expenditures'!$Z$40</f>
        <v>0</v>
      </c>
      <c r="C22" s="46">
        <f>'C.2 State Expenditures'!$Z$40</f>
        <v>0</v>
      </c>
      <c r="D22" s="46">
        <f>'B. Total Expenditures'!$Z$40</f>
        <v>0</v>
      </c>
      <c r="E22" s="55">
        <f t="shared" si="0"/>
        <v>0</v>
      </c>
    </row>
    <row r="23" spans="1:5" ht="30.75" x14ac:dyDescent="0.25">
      <c r="A23" s="118" t="s">
        <v>150</v>
      </c>
      <c r="B23" s="46">
        <f>'C.1 Federal Expenditures'!$AA$40</f>
        <v>0</v>
      </c>
      <c r="C23" s="46">
        <f>'C.2 State Expenditures'!$AA$40</f>
        <v>0</v>
      </c>
      <c r="D23" s="46">
        <f>'B. Total Expenditures'!$AA$40</f>
        <v>0</v>
      </c>
      <c r="E23" s="55">
        <f t="shared" si="0"/>
        <v>0</v>
      </c>
    </row>
    <row r="24" spans="1:5" ht="30.75" x14ac:dyDescent="0.25">
      <c r="A24" s="118" t="s">
        <v>156</v>
      </c>
      <c r="B24" s="46">
        <f>'C.1 Federal Expenditures'!$AB$40</f>
        <v>0</v>
      </c>
      <c r="C24" s="46">
        <f>'C.2 State Expenditures'!$AB$40</f>
        <v>0</v>
      </c>
      <c r="D24" s="46">
        <f>'B. Total Expenditures'!$AB$40</f>
        <v>0</v>
      </c>
      <c r="E24" s="55">
        <f t="shared" si="0"/>
        <v>0</v>
      </c>
    </row>
    <row r="25" spans="1:5" ht="15.75" x14ac:dyDescent="0.25">
      <c r="A25" s="118" t="s">
        <v>64</v>
      </c>
      <c r="B25" s="46">
        <f>'C.1 Federal Expenditures'!$AC$40</f>
        <v>17545474</v>
      </c>
      <c r="C25" s="46">
        <f>'C.2 State Expenditures'!$AC$40</f>
        <v>37783261</v>
      </c>
      <c r="D25" s="46">
        <f>'B. Total Expenditures'!$AC$40</f>
        <v>55328735</v>
      </c>
      <c r="E25" s="55">
        <f t="shared" si="0"/>
        <v>5.1833088400699404E-2</v>
      </c>
    </row>
    <row r="26" spans="1:5" ht="15.75" x14ac:dyDescent="0.25">
      <c r="A26" s="118" t="s">
        <v>196</v>
      </c>
      <c r="B26" s="46">
        <f>'C.1 Federal Expenditures'!$AD$40</f>
        <v>7284084</v>
      </c>
      <c r="C26" s="46">
        <f>'C.2 State Expenditures'!$AD$40</f>
        <v>0</v>
      </c>
      <c r="D26" s="46">
        <f>'B. Total Expenditures'!$AD$40</f>
        <v>7284084</v>
      </c>
      <c r="E26" s="55">
        <f t="shared" si="0"/>
        <v>6.8238785847917925E-3</v>
      </c>
    </row>
    <row r="27" spans="1:5" s="11" customFormat="1" ht="15.75" x14ac:dyDescent="0.25">
      <c r="A27" s="118" t="s">
        <v>197</v>
      </c>
      <c r="B27" s="46">
        <f>'C.1 Federal Expenditures'!$AE$40</f>
        <v>3578501</v>
      </c>
      <c r="C27" s="46">
        <f>'C.2 State Expenditures'!$AE$40</f>
        <v>799900</v>
      </c>
      <c r="D27" s="46">
        <f>'B. Total Expenditures'!$AE$40</f>
        <v>4378401</v>
      </c>
      <c r="E27" s="55">
        <f t="shared" si="0"/>
        <v>4.1017754352545869E-3</v>
      </c>
    </row>
    <row r="28" spans="1:5" ht="30.75" x14ac:dyDescent="0.25">
      <c r="A28" s="118" t="s">
        <v>198</v>
      </c>
      <c r="B28" s="46">
        <f>'C.1 Federal Expenditures'!$AF$40</f>
        <v>1265435</v>
      </c>
      <c r="C28" s="46">
        <f>'C.2 State Expenditures'!$AF$40</f>
        <v>33898810</v>
      </c>
      <c r="D28" s="46">
        <f>'B. Total Expenditures'!$AF$40</f>
        <v>35164245</v>
      </c>
      <c r="E28" s="55">
        <f t="shared" si="0"/>
        <v>3.2942582541040419E-2</v>
      </c>
    </row>
    <row r="29" spans="1:5" ht="45.75" x14ac:dyDescent="0.25">
      <c r="A29" s="118" t="s">
        <v>157</v>
      </c>
      <c r="B29" s="46">
        <f>'C.1 Federal Expenditures'!$AG$40</f>
        <v>1610683</v>
      </c>
      <c r="C29" s="46">
        <f>'C.2 State Expenditures'!$AG$40</f>
        <v>248294</v>
      </c>
      <c r="D29" s="46">
        <f>'B. Total Expenditures'!$AG$40</f>
        <v>1858977</v>
      </c>
      <c r="E29" s="55">
        <f t="shared" si="0"/>
        <v>1.7415276018124574E-3</v>
      </c>
    </row>
    <row r="30" spans="1:5" ht="15.75" x14ac:dyDescent="0.25">
      <c r="A30" s="118" t="s">
        <v>199</v>
      </c>
      <c r="B30" s="46">
        <f>'C.1 Federal Expenditures'!$AH$40</f>
        <v>5079798</v>
      </c>
      <c r="C30" s="46">
        <f>'C.2 State Expenditures'!$AH$40</f>
        <v>2168182</v>
      </c>
      <c r="D30" s="46">
        <f>'B. Total Expenditures'!$AH$40</f>
        <v>7247980</v>
      </c>
      <c r="E30" s="55">
        <f t="shared" si="0"/>
        <v>6.7900556205830707E-3</v>
      </c>
    </row>
    <row r="31" spans="1:5" ht="29.25" x14ac:dyDescent="0.25">
      <c r="A31" s="119" t="s">
        <v>200</v>
      </c>
      <c r="B31" s="46">
        <f>'C.1 Federal Expenditures'!$AI$40</f>
        <v>1690582</v>
      </c>
      <c r="C31" s="46">
        <f>'C.2 State Expenditures'!$AI$40</f>
        <v>2168182</v>
      </c>
      <c r="D31" s="46">
        <f>'B. Total Expenditures'!$AI$40</f>
        <v>3858764</v>
      </c>
      <c r="E31" s="55">
        <f t="shared" si="0"/>
        <v>3.6149688860487492E-3</v>
      </c>
    </row>
    <row r="32" spans="1:5" x14ac:dyDescent="0.25">
      <c r="A32" s="119" t="s">
        <v>201</v>
      </c>
      <c r="B32" s="46">
        <f>'C.1 Federal Expenditures'!$AJ$40</f>
        <v>0</v>
      </c>
      <c r="C32" s="46">
        <f>'C.2 State Expenditures'!$AJ$40</f>
        <v>0</v>
      </c>
      <c r="D32" s="46">
        <f>'B. Total Expenditures'!$AJ$40</f>
        <v>0</v>
      </c>
      <c r="E32" s="55">
        <f t="shared" si="0"/>
        <v>0</v>
      </c>
    </row>
    <row r="33" spans="1:5" x14ac:dyDescent="0.25">
      <c r="A33" s="119" t="s">
        <v>202</v>
      </c>
      <c r="B33" s="46">
        <f>'C.1 Federal Expenditures'!$AK$40</f>
        <v>3389216</v>
      </c>
      <c r="C33" s="46">
        <f>'C.2 State Expenditures'!$AK$40</f>
        <v>0</v>
      </c>
      <c r="D33" s="46">
        <f>'B. Total Expenditures'!$AK$40</f>
        <v>3389216</v>
      </c>
      <c r="E33" s="55">
        <f t="shared" si="0"/>
        <v>3.1750867345343215E-3</v>
      </c>
    </row>
    <row r="34" spans="1:5" ht="15.75" x14ac:dyDescent="0.25">
      <c r="A34" s="118" t="s">
        <v>203</v>
      </c>
      <c r="B34" s="46">
        <f>'C.1 Federal Expenditures'!$AL$40</f>
        <v>0</v>
      </c>
      <c r="C34" s="46">
        <f>'C.2 State Expenditures'!$AL$40</f>
        <v>0</v>
      </c>
      <c r="D34" s="46">
        <f>'B. Total Expenditures'!$AL$40</f>
        <v>0</v>
      </c>
      <c r="E34" s="55">
        <f t="shared" si="0"/>
        <v>0</v>
      </c>
    </row>
    <row r="35" spans="1:5" ht="15.75" x14ac:dyDescent="0.25">
      <c r="A35" s="118" t="s">
        <v>158</v>
      </c>
      <c r="B35" s="46">
        <f>'C.1 Federal Expenditures'!$AM$40</f>
        <v>105974203</v>
      </c>
      <c r="C35" s="46">
        <f>'C.2 State Expenditures'!$AM$40</f>
        <v>53346561</v>
      </c>
      <c r="D35" s="46">
        <f>'B. Total Expenditures'!$AM$40</f>
        <v>159320764</v>
      </c>
      <c r="E35" s="55">
        <f t="shared" si="0"/>
        <v>0.14925494400837047</v>
      </c>
    </row>
    <row r="36" spans="1:5" x14ac:dyDescent="0.25">
      <c r="A36" s="119" t="s">
        <v>204</v>
      </c>
      <c r="B36" s="46">
        <f>'C.1 Federal Expenditures'!$AN$40</f>
        <v>60712888</v>
      </c>
      <c r="C36" s="46">
        <f>'C.2 State Expenditures'!$AN$40</f>
        <v>52668975</v>
      </c>
      <c r="D36" s="46">
        <f>'B. Total Expenditures'!$AN$40</f>
        <v>113381863</v>
      </c>
      <c r="E36" s="55">
        <f t="shared" si="0"/>
        <v>0.10621844377817402</v>
      </c>
    </row>
    <row r="37" spans="1:5" x14ac:dyDescent="0.25">
      <c r="A37" s="119" t="s">
        <v>205</v>
      </c>
      <c r="B37" s="46">
        <f>'C.1 Federal Expenditures'!$AO$40</f>
        <v>37203758</v>
      </c>
      <c r="C37" s="46">
        <f>'C.2 State Expenditures'!$AO$40</f>
        <v>0</v>
      </c>
      <c r="D37" s="46">
        <f>'B. Total Expenditures'!$AO$40</f>
        <v>37203758</v>
      </c>
      <c r="E37" s="55">
        <f t="shared" si="0"/>
        <v>3.4853239953023106E-2</v>
      </c>
    </row>
    <row r="38" spans="1:5" x14ac:dyDescent="0.25">
      <c r="A38" s="119" t="s">
        <v>206</v>
      </c>
      <c r="B38" s="46">
        <f>'C.1 Federal Expenditures'!$AP$40</f>
        <v>8057557</v>
      </c>
      <c r="C38" s="46">
        <f>'C.2 State Expenditures'!$AP$40</f>
        <v>677586</v>
      </c>
      <c r="D38" s="46">
        <f>'B. Total Expenditures'!$AP$40</f>
        <v>8735143</v>
      </c>
      <c r="E38" s="55">
        <f t="shared" si="0"/>
        <v>8.1832602771733463E-3</v>
      </c>
    </row>
    <row r="39" spans="1:5" ht="15.75" x14ac:dyDescent="0.25">
      <c r="A39" s="118" t="s">
        <v>152</v>
      </c>
      <c r="B39" s="46">
        <f>'C.1 Federal Expenditures'!$AQ$40</f>
        <v>0</v>
      </c>
      <c r="C39" s="46">
        <f>'C.2 State Expenditures'!$AQ$40</f>
        <v>0</v>
      </c>
      <c r="D39" s="46">
        <f>'B. Total Expenditures'!$AQ$40</f>
        <v>0</v>
      </c>
      <c r="E39" s="55">
        <f t="shared" si="0"/>
        <v>0</v>
      </c>
    </row>
    <row r="40" spans="1:5" ht="15.75" x14ac:dyDescent="0.25">
      <c r="A40" s="94" t="s">
        <v>209</v>
      </c>
      <c r="B40" s="133">
        <f>'C.1 Federal Expenditures'!$AR$40</f>
        <v>580067942</v>
      </c>
      <c r="C40" s="133">
        <f>'C.2 State Expenditures'!$AR$40</f>
        <v>426778717</v>
      </c>
      <c r="D40" s="133">
        <f>'B. Total Expenditures'!$AR$40</f>
        <v>1006846659</v>
      </c>
      <c r="E40" s="96">
        <f t="shared" si="0"/>
        <v>0.94323450340760273</v>
      </c>
    </row>
    <row r="41" spans="1:5" ht="15.75" x14ac:dyDescent="0.25">
      <c r="A41" s="118" t="s">
        <v>153</v>
      </c>
      <c r="B41" s="46">
        <f>'C.1 Federal Expenditures'!$C$40</f>
        <v>0</v>
      </c>
      <c r="C41" s="132"/>
      <c r="D41" s="46">
        <f>'B. Total Expenditures'!$C$40</f>
        <v>0</v>
      </c>
      <c r="E41" s="55">
        <f t="shared" si="0"/>
        <v>0</v>
      </c>
    </row>
    <row r="42" spans="1:5" ht="15.75" x14ac:dyDescent="0.25">
      <c r="A42" s="118" t="s">
        <v>320</v>
      </c>
      <c r="B42" s="46">
        <f>'C.1 Federal Expenditures'!$D$40</f>
        <v>60593787</v>
      </c>
      <c r="C42" s="132"/>
      <c r="D42" s="46">
        <f>'B. Total Expenditures'!$D$40</f>
        <v>60593787</v>
      </c>
      <c r="E42" s="55">
        <f t="shared" si="0"/>
        <v>5.6765496592397248E-2</v>
      </c>
    </row>
    <row r="43" spans="1:5" ht="15.75" x14ac:dyDescent="0.25">
      <c r="A43" s="120" t="s">
        <v>180</v>
      </c>
      <c r="B43" s="133">
        <f>B41+B42</f>
        <v>60593787</v>
      </c>
      <c r="C43" s="144"/>
      <c r="D43" s="133">
        <f>D41+D42</f>
        <v>60593787</v>
      </c>
      <c r="E43" s="96">
        <f t="shared" si="0"/>
        <v>5.6765496592397248E-2</v>
      </c>
    </row>
    <row r="44" spans="1:5" ht="15.75" x14ac:dyDescent="0.25">
      <c r="A44" s="94" t="s">
        <v>61</v>
      </c>
      <c r="B44" s="95">
        <f>SUM(B41,B42, B3,B6,B10,B14,B18,B19,B22,B23,B24,B25,B26,B27,B28,B29,B30,B34,B35, B39)</f>
        <v>640661729</v>
      </c>
      <c r="C44" s="95">
        <f>SUM(C41,C42,C3,C6,C10,C14,C18,C19,C22,C23,C24,C25,C26,C27,C28,C29,C30,C34,C35, C39)</f>
        <v>426778717</v>
      </c>
      <c r="D44" s="95">
        <f>B44+C44</f>
        <v>1067440446</v>
      </c>
      <c r="E44" s="96">
        <f t="shared" si="0"/>
        <v>1</v>
      </c>
    </row>
    <row r="45" spans="1:5" ht="15.75" x14ac:dyDescent="0.25">
      <c r="A45" s="118" t="s">
        <v>207</v>
      </c>
      <c r="B45" s="46">
        <f>'C.1 Federal Expenditures'!$AS$40</f>
        <v>227461862</v>
      </c>
      <c r="C45" s="132"/>
      <c r="D45" s="46">
        <f>'B. Total Expenditures'!$AS$40</f>
        <v>227461862</v>
      </c>
      <c r="E45" s="141"/>
    </row>
    <row r="46" spans="1:5" ht="15.75" x14ac:dyDescent="0.25">
      <c r="A46" s="118" t="s">
        <v>208</v>
      </c>
      <c r="B46" s="46">
        <f>'C.1 Federal Expenditures'!$AT$40</f>
        <v>137022973</v>
      </c>
      <c r="C46" s="132"/>
      <c r="D46" s="46">
        <f>'B. Total Expenditures'!$AT$40</f>
        <v>137022973</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theme="6"/>
  </sheetPr>
  <dimension ref="A1:G35"/>
  <sheetViews>
    <sheetView zoomScaleNormal="100" workbookViewId="0">
      <pane ySplit="2" topLeftCell="A9" activePane="bottomLeft" state="frozenSplit"/>
      <selection activeCell="B34" sqref="B34"/>
      <selection pane="bottomLeft" activeCell="E10" sqref="E10"/>
    </sheetView>
  </sheetViews>
  <sheetFormatPr defaultRowHeight="15" x14ac:dyDescent="0.25"/>
  <cols>
    <col min="1" max="1" width="27.28515625" style="11" customWidth="1"/>
    <col min="2" max="2" width="29.28515625" customWidth="1"/>
    <col min="3" max="8" width="23" customWidth="1"/>
  </cols>
  <sheetData>
    <row r="1" spans="1:7" ht="18" x14ac:dyDescent="0.25">
      <c r="A1" s="123" t="s">
        <v>162</v>
      </c>
      <c r="B1" s="124"/>
      <c r="C1" s="201"/>
      <c r="D1" s="201"/>
      <c r="E1" s="201"/>
      <c r="F1" s="201"/>
      <c r="G1" s="124"/>
    </row>
    <row r="2" spans="1:7" s="47" customFormat="1" ht="30.75" x14ac:dyDescent="0.25">
      <c r="A2" s="93" t="s">
        <v>145</v>
      </c>
      <c r="B2" s="93" t="s">
        <v>144</v>
      </c>
      <c r="C2" s="93" t="s">
        <v>146</v>
      </c>
      <c r="D2" s="93" t="s">
        <v>147</v>
      </c>
      <c r="E2" s="93" t="s">
        <v>365</v>
      </c>
      <c r="F2" s="93" t="s">
        <v>364</v>
      </c>
    </row>
    <row r="3" spans="1:7" x14ac:dyDescent="0.25">
      <c r="A3" s="168" t="s">
        <v>62</v>
      </c>
      <c r="B3" s="168" t="s">
        <v>62</v>
      </c>
      <c r="C3" s="40">
        <f>'A.2 FY14-15 Comparison'!G4</f>
        <v>8443419131</v>
      </c>
      <c r="D3" s="40">
        <f>'A.2 FY14-15 Comparison'!H4</f>
        <v>7937579818</v>
      </c>
      <c r="E3" s="41">
        <f>D3-C3</f>
        <v>-505839313</v>
      </c>
      <c r="F3" s="28">
        <f>IF(C3=0,0,E3/C3)</f>
        <v>-5.9909298016820198E-2</v>
      </c>
    </row>
    <row r="4" spans="1:7" ht="29.25" customHeight="1" x14ac:dyDescent="0.25">
      <c r="A4" s="153" t="s">
        <v>149</v>
      </c>
      <c r="B4" s="153" t="s">
        <v>149</v>
      </c>
      <c r="C4" s="40">
        <f>'A.2 FY14-15 Comparison'!G5</f>
        <v>571524430</v>
      </c>
      <c r="D4" s="40">
        <f>'A.2 FY14-15 Comparison'!H5</f>
        <v>673865094</v>
      </c>
      <c r="E4" s="41">
        <f t="shared" ref="E4:E31" si="0">D4-C4</f>
        <v>102340664</v>
      </c>
      <c r="F4" s="28">
        <f t="shared" ref="F4:F31" si="1">IF(C4=0,0,E4/C4)</f>
        <v>0.17906612321016618</v>
      </c>
    </row>
    <row r="5" spans="1:7" ht="28.5" x14ac:dyDescent="0.25">
      <c r="A5" s="136" t="s">
        <v>148</v>
      </c>
      <c r="B5" s="137" t="s">
        <v>148</v>
      </c>
      <c r="C5" s="40">
        <f>'A.2 FY14-15 Comparison'!G6</f>
        <v>876895435</v>
      </c>
      <c r="D5" s="40">
        <f>'A.2 FY14-15 Comparison'!H6</f>
        <v>654434734</v>
      </c>
      <c r="E5" s="41">
        <f t="shared" si="0"/>
        <v>-222460701</v>
      </c>
      <c r="F5" s="28">
        <f t="shared" si="1"/>
        <v>-0.25369125225289829</v>
      </c>
    </row>
    <row r="6" spans="1:7" ht="28.5" x14ac:dyDescent="0.25">
      <c r="A6" s="136" t="s">
        <v>358</v>
      </c>
      <c r="B6" s="137" t="s">
        <v>160</v>
      </c>
      <c r="C6" s="40">
        <f>'A.2 FY14-15 Comparison'!G7</f>
        <v>2168260121</v>
      </c>
      <c r="D6" s="40">
        <f>'A.2 FY14-15 Comparison'!H7</f>
        <v>2686384852</v>
      </c>
      <c r="E6" s="41">
        <f t="shared" si="0"/>
        <v>518124731</v>
      </c>
      <c r="F6" s="28">
        <f t="shared" si="1"/>
        <v>0.23895875129642713</v>
      </c>
    </row>
    <row r="7" spans="1:7" ht="57" x14ac:dyDescent="0.25">
      <c r="A7" s="136" t="s">
        <v>362</v>
      </c>
      <c r="B7" s="137" t="s">
        <v>193</v>
      </c>
      <c r="C7" s="40">
        <f>'A.2 FY14-15 Comparison'!G8</f>
        <v>449825144</v>
      </c>
      <c r="D7" s="40">
        <f>'A.2 FY14-15 Comparison'!H8</f>
        <v>468182707</v>
      </c>
      <c r="E7" s="41">
        <f t="shared" si="0"/>
        <v>18357563</v>
      </c>
      <c r="F7" s="28">
        <f t="shared" si="1"/>
        <v>4.0810442112591196E-2</v>
      </c>
    </row>
    <row r="8" spans="1:7" ht="42.75" x14ac:dyDescent="0.25">
      <c r="A8" s="136" t="s">
        <v>363</v>
      </c>
      <c r="B8" s="137" t="s">
        <v>195</v>
      </c>
      <c r="C8" s="40">
        <f>'A.2 FY14-15 Comparison'!G9</f>
        <v>3744187723</v>
      </c>
      <c r="D8" s="40">
        <f>'A.2 FY14-15 Comparison'!H9</f>
        <v>4096313296</v>
      </c>
      <c r="E8" s="41">
        <f t="shared" si="0"/>
        <v>352125573</v>
      </c>
      <c r="F8" s="28">
        <f t="shared" si="1"/>
        <v>9.4045918380893101E-2</v>
      </c>
    </row>
    <row r="9" spans="1:7" ht="28.5" x14ac:dyDescent="0.25">
      <c r="A9" s="136" t="s">
        <v>63</v>
      </c>
      <c r="B9" s="137" t="s">
        <v>155</v>
      </c>
      <c r="C9" s="40">
        <f>'A.2 FY14-15 Comparison'!G10</f>
        <v>843685</v>
      </c>
      <c r="D9" s="40">
        <f>'A.2 FY14-15 Comparison'!H10</f>
        <v>1567762</v>
      </c>
      <c r="E9" s="41">
        <f t="shared" si="0"/>
        <v>724077</v>
      </c>
      <c r="F9" s="28">
        <f t="shared" si="1"/>
        <v>0.85823144894125181</v>
      </c>
    </row>
    <row r="10" spans="1:7" ht="28.5" x14ac:dyDescent="0.25">
      <c r="A10" s="136" t="s">
        <v>150</v>
      </c>
      <c r="B10" s="137" t="s">
        <v>150</v>
      </c>
      <c r="C10" s="40">
        <f>'A.2 FY14-15 Comparison'!G11</f>
        <v>2018419848</v>
      </c>
      <c r="D10" s="40">
        <f>'A.2 FY14-15 Comparison'!H11</f>
        <v>1988332864</v>
      </c>
      <c r="E10" s="41">
        <f t="shared" si="0"/>
        <v>-30086984</v>
      </c>
      <c r="F10" s="28">
        <f t="shared" si="1"/>
        <v>-1.4906206966708345E-2</v>
      </c>
    </row>
    <row r="11" spans="1:7" ht="28.5" x14ac:dyDescent="0.25">
      <c r="A11" s="136" t="s">
        <v>151</v>
      </c>
      <c r="B11" s="137" t="s">
        <v>156</v>
      </c>
      <c r="C11" s="40">
        <f>'A.2 FY14-15 Comparison'!G12</f>
        <v>547154997</v>
      </c>
      <c r="D11" s="40">
        <f>'A.2 FY14-15 Comparison'!H12</f>
        <v>584162935</v>
      </c>
      <c r="E11" s="41">
        <f t="shared" si="0"/>
        <v>37007938</v>
      </c>
      <c r="F11" s="28">
        <f t="shared" si="1"/>
        <v>6.7637028269706176E-2</v>
      </c>
    </row>
    <row r="12" spans="1:7" ht="28.5" x14ac:dyDescent="0.25">
      <c r="A12" s="136" t="s">
        <v>64</v>
      </c>
      <c r="B12" s="137" t="s">
        <v>64</v>
      </c>
      <c r="C12" s="40">
        <f>'A.2 FY14-15 Comparison'!G13</f>
        <v>716173910</v>
      </c>
      <c r="D12" s="40">
        <f>'A.2 FY14-15 Comparison'!H13</f>
        <v>884133584</v>
      </c>
      <c r="E12" s="41">
        <f t="shared" si="0"/>
        <v>167959674</v>
      </c>
      <c r="F12" s="28">
        <f t="shared" si="1"/>
        <v>0.23452358659644554</v>
      </c>
    </row>
    <row r="13" spans="1:7" ht="28.5" x14ac:dyDescent="0.25">
      <c r="A13" s="138" t="s">
        <v>161</v>
      </c>
      <c r="B13" s="137" t="s">
        <v>198</v>
      </c>
      <c r="C13" s="40">
        <f>'A.2 FY14-15 Comparison'!G14</f>
        <v>2579635389</v>
      </c>
      <c r="D13" s="40">
        <f>'A.2 FY14-15 Comparison'!H14</f>
        <v>468955995</v>
      </c>
      <c r="E13" s="41">
        <f t="shared" si="0"/>
        <v>-2110679394</v>
      </c>
      <c r="F13" s="28">
        <f t="shared" si="1"/>
        <v>-0.81820841929843757</v>
      </c>
    </row>
    <row r="14" spans="1:7" ht="42.75" x14ac:dyDescent="0.25">
      <c r="A14" s="139" t="s">
        <v>65</v>
      </c>
      <c r="B14" s="137" t="s">
        <v>157</v>
      </c>
      <c r="C14" s="40">
        <f>'A.2 FY14-15 Comparison'!G15</f>
        <v>257709645</v>
      </c>
      <c r="D14" s="40">
        <f>'A.2 FY14-15 Comparison'!H15</f>
        <v>128304933</v>
      </c>
      <c r="E14" s="41">
        <f t="shared" si="0"/>
        <v>-129404712</v>
      </c>
      <c r="F14" s="28">
        <f t="shared" si="1"/>
        <v>-0.50213375599504628</v>
      </c>
    </row>
    <row r="15" spans="1:7" x14ac:dyDescent="0.25">
      <c r="A15" s="140" t="s">
        <v>317</v>
      </c>
      <c r="B15" s="137" t="s">
        <v>204</v>
      </c>
      <c r="C15" s="40">
        <f>'A.2 FY14-15 Comparison'!G16</f>
        <v>2053840331</v>
      </c>
      <c r="D15" s="40">
        <f>'A.2 FY14-15 Comparison'!H16</f>
        <v>1954351245</v>
      </c>
      <c r="E15" s="41">
        <f t="shared" si="0"/>
        <v>-99489086</v>
      </c>
      <c r="F15" s="28">
        <f t="shared" si="1"/>
        <v>-4.8440516284710154E-2</v>
      </c>
    </row>
    <row r="16" spans="1:7" x14ac:dyDescent="0.25">
      <c r="A16" s="140" t="s">
        <v>206</v>
      </c>
      <c r="B16" s="137" t="s">
        <v>206</v>
      </c>
      <c r="C16" s="40">
        <f>'A.2 FY14-15 Comparison'!G17</f>
        <v>221406541</v>
      </c>
      <c r="D16" s="40">
        <f>'A.2 FY14-15 Comparison'!H17</f>
        <v>275408906</v>
      </c>
      <c r="E16" s="41">
        <f t="shared" si="0"/>
        <v>54002365</v>
      </c>
      <c r="F16" s="28">
        <f t="shared" si="1"/>
        <v>0.24390591513734908</v>
      </c>
    </row>
    <row r="17" spans="1:6" x14ac:dyDescent="0.25">
      <c r="A17" s="263" t="s">
        <v>152</v>
      </c>
      <c r="B17" s="137" t="s">
        <v>318</v>
      </c>
      <c r="C17" s="40">
        <f>'A.2 FY14-15 Comparison'!G18</f>
        <v>4701630766</v>
      </c>
      <c r="D17" s="40">
        <f>'A.2 FY14-15 Comparison'!H18</f>
        <v>6493876248</v>
      </c>
      <c r="E17" s="41">
        <f t="shared" si="0"/>
        <v>1792245482</v>
      </c>
      <c r="F17" s="28">
        <f t="shared" si="1"/>
        <v>0.3811965616187224</v>
      </c>
    </row>
    <row r="18" spans="1:6" ht="29.25" x14ac:dyDescent="0.25">
      <c r="A18" s="264"/>
      <c r="B18" s="119" t="s">
        <v>194</v>
      </c>
      <c r="C18" s="145"/>
      <c r="D18" s="40">
        <f>'A.2 FY14-15 Comparison'!H19</f>
        <v>1988947311</v>
      </c>
      <c r="E18" s="145"/>
      <c r="F18" s="145"/>
    </row>
    <row r="19" spans="1:6" x14ac:dyDescent="0.25">
      <c r="A19" s="264"/>
      <c r="B19" s="148" t="s">
        <v>316</v>
      </c>
      <c r="C19" s="145"/>
      <c r="D19" s="40">
        <f>'A.2 FY14-15 Comparison'!H20</f>
        <v>29291582</v>
      </c>
      <c r="E19" s="145"/>
      <c r="F19" s="145"/>
    </row>
    <row r="20" spans="1:6" x14ac:dyDescent="0.25">
      <c r="A20" s="264"/>
      <c r="B20" s="148" t="s">
        <v>199</v>
      </c>
      <c r="C20" s="146"/>
      <c r="D20" s="40">
        <f>'A.2 FY14-15 Comparison'!H21</f>
        <v>1577489700</v>
      </c>
      <c r="E20" s="146"/>
      <c r="F20" s="146"/>
    </row>
    <row r="21" spans="1:6" x14ac:dyDescent="0.25">
      <c r="A21" s="264"/>
      <c r="B21" s="148" t="s">
        <v>196</v>
      </c>
      <c r="C21" s="145"/>
      <c r="D21" s="40">
        <f>'A.2 FY14-15 Comparison'!H22</f>
        <v>425395685</v>
      </c>
      <c r="E21" s="145"/>
      <c r="F21" s="145"/>
    </row>
    <row r="22" spans="1:6" ht="28.5" x14ac:dyDescent="0.25">
      <c r="A22" s="264"/>
      <c r="B22" s="148" t="s">
        <v>197</v>
      </c>
      <c r="C22" s="145"/>
      <c r="D22" s="40">
        <f>'A.2 FY14-15 Comparison'!H23</f>
        <v>578988967</v>
      </c>
      <c r="E22" s="145"/>
      <c r="F22" s="145"/>
    </row>
    <row r="23" spans="1:6" ht="29.25" x14ac:dyDescent="0.25">
      <c r="A23" s="264"/>
      <c r="B23" s="119" t="s">
        <v>205</v>
      </c>
      <c r="C23" s="146"/>
      <c r="D23" s="40">
        <f>'A.2 FY14-15 Comparison'!H24</f>
        <v>964544921</v>
      </c>
      <c r="E23" s="146"/>
      <c r="F23" s="146"/>
    </row>
    <row r="24" spans="1:6" x14ac:dyDescent="0.25">
      <c r="A24" s="265"/>
      <c r="B24" s="119" t="s">
        <v>360</v>
      </c>
      <c r="C24" s="146"/>
      <c r="D24" s="40">
        <f>'A.2 FY14-15 Comparison'!H25</f>
        <v>929218082</v>
      </c>
      <c r="E24" s="146"/>
      <c r="F24" s="146"/>
    </row>
    <row r="25" spans="1:6" x14ac:dyDescent="0.25">
      <c r="A25" s="257" t="s">
        <v>159</v>
      </c>
      <c r="B25" s="258"/>
      <c r="C25" s="40">
        <f>'A.2 FY14-15 Comparison'!G26</f>
        <v>29350927096</v>
      </c>
      <c r="D25" s="40">
        <f>'A.2 FY14-15 Comparison'!H26</f>
        <v>29295854973</v>
      </c>
      <c r="E25" s="41">
        <f t="shared" si="0"/>
        <v>-55072123</v>
      </c>
      <c r="F25" s="28">
        <f t="shared" si="1"/>
        <v>-1.8763333376104953E-3</v>
      </c>
    </row>
    <row r="26" spans="1:6" x14ac:dyDescent="0.25">
      <c r="A26" s="255" t="s">
        <v>153</v>
      </c>
      <c r="B26" s="256"/>
      <c r="C26" s="40">
        <f>'A.2 FY14-15 Comparison'!G27</f>
        <v>1382417347</v>
      </c>
      <c r="D26" s="40">
        <f>'A.2 FY14-15 Comparison'!H27</f>
        <v>1251209372</v>
      </c>
      <c r="E26" s="41">
        <f t="shared" si="0"/>
        <v>-131207975</v>
      </c>
      <c r="F26" s="28">
        <f t="shared" si="1"/>
        <v>-9.4911985360091114E-2</v>
      </c>
    </row>
    <row r="27" spans="1:6" x14ac:dyDescent="0.25">
      <c r="A27" s="255" t="s">
        <v>320</v>
      </c>
      <c r="B27" s="256"/>
      <c r="C27" s="40">
        <f>'A.2 FY14-15 Comparison'!G28</f>
        <v>1155909378</v>
      </c>
      <c r="D27" s="40">
        <f>'A.2 FY14-15 Comparison'!H28</f>
        <v>1125205136</v>
      </c>
      <c r="E27" s="41">
        <f t="shared" si="0"/>
        <v>-30704242</v>
      </c>
      <c r="F27" s="28">
        <f t="shared" si="1"/>
        <v>-2.6562845309833622E-2</v>
      </c>
    </row>
    <row r="28" spans="1:6" x14ac:dyDescent="0.25">
      <c r="A28" s="257" t="s">
        <v>180</v>
      </c>
      <c r="B28" s="258"/>
      <c r="C28" s="40">
        <f>'A.2 FY14-15 Comparison'!G29</f>
        <v>2538326725</v>
      </c>
      <c r="D28" s="40">
        <f>'A.2 FY14-15 Comparison'!H29</f>
        <v>2376414508</v>
      </c>
      <c r="E28" s="41">
        <f t="shared" si="0"/>
        <v>-161912217</v>
      </c>
      <c r="F28" s="28">
        <f t="shared" si="1"/>
        <v>-6.3786988256998314E-2</v>
      </c>
    </row>
    <row r="29" spans="1:6" ht="15.75" x14ac:dyDescent="0.25">
      <c r="A29" s="259" t="s">
        <v>61</v>
      </c>
      <c r="B29" s="260"/>
      <c r="C29" s="40">
        <f>'A.2 FY14-15 Comparison'!G30</f>
        <v>31889253821</v>
      </c>
      <c r="D29" s="40">
        <f>'A.2 FY14-15 Comparison'!H30</f>
        <v>31672269481</v>
      </c>
      <c r="E29" s="41">
        <f t="shared" si="0"/>
        <v>-216984340</v>
      </c>
      <c r="F29" s="28">
        <f t="shared" si="1"/>
        <v>-6.8043091010523901E-3</v>
      </c>
    </row>
    <row r="30" spans="1:6" ht="15.75" x14ac:dyDescent="0.25">
      <c r="A30" s="252" t="s">
        <v>207</v>
      </c>
      <c r="B30" s="252"/>
      <c r="C30" s="40">
        <f>'A.2 FY14-15 Comparison'!G31</f>
        <v>1730114572</v>
      </c>
      <c r="D30" s="40">
        <f>'A.2 FY14-15 Comparison'!H31</f>
        <v>1446369454</v>
      </c>
      <c r="E30" s="41">
        <f t="shared" si="0"/>
        <v>-283745118</v>
      </c>
      <c r="F30" s="28">
        <f t="shared" si="1"/>
        <v>-0.1640036576722157</v>
      </c>
    </row>
    <row r="31" spans="1:6" ht="15.75" x14ac:dyDescent="0.25">
      <c r="A31" s="252" t="s">
        <v>208</v>
      </c>
      <c r="B31" s="252"/>
      <c r="C31" s="40">
        <f>'A.2 FY14-15 Comparison'!G32</f>
        <v>1621952261</v>
      </c>
      <c r="D31" s="40">
        <f>'A.2 FY14-15 Comparison'!H32</f>
        <v>2625294837</v>
      </c>
      <c r="E31" s="41">
        <f t="shared" si="0"/>
        <v>1003342576</v>
      </c>
      <c r="F31" s="28">
        <f t="shared" si="1"/>
        <v>0.61860179249751668</v>
      </c>
    </row>
    <row r="32" spans="1:6" x14ac:dyDescent="0.25">
      <c r="B32" s="16"/>
      <c r="C32" s="16"/>
      <c r="D32" s="16"/>
      <c r="E32" s="16"/>
      <c r="F32" s="234"/>
    </row>
    <row r="33" spans="2:6" x14ac:dyDescent="0.25">
      <c r="B33" s="16"/>
      <c r="C33" s="16"/>
      <c r="D33" s="16"/>
      <c r="E33" s="16"/>
      <c r="F33" s="234"/>
    </row>
    <row r="34" spans="2:6" x14ac:dyDescent="0.25">
      <c r="B34" s="16"/>
      <c r="C34" s="16"/>
      <c r="D34" s="16"/>
      <c r="E34" s="16"/>
      <c r="F34" s="234"/>
    </row>
    <row r="35" spans="2:6" x14ac:dyDescent="0.25">
      <c r="B35" s="16"/>
      <c r="C35" s="16"/>
      <c r="D35" s="16"/>
      <c r="E35" s="16"/>
      <c r="F35" s="234"/>
    </row>
  </sheetData>
  <mergeCells count="8">
    <mergeCell ref="A17:A24"/>
    <mergeCell ref="A30:B30"/>
    <mergeCell ref="A31:B31"/>
    <mergeCell ref="A25:B25"/>
    <mergeCell ref="A26:B26"/>
    <mergeCell ref="A27:B27"/>
    <mergeCell ref="A28:B28"/>
    <mergeCell ref="A29:B29"/>
  </mergeCells>
  <pageMargins left="0.25" right="0.25" top="0.75" bottom="0.75" header="0.3" footer="0.3"/>
  <pageSetup scale="69" orientation="landscape"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101</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Expenditures'!$G$41</f>
        <v>13975337</v>
      </c>
      <c r="C3" s="46">
        <f>'C.2 State Expenditures'!$G$41</f>
        <v>14369730</v>
      </c>
      <c r="D3" s="46">
        <f>'B. Total Expenditures'!$G$41</f>
        <v>28345067</v>
      </c>
      <c r="E3" s="55">
        <f t="shared" ref="E3:E44" si="0">D3/($D$44)</f>
        <v>0.13198440115228699</v>
      </c>
    </row>
    <row r="4" spans="1:5" ht="57.75" x14ac:dyDescent="0.25">
      <c r="A4" s="119" t="s">
        <v>182</v>
      </c>
      <c r="B4" s="46">
        <f>'C.1 Federal Expenditures'!$H$41</f>
        <v>9718776</v>
      </c>
      <c r="C4" s="46">
        <f>'C.2 State Expenditures'!$H$41</f>
        <v>9957493</v>
      </c>
      <c r="D4" s="46">
        <f>'B. Total Expenditures'!$H$41</f>
        <v>19676269</v>
      </c>
      <c r="E4" s="55">
        <f t="shared" si="0"/>
        <v>9.1619489940747312E-2</v>
      </c>
    </row>
    <row r="5" spans="1:5" ht="43.5" x14ac:dyDescent="0.25">
      <c r="A5" s="119" t="s">
        <v>181</v>
      </c>
      <c r="B5" s="46">
        <f>'C.1 Federal Expenditures'!$I$41</f>
        <v>4256561</v>
      </c>
      <c r="C5" s="46">
        <f>'C.2 State Expenditures'!$I$41</f>
        <v>4412237</v>
      </c>
      <c r="D5" s="46">
        <f>'B. Total Expenditures'!$I$41</f>
        <v>8668798</v>
      </c>
      <c r="E5" s="55">
        <f t="shared" si="0"/>
        <v>4.0364911211539671E-2</v>
      </c>
    </row>
    <row r="6" spans="1:5" ht="30.75" x14ac:dyDescent="0.25">
      <c r="A6" s="118" t="s">
        <v>149</v>
      </c>
      <c r="B6" s="46">
        <f>'C.1 Federal Expenditures'!$J$41</f>
        <v>17599699</v>
      </c>
      <c r="C6" s="132"/>
      <c r="D6" s="46">
        <f>'B. Total Expenditures'!$J$41</f>
        <v>17599699</v>
      </c>
      <c r="E6" s="55">
        <f t="shared" si="0"/>
        <v>8.1950264325552802E-2</v>
      </c>
    </row>
    <row r="7" spans="1:5" x14ac:dyDescent="0.25">
      <c r="A7" s="119" t="s">
        <v>183</v>
      </c>
      <c r="B7" s="46">
        <f>'C.1 Federal Expenditures'!$K$41</f>
        <v>9723151</v>
      </c>
      <c r="C7" s="132"/>
      <c r="D7" s="46">
        <f>'B. Total Expenditures'!$K$41</f>
        <v>9723151</v>
      </c>
      <c r="E7" s="55">
        <f t="shared" si="0"/>
        <v>4.5274342165014476E-2</v>
      </c>
    </row>
    <row r="8" spans="1:5" x14ac:dyDescent="0.25">
      <c r="A8" s="119" t="s">
        <v>184</v>
      </c>
      <c r="B8" s="46">
        <f>'C.1 Federal Expenditures'!$L$41</f>
        <v>0</v>
      </c>
      <c r="C8" s="132"/>
      <c r="D8" s="46">
        <f>'B. Total Expenditures'!$L$41</f>
        <v>0</v>
      </c>
      <c r="E8" s="55">
        <f t="shared" si="0"/>
        <v>0</v>
      </c>
    </row>
    <row r="9" spans="1:5" ht="29.25" x14ac:dyDescent="0.25">
      <c r="A9" s="119" t="s">
        <v>185</v>
      </c>
      <c r="B9" s="46">
        <f>'C.1 Federal Expenditures'!$M$41</f>
        <v>7876548</v>
      </c>
      <c r="C9" s="132"/>
      <c r="D9" s="46">
        <f>'B. Total Expenditures'!$M$41</f>
        <v>7876548</v>
      </c>
      <c r="E9" s="55">
        <f t="shared" si="0"/>
        <v>3.6675922160538332E-2</v>
      </c>
    </row>
    <row r="10" spans="1:5" ht="30.75" x14ac:dyDescent="0.25">
      <c r="A10" s="118" t="s">
        <v>148</v>
      </c>
      <c r="B10" s="46">
        <f>'C.1 Federal Expenditures'!$N$41</f>
        <v>0</v>
      </c>
      <c r="C10" s="132"/>
      <c r="D10" s="46">
        <f>'B. Total Expenditures'!$N$41</f>
        <v>0</v>
      </c>
      <c r="E10" s="55">
        <f t="shared" si="0"/>
        <v>0</v>
      </c>
    </row>
    <row r="11" spans="1:5" x14ac:dyDescent="0.25">
      <c r="A11" s="119" t="s">
        <v>186</v>
      </c>
      <c r="B11" s="46">
        <f>'C.1 Federal Expenditures'!$O$41</f>
        <v>0</v>
      </c>
      <c r="C11" s="132"/>
      <c r="D11" s="46">
        <f>'B. Total Expenditures'!$O$41</f>
        <v>0</v>
      </c>
      <c r="E11" s="55">
        <f t="shared" si="0"/>
        <v>0</v>
      </c>
    </row>
    <row r="12" spans="1:5" x14ac:dyDescent="0.25">
      <c r="A12" s="119" t="s">
        <v>187</v>
      </c>
      <c r="B12" s="46">
        <f>'C.1 Federal Expenditures'!$P$41</f>
        <v>0</v>
      </c>
      <c r="C12" s="132"/>
      <c r="D12" s="46">
        <f>'B. Total Expenditures'!$P$41</f>
        <v>0</v>
      </c>
      <c r="E12" s="55">
        <f t="shared" si="0"/>
        <v>0</v>
      </c>
    </row>
    <row r="13" spans="1:5" ht="29.25" x14ac:dyDescent="0.25">
      <c r="A13" s="119" t="s">
        <v>188</v>
      </c>
      <c r="B13" s="46">
        <f>'C.1 Federal Expenditures'!$Q$41</f>
        <v>0</v>
      </c>
      <c r="C13" s="132"/>
      <c r="D13" s="46">
        <f>'B. Total Expenditures'!$Q$41</f>
        <v>0</v>
      </c>
      <c r="E13" s="55">
        <f t="shared" si="0"/>
        <v>0</v>
      </c>
    </row>
    <row r="14" spans="1:5" ht="30.75" x14ac:dyDescent="0.25">
      <c r="A14" s="118" t="s">
        <v>189</v>
      </c>
      <c r="B14" s="46">
        <f>'C.1 Federal Expenditures'!$R$41</f>
        <v>5985870</v>
      </c>
      <c r="C14" s="46">
        <f>'C.2 State Expenditures'!$R$41</f>
        <v>6025186</v>
      </c>
      <c r="D14" s="46">
        <f>'B. Total Expenditures'!$R$41</f>
        <v>12011056</v>
      </c>
      <c r="E14" s="55">
        <f t="shared" si="0"/>
        <v>5.5927616377360601E-2</v>
      </c>
    </row>
    <row r="15" spans="1:5" x14ac:dyDescent="0.25">
      <c r="A15" s="119" t="s">
        <v>190</v>
      </c>
      <c r="B15" s="46">
        <f>'C.1 Federal Expenditures'!$S$41</f>
        <v>0</v>
      </c>
      <c r="C15" s="46">
        <f>'C.2 State Expenditures'!$S$41</f>
        <v>0</v>
      </c>
      <c r="D15" s="46">
        <f>'B. Total Expenditures'!$S$41</f>
        <v>0</v>
      </c>
      <c r="E15" s="55">
        <f t="shared" si="0"/>
        <v>0</v>
      </c>
    </row>
    <row r="16" spans="1:5" x14ac:dyDescent="0.25">
      <c r="A16" s="119" t="s">
        <v>191</v>
      </c>
      <c r="B16" s="46">
        <f>'C.1 Federal Expenditures'!$T$41</f>
        <v>5882933</v>
      </c>
      <c r="C16" s="46">
        <f>'C.2 State Expenditures'!$T$41</f>
        <v>5918958</v>
      </c>
      <c r="D16" s="46">
        <f>'B. Total Expenditures'!$T$41</f>
        <v>11801891</v>
      </c>
      <c r="E16" s="55">
        <f t="shared" si="0"/>
        <v>5.4953672048105071E-2</v>
      </c>
    </row>
    <row r="17" spans="1:5" x14ac:dyDescent="0.25">
      <c r="A17" s="119" t="s">
        <v>192</v>
      </c>
      <c r="B17" s="46">
        <f>'C.1 Federal Expenditures'!$U$41</f>
        <v>102937</v>
      </c>
      <c r="C17" s="46">
        <f>'C.2 State Expenditures'!$U$41</f>
        <v>106228</v>
      </c>
      <c r="D17" s="46">
        <f>'B. Total Expenditures'!$U$41</f>
        <v>209165</v>
      </c>
      <c r="E17" s="55">
        <f t="shared" si="0"/>
        <v>9.7394432925553172E-4</v>
      </c>
    </row>
    <row r="18" spans="1:5" ht="15.75" x14ac:dyDescent="0.25">
      <c r="A18" s="118" t="s">
        <v>193</v>
      </c>
      <c r="B18" s="46">
        <f>'C.1 Federal Expenditures'!$V$41</f>
        <v>1195774</v>
      </c>
      <c r="C18" s="46">
        <f>'C.2 State Expenditures'!$V$41</f>
        <v>1235142</v>
      </c>
      <c r="D18" s="46">
        <f>'B. Total Expenditures'!$V$41</f>
        <v>2430916</v>
      </c>
      <c r="E18" s="55">
        <f t="shared" si="0"/>
        <v>1.1319182717455311E-2</v>
      </c>
    </row>
    <row r="19" spans="1:5" ht="15.75" x14ac:dyDescent="0.25">
      <c r="A19" s="118" t="s">
        <v>154</v>
      </c>
      <c r="B19" s="46">
        <f>'C.1 Federal Expenditures'!$W$41</f>
        <v>40640097</v>
      </c>
      <c r="C19" s="46">
        <f>'C.2 State Expenditures'!$W$41</f>
        <v>18716341</v>
      </c>
      <c r="D19" s="46">
        <f>'B. Total Expenditures'!$W$41</f>
        <v>59356438</v>
      </c>
      <c r="E19" s="55">
        <f t="shared" si="0"/>
        <v>0.27638403267710926</v>
      </c>
    </row>
    <row r="20" spans="1:5" ht="29.25" x14ac:dyDescent="0.25">
      <c r="A20" s="119" t="s">
        <v>195</v>
      </c>
      <c r="B20" s="46">
        <f>'C.1 Federal Expenditures'!$X$41</f>
        <v>40640097</v>
      </c>
      <c r="C20" s="46">
        <f>'C.2 State Expenditures'!$X$41</f>
        <v>6920376</v>
      </c>
      <c r="D20" s="46">
        <f>'B. Total Expenditures'!$X$41</f>
        <v>47560473</v>
      </c>
      <c r="E20" s="55">
        <f t="shared" si="0"/>
        <v>0.22145795412741534</v>
      </c>
    </row>
    <row r="21" spans="1:5" x14ac:dyDescent="0.25">
      <c r="A21" s="119" t="s">
        <v>194</v>
      </c>
      <c r="B21" s="46">
        <f>'C.1 Federal Expenditures'!$Y$41</f>
        <v>0</v>
      </c>
      <c r="C21" s="46">
        <f>'C.2 State Expenditures'!$Y$41</f>
        <v>11795965</v>
      </c>
      <c r="D21" s="46">
        <f>'B. Total Expenditures'!$Y$41</f>
        <v>11795965</v>
      </c>
      <c r="E21" s="55">
        <f t="shared" si="0"/>
        <v>5.4926078549693919E-2</v>
      </c>
    </row>
    <row r="22" spans="1:5" ht="30.75" x14ac:dyDescent="0.25">
      <c r="A22" s="118" t="s">
        <v>155</v>
      </c>
      <c r="B22" s="46">
        <f>'C.1 Federal Expenditures'!$Z$41</f>
        <v>0</v>
      </c>
      <c r="C22" s="46">
        <f>'C.2 State Expenditures'!$Z$41</f>
        <v>0</v>
      </c>
      <c r="D22" s="46">
        <f>'B. Total Expenditures'!$Z$41</f>
        <v>0</v>
      </c>
      <c r="E22" s="55">
        <f t="shared" si="0"/>
        <v>0</v>
      </c>
    </row>
    <row r="23" spans="1:5" ht="30.75" x14ac:dyDescent="0.25">
      <c r="A23" s="118" t="s">
        <v>150</v>
      </c>
      <c r="B23" s="46">
        <f>'C.1 Federal Expenditures'!$AA$41</f>
        <v>0</v>
      </c>
      <c r="C23" s="46">
        <f>'C.2 State Expenditures'!$AA$41</f>
        <v>0</v>
      </c>
      <c r="D23" s="46">
        <f>'B. Total Expenditures'!$AA$41</f>
        <v>0</v>
      </c>
      <c r="E23" s="55">
        <f t="shared" si="0"/>
        <v>0</v>
      </c>
    </row>
    <row r="24" spans="1:5" ht="30.75" x14ac:dyDescent="0.25">
      <c r="A24" s="118" t="s">
        <v>156</v>
      </c>
      <c r="B24" s="46">
        <f>'C.1 Federal Expenditures'!$AB$41</f>
        <v>0</v>
      </c>
      <c r="C24" s="46">
        <f>'C.2 State Expenditures'!$AB$41</f>
        <v>0</v>
      </c>
      <c r="D24" s="46">
        <f>'B. Total Expenditures'!$AB$41</f>
        <v>0</v>
      </c>
      <c r="E24" s="55">
        <f t="shared" si="0"/>
        <v>0</v>
      </c>
    </row>
    <row r="25" spans="1:5" ht="15.75" x14ac:dyDescent="0.25">
      <c r="A25" s="118" t="s">
        <v>64</v>
      </c>
      <c r="B25" s="46">
        <f>'C.1 Federal Expenditures'!$AC$41</f>
        <v>150452</v>
      </c>
      <c r="C25" s="46">
        <f>'C.2 State Expenditures'!$AC$41</f>
        <v>0</v>
      </c>
      <c r="D25" s="46">
        <f>'B. Total Expenditures'!$AC$41</f>
        <v>150452</v>
      </c>
      <c r="E25" s="55">
        <f t="shared" si="0"/>
        <v>7.0055636566898507E-4</v>
      </c>
    </row>
    <row r="26" spans="1:5" ht="15.75" x14ac:dyDescent="0.25">
      <c r="A26" s="118" t="s">
        <v>196</v>
      </c>
      <c r="B26" s="46">
        <f>'C.1 Federal Expenditures'!$AD$41</f>
        <v>900052</v>
      </c>
      <c r="C26" s="46">
        <f>'C.2 State Expenditures'!$AD$41</f>
        <v>245276</v>
      </c>
      <c r="D26" s="46">
        <f>'B. Total Expenditures'!$AD$41</f>
        <v>1145328</v>
      </c>
      <c r="E26" s="55">
        <f t="shared" si="0"/>
        <v>5.3330419082426774E-3</v>
      </c>
    </row>
    <row r="27" spans="1:5" s="11" customFormat="1" ht="15.75" x14ac:dyDescent="0.25">
      <c r="A27" s="118" t="s">
        <v>197</v>
      </c>
      <c r="B27" s="46">
        <f>'C.1 Federal Expenditures'!$AE$41</f>
        <v>909892</v>
      </c>
      <c r="C27" s="46">
        <f>'C.2 State Expenditures'!$AE$41</f>
        <v>1297801</v>
      </c>
      <c r="D27" s="46">
        <f>'B. Total Expenditures'!$AE$41</f>
        <v>2207693</v>
      </c>
      <c r="E27" s="55">
        <f t="shared" si="0"/>
        <v>1.0279779495073901E-2</v>
      </c>
    </row>
    <row r="28" spans="1:5" ht="30.75" x14ac:dyDescent="0.25">
      <c r="A28" s="118" t="s">
        <v>198</v>
      </c>
      <c r="B28" s="46">
        <f>'C.1 Federal Expenditures'!$AF$41</f>
        <v>229678</v>
      </c>
      <c r="C28" s="46">
        <f>'C.2 State Expenditures'!$AF$41</f>
        <v>525517</v>
      </c>
      <c r="D28" s="46">
        <f>'B. Total Expenditures'!$AF$41</f>
        <v>755195</v>
      </c>
      <c r="E28" s="55">
        <f t="shared" si="0"/>
        <v>3.5164481999002285E-3</v>
      </c>
    </row>
    <row r="29" spans="1:5" ht="45.75" x14ac:dyDescent="0.25">
      <c r="A29" s="118" t="s">
        <v>157</v>
      </c>
      <c r="B29" s="46">
        <f>'C.1 Federal Expenditures'!$AG$41</f>
        <v>13256392</v>
      </c>
      <c r="C29" s="46">
        <f>'C.2 State Expenditures'!$AG$41</f>
        <v>0</v>
      </c>
      <c r="D29" s="46">
        <f>'B. Total Expenditures'!$AG$41</f>
        <v>13256392</v>
      </c>
      <c r="E29" s="55">
        <f t="shared" si="0"/>
        <v>6.1726330001617848E-2</v>
      </c>
    </row>
    <row r="30" spans="1:5" ht="15.75" x14ac:dyDescent="0.25">
      <c r="A30" s="118" t="s">
        <v>199</v>
      </c>
      <c r="B30" s="46">
        <f>'C.1 Federal Expenditures'!$AH$41</f>
        <v>3869212</v>
      </c>
      <c r="C30" s="46">
        <f>'C.2 State Expenditures'!$AH$41</f>
        <v>3907437</v>
      </c>
      <c r="D30" s="46">
        <f>'B. Total Expenditures'!$AH$41</f>
        <v>7776649</v>
      </c>
      <c r="E30" s="55">
        <f t="shared" si="0"/>
        <v>3.6210757986090893E-2</v>
      </c>
    </row>
    <row r="31" spans="1:5" ht="29.25" x14ac:dyDescent="0.25">
      <c r="A31" s="119" t="s">
        <v>200</v>
      </c>
      <c r="B31" s="46">
        <f>'C.1 Federal Expenditures'!$AI$41</f>
        <v>3748625</v>
      </c>
      <c r="C31" s="46">
        <f>'C.2 State Expenditures'!$AI$41</f>
        <v>3793105</v>
      </c>
      <c r="D31" s="46">
        <f>'B. Total Expenditures'!$AI$41</f>
        <v>7541730</v>
      </c>
      <c r="E31" s="55">
        <f t="shared" si="0"/>
        <v>3.5116894156652985E-2</v>
      </c>
    </row>
    <row r="32" spans="1:5" x14ac:dyDescent="0.25">
      <c r="A32" s="119" t="s">
        <v>201</v>
      </c>
      <c r="B32" s="46">
        <f>'C.1 Federal Expenditures'!$AJ$41</f>
        <v>0</v>
      </c>
      <c r="C32" s="46">
        <f>'C.2 State Expenditures'!$AJ$41</f>
        <v>0</v>
      </c>
      <c r="D32" s="46">
        <f>'B. Total Expenditures'!$AJ$41</f>
        <v>0</v>
      </c>
      <c r="E32" s="55">
        <f t="shared" si="0"/>
        <v>0</v>
      </c>
    </row>
    <row r="33" spans="1:5" x14ac:dyDescent="0.25">
      <c r="A33" s="119" t="s">
        <v>202</v>
      </c>
      <c r="B33" s="46">
        <f>'C.1 Federal Expenditures'!$AK$41</f>
        <v>120587</v>
      </c>
      <c r="C33" s="46">
        <f>'C.2 State Expenditures'!$AK$41</f>
        <v>114332</v>
      </c>
      <c r="D33" s="46">
        <f>'B. Total Expenditures'!$AK$41</f>
        <v>234919</v>
      </c>
      <c r="E33" s="55">
        <f t="shared" si="0"/>
        <v>1.093863829437909E-3</v>
      </c>
    </row>
    <row r="34" spans="1:5" ht="15.75" x14ac:dyDescent="0.25">
      <c r="A34" s="118" t="s">
        <v>203</v>
      </c>
      <c r="B34" s="46">
        <f>'C.1 Federal Expenditures'!$AL$41</f>
        <v>0</v>
      </c>
      <c r="C34" s="46">
        <f>'C.2 State Expenditures'!$AL$41</f>
        <v>0</v>
      </c>
      <c r="D34" s="46">
        <f>'B. Total Expenditures'!$AL$41</f>
        <v>0</v>
      </c>
      <c r="E34" s="55">
        <f t="shared" si="0"/>
        <v>0</v>
      </c>
    </row>
    <row r="35" spans="1:5" ht="15.75" x14ac:dyDescent="0.25">
      <c r="A35" s="118" t="s">
        <v>158</v>
      </c>
      <c r="B35" s="46">
        <f>'C.1 Federal Expenditures'!$AM$41</f>
        <v>12002805</v>
      </c>
      <c r="C35" s="46">
        <f>'C.2 State Expenditures'!$AM$41</f>
        <v>13423795</v>
      </c>
      <c r="D35" s="46">
        <f>'B. Total Expenditures'!$AM$41</f>
        <v>25426600</v>
      </c>
      <c r="E35" s="55">
        <f t="shared" si="0"/>
        <v>0.11839501294312482</v>
      </c>
    </row>
    <row r="36" spans="1:5" x14ac:dyDescent="0.25">
      <c r="A36" s="119" t="s">
        <v>204</v>
      </c>
      <c r="B36" s="46">
        <f>'C.1 Federal Expenditures'!$AN$41</f>
        <v>7625324</v>
      </c>
      <c r="C36" s="46">
        <f>'C.2 State Expenditures'!$AN$41</f>
        <v>9017957</v>
      </c>
      <c r="D36" s="46">
        <f>'B. Total Expenditures'!$AN$41</f>
        <v>16643281</v>
      </c>
      <c r="E36" s="55">
        <f t="shared" si="0"/>
        <v>7.7496852485627779E-2</v>
      </c>
    </row>
    <row r="37" spans="1:5" x14ac:dyDescent="0.25">
      <c r="A37" s="119" t="s">
        <v>205</v>
      </c>
      <c r="B37" s="46">
        <f>'C.1 Federal Expenditures'!$AO$41</f>
        <v>3237391</v>
      </c>
      <c r="C37" s="46">
        <f>'C.2 State Expenditures'!$AO$41</f>
        <v>3256653</v>
      </c>
      <c r="D37" s="46">
        <f>'B. Total Expenditures'!$AO$41</f>
        <v>6494044</v>
      </c>
      <c r="E37" s="55">
        <f t="shared" si="0"/>
        <v>3.0238507052976885E-2</v>
      </c>
    </row>
    <row r="38" spans="1:5" x14ac:dyDescent="0.25">
      <c r="A38" s="119" t="s">
        <v>206</v>
      </c>
      <c r="B38" s="46">
        <f>'C.1 Federal Expenditures'!$AP$41</f>
        <v>1140090</v>
      </c>
      <c r="C38" s="46">
        <f>'C.2 State Expenditures'!$AP$41</f>
        <v>1149185</v>
      </c>
      <c r="D38" s="46">
        <f>'B. Total Expenditures'!$AP$41</f>
        <v>2289275</v>
      </c>
      <c r="E38" s="55">
        <f t="shared" si="0"/>
        <v>1.0659653404520152E-2</v>
      </c>
    </row>
    <row r="39" spans="1:5" ht="15.75" x14ac:dyDescent="0.25">
      <c r="A39" s="118" t="s">
        <v>152</v>
      </c>
      <c r="B39" s="46">
        <f>'C.1 Federal Expenditures'!$AQ$41</f>
        <v>341329</v>
      </c>
      <c r="C39" s="46">
        <f>'C.2 State Expenditures'!$AQ$41</f>
        <v>373489</v>
      </c>
      <c r="D39" s="46">
        <f>'B. Total Expenditures'!$AQ$41</f>
        <v>714818</v>
      </c>
      <c r="E39" s="55">
        <f t="shared" si="0"/>
        <v>3.3284389718632691E-3</v>
      </c>
    </row>
    <row r="40" spans="1:5" ht="15.75" x14ac:dyDescent="0.25">
      <c r="A40" s="94" t="s">
        <v>209</v>
      </c>
      <c r="B40" s="133">
        <f>'C.1 Federal Expenditures'!$AR$41</f>
        <v>111056589</v>
      </c>
      <c r="C40" s="133">
        <f>'C.2 State Expenditures'!$AR$41</f>
        <v>60119714</v>
      </c>
      <c r="D40" s="133">
        <f>'B. Total Expenditures'!$AR$41</f>
        <v>171176303</v>
      </c>
      <c r="E40" s="96">
        <f t="shared" si="0"/>
        <v>0.79705586312134757</v>
      </c>
    </row>
    <row r="41" spans="1:5" ht="15.75" x14ac:dyDescent="0.25">
      <c r="A41" s="118" t="s">
        <v>153</v>
      </c>
      <c r="B41" s="46">
        <f>'C.1 Federal Expenditures'!$C$41</f>
        <v>29056288</v>
      </c>
      <c r="C41" s="132"/>
      <c r="D41" s="46">
        <f>'B. Total Expenditures'!$C$41</f>
        <v>29056288</v>
      </c>
      <c r="E41" s="55">
        <f t="shared" si="0"/>
        <v>0.13529609125243494</v>
      </c>
    </row>
    <row r="42" spans="1:5" ht="15.75" x14ac:dyDescent="0.25">
      <c r="A42" s="118" t="s">
        <v>320</v>
      </c>
      <c r="B42" s="46">
        <f>'C.1 Federal Expenditures'!$D$41</f>
        <v>14528144</v>
      </c>
      <c r="C42" s="132"/>
      <c r="D42" s="46">
        <f>'B. Total Expenditures'!$D$41</f>
        <v>14528144</v>
      </c>
      <c r="E42" s="55">
        <f t="shared" si="0"/>
        <v>6.7648045626217471E-2</v>
      </c>
    </row>
    <row r="43" spans="1:5" ht="15.75" x14ac:dyDescent="0.25">
      <c r="A43" s="120" t="s">
        <v>180</v>
      </c>
      <c r="B43" s="133">
        <f>B41+B42</f>
        <v>43584432</v>
      </c>
      <c r="C43" s="144"/>
      <c r="D43" s="133">
        <f>D41+D42</f>
        <v>43584432</v>
      </c>
      <c r="E43" s="96">
        <f t="shared" si="0"/>
        <v>0.20294413687865243</v>
      </c>
    </row>
    <row r="44" spans="1:5" ht="15.75" x14ac:dyDescent="0.25">
      <c r="A44" s="94" t="s">
        <v>61</v>
      </c>
      <c r="B44" s="95">
        <f>SUM(B41,B42, B3,B6,B10,B14,B18,B19,B22,B23,B24,B25,B26,B27,B28,B29,B30,B34,B35, B39)</f>
        <v>154641021</v>
      </c>
      <c r="C44" s="95">
        <f>SUM(C41,C42,C3,C6,C10,C14,C18,C19,C22,C23,C24,C25,C26,C27,C28,C29,C30,C34,C35, C39)</f>
        <v>60119714</v>
      </c>
      <c r="D44" s="95">
        <f>B44+C44</f>
        <v>214760735</v>
      </c>
      <c r="E44" s="96">
        <f t="shared" si="0"/>
        <v>1</v>
      </c>
    </row>
    <row r="45" spans="1:5" ht="15.75" x14ac:dyDescent="0.25">
      <c r="A45" s="118" t="s">
        <v>207</v>
      </c>
      <c r="B45" s="46">
        <f>'C.1 Federal Expenditures'!$AS$41</f>
        <v>52448280</v>
      </c>
      <c r="C45" s="132"/>
      <c r="D45" s="46">
        <f>'B. Total Expenditures'!$AS$41</f>
        <v>52448280</v>
      </c>
      <c r="E45" s="141"/>
    </row>
    <row r="46" spans="1:5" ht="15.75" x14ac:dyDescent="0.25">
      <c r="A46" s="118" t="s">
        <v>208</v>
      </c>
      <c r="B46" s="46">
        <f>'C.1 Federal Expenditures'!$AT$41</f>
        <v>0</v>
      </c>
      <c r="C46" s="132"/>
      <c r="D46" s="46">
        <f>'B. Total Expenditures'!$AT$41</f>
        <v>0</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100</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Expenditures'!$G$42</f>
        <v>59023039</v>
      </c>
      <c r="C3" s="46">
        <f>'C.2 State Expenditures'!$G$42</f>
        <v>67381372</v>
      </c>
      <c r="D3" s="46">
        <f>'B. Total Expenditures'!$G$42</f>
        <v>126404411</v>
      </c>
      <c r="E3" s="55">
        <f t="shared" ref="E3:E44" si="0">D3/($D$44)</f>
        <v>0.36350393010817944</v>
      </c>
    </row>
    <row r="4" spans="1:5" ht="57.75" x14ac:dyDescent="0.25">
      <c r="A4" s="119" t="s">
        <v>182</v>
      </c>
      <c r="B4" s="46">
        <f>'C.1 Federal Expenditures'!$H$42</f>
        <v>59023039</v>
      </c>
      <c r="C4" s="46">
        <f>'C.2 State Expenditures'!$H$42</f>
        <v>67381372</v>
      </c>
      <c r="D4" s="46">
        <f>'B. Total Expenditures'!$H$42</f>
        <v>126404411</v>
      </c>
      <c r="E4" s="55">
        <f t="shared" si="0"/>
        <v>0.36350393010817944</v>
      </c>
    </row>
    <row r="5" spans="1:5" ht="43.5" x14ac:dyDescent="0.25">
      <c r="A5" s="119" t="s">
        <v>181</v>
      </c>
      <c r="B5" s="46">
        <f>'C.1 Federal Expenditures'!$I$42</f>
        <v>0</v>
      </c>
      <c r="C5" s="46">
        <f>'C.2 State Expenditures'!$I$42</f>
        <v>0</v>
      </c>
      <c r="D5" s="46">
        <f>'B. Total Expenditures'!$I$42</f>
        <v>0</v>
      </c>
      <c r="E5" s="55">
        <f t="shared" si="0"/>
        <v>0</v>
      </c>
    </row>
    <row r="6" spans="1:5" ht="30.75" x14ac:dyDescent="0.25">
      <c r="A6" s="118" t="s">
        <v>149</v>
      </c>
      <c r="B6" s="46">
        <f>'C.1 Federal Expenditures'!$J$42</f>
        <v>9530981</v>
      </c>
      <c r="C6" s="132"/>
      <c r="D6" s="46">
        <f>'B. Total Expenditures'!$J$42</f>
        <v>9530981</v>
      </c>
      <c r="E6" s="55">
        <f t="shared" si="0"/>
        <v>2.740845057445334E-2</v>
      </c>
    </row>
    <row r="7" spans="1:5" x14ac:dyDescent="0.25">
      <c r="A7" s="119" t="s">
        <v>183</v>
      </c>
      <c r="B7" s="46">
        <f>'C.1 Federal Expenditures'!$K$42</f>
        <v>8047639</v>
      </c>
      <c r="C7" s="132"/>
      <c r="D7" s="46">
        <f>'B. Total Expenditures'!$K$42</f>
        <v>8047639</v>
      </c>
      <c r="E7" s="55">
        <f t="shared" si="0"/>
        <v>2.3142771533438487E-2</v>
      </c>
    </row>
    <row r="8" spans="1:5" x14ac:dyDescent="0.25">
      <c r="A8" s="119" t="s">
        <v>184</v>
      </c>
      <c r="B8" s="46">
        <f>'C.1 Federal Expenditures'!$L$42</f>
        <v>0</v>
      </c>
      <c r="C8" s="132"/>
      <c r="D8" s="46">
        <f>'B. Total Expenditures'!$L$42</f>
        <v>0</v>
      </c>
      <c r="E8" s="55">
        <f t="shared" si="0"/>
        <v>0</v>
      </c>
    </row>
    <row r="9" spans="1:5" ht="29.25" x14ac:dyDescent="0.25">
      <c r="A9" s="119" t="s">
        <v>185</v>
      </c>
      <c r="B9" s="46">
        <f>'C.1 Federal Expenditures'!$M$42</f>
        <v>1483342</v>
      </c>
      <c r="C9" s="132"/>
      <c r="D9" s="46">
        <f>'B. Total Expenditures'!$M$42</f>
        <v>1483342</v>
      </c>
      <c r="E9" s="55">
        <f t="shared" si="0"/>
        <v>4.2656790410148509E-3</v>
      </c>
    </row>
    <row r="10" spans="1:5" ht="30.75" x14ac:dyDescent="0.25">
      <c r="A10" s="118" t="s">
        <v>148</v>
      </c>
      <c r="B10" s="46">
        <f>'C.1 Federal Expenditures'!$N$42</f>
        <v>0</v>
      </c>
      <c r="C10" s="132"/>
      <c r="D10" s="46">
        <f>'B. Total Expenditures'!$N$42</f>
        <v>0</v>
      </c>
      <c r="E10" s="55">
        <f t="shared" si="0"/>
        <v>0</v>
      </c>
    </row>
    <row r="11" spans="1:5" x14ac:dyDescent="0.25">
      <c r="A11" s="119" t="s">
        <v>186</v>
      </c>
      <c r="B11" s="46">
        <f>'C.1 Federal Expenditures'!$O$42</f>
        <v>0</v>
      </c>
      <c r="C11" s="132"/>
      <c r="D11" s="46">
        <f>'B. Total Expenditures'!$O$42</f>
        <v>0</v>
      </c>
      <c r="E11" s="55">
        <f t="shared" si="0"/>
        <v>0</v>
      </c>
    </row>
    <row r="12" spans="1:5" x14ac:dyDescent="0.25">
      <c r="A12" s="119" t="s">
        <v>187</v>
      </c>
      <c r="B12" s="46">
        <f>'C.1 Federal Expenditures'!$P$42</f>
        <v>0</v>
      </c>
      <c r="C12" s="132"/>
      <c r="D12" s="46">
        <f>'B. Total Expenditures'!$P$42</f>
        <v>0</v>
      </c>
      <c r="E12" s="55">
        <f t="shared" si="0"/>
        <v>0</v>
      </c>
    </row>
    <row r="13" spans="1:5" ht="29.25" x14ac:dyDescent="0.25">
      <c r="A13" s="119" t="s">
        <v>188</v>
      </c>
      <c r="B13" s="46">
        <f>'C.1 Federal Expenditures'!$Q$42</f>
        <v>0</v>
      </c>
      <c r="C13" s="132"/>
      <c r="D13" s="46">
        <f>'B. Total Expenditures'!$Q$42</f>
        <v>0</v>
      </c>
      <c r="E13" s="55">
        <f t="shared" si="0"/>
        <v>0</v>
      </c>
    </row>
    <row r="14" spans="1:5" ht="30.75" x14ac:dyDescent="0.25">
      <c r="A14" s="118" t="s">
        <v>189</v>
      </c>
      <c r="B14" s="46">
        <f>'C.1 Federal Expenditures'!$R$42</f>
        <v>9665498</v>
      </c>
      <c r="C14" s="46">
        <f>'C.2 State Expenditures'!$R$42</f>
        <v>10585863</v>
      </c>
      <c r="D14" s="46">
        <f>'B. Total Expenditures'!$R$42</f>
        <v>20251361</v>
      </c>
      <c r="E14" s="55">
        <f t="shared" si="0"/>
        <v>5.823728187412313E-2</v>
      </c>
    </row>
    <row r="15" spans="1:5" x14ac:dyDescent="0.25">
      <c r="A15" s="119" t="s">
        <v>190</v>
      </c>
      <c r="B15" s="46">
        <f>'C.1 Federal Expenditures'!$S$42</f>
        <v>860313</v>
      </c>
      <c r="C15" s="46">
        <f>'C.2 State Expenditures'!$S$42</f>
        <v>3984292</v>
      </c>
      <c r="D15" s="46">
        <f>'B. Total Expenditures'!$S$42</f>
        <v>4844605</v>
      </c>
      <c r="E15" s="55">
        <f t="shared" si="0"/>
        <v>1.393173658569349E-2</v>
      </c>
    </row>
    <row r="16" spans="1:5" x14ac:dyDescent="0.25">
      <c r="A16" s="119" t="s">
        <v>191</v>
      </c>
      <c r="B16" s="46">
        <f>'C.1 Federal Expenditures'!$T$42</f>
        <v>449230</v>
      </c>
      <c r="C16" s="46">
        <f>'C.2 State Expenditures'!$T$42</f>
        <v>1050555</v>
      </c>
      <c r="D16" s="46">
        <f>'B. Total Expenditures'!$T$42</f>
        <v>1499785</v>
      </c>
      <c r="E16" s="55">
        <f t="shared" si="0"/>
        <v>4.3129645358443696E-3</v>
      </c>
    </row>
    <row r="17" spans="1:5" x14ac:dyDescent="0.25">
      <c r="A17" s="119" t="s">
        <v>192</v>
      </c>
      <c r="B17" s="46">
        <f>'C.1 Federal Expenditures'!$U$42</f>
        <v>8355955</v>
      </c>
      <c r="C17" s="46">
        <f>'C.2 State Expenditures'!$U$42</f>
        <v>5551016</v>
      </c>
      <c r="D17" s="46">
        <f>'B. Total Expenditures'!$U$42</f>
        <v>13906971</v>
      </c>
      <c r="E17" s="55">
        <f t="shared" si="0"/>
        <v>3.9992580752585272E-2</v>
      </c>
    </row>
    <row r="18" spans="1:5" ht="15.75" x14ac:dyDescent="0.25">
      <c r="A18" s="118" t="s">
        <v>193</v>
      </c>
      <c r="B18" s="46">
        <f>'C.1 Federal Expenditures'!$V$42</f>
        <v>2247770</v>
      </c>
      <c r="C18" s="46">
        <f>'C.2 State Expenditures'!$V$42</f>
        <v>1508320</v>
      </c>
      <c r="D18" s="46">
        <f>'B. Total Expenditures'!$V$42</f>
        <v>3756090</v>
      </c>
      <c r="E18" s="55">
        <f t="shared" si="0"/>
        <v>1.0801470186353163E-2</v>
      </c>
    </row>
    <row r="19" spans="1:5" ht="15.75" x14ac:dyDescent="0.25">
      <c r="A19" s="118" t="s">
        <v>154</v>
      </c>
      <c r="B19" s="46">
        <f>'C.1 Federal Expenditures'!$W$42</f>
        <v>3318659</v>
      </c>
      <c r="C19" s="46">
        <f>'C.2 State Expenditures'!$W$42</f>
        <v>17761118</v>
      </c>
      <c r="D19" s="46">
        <f>'B. Total Expenditures'!$W$42</f>
        <v>21079777</v>
      </c>
      <c r="E19" s="55">
        <f t="shared" si="0"/>
        <v>6.0619575888882615E-2</v>
      </c>
    </row>
    <row r="20" spans="1:5" ht="29.25" x14ac:dyDescent="0.25">
      <c r="A20" s="119" t="s">
        <v>195</v>
      </c>
      <c r="B20" s="46">
        <f>'C.1 Federal Expenditures'!$X$42</f>
        <v>3318659</v>
      </c>
      <c r="C20" s="46">
        <f>'C.2 State Expenditures'!$X$42</f>
        <v>9645091</v>
      </c>
      <c r="D20" s="46">
        <f>'B. Total Expenditures'!$X$42</f>
        <v>12963750</v>
      </c>
      <c r="E20" s="55">
        <f t="shared" si="0"/>
        <v>3.7280139487694861E-2</v>
      </c>
    </row>
    <row r="21" spans="1:5" x14ac:dyDescent="0.25">
      <c r="A21" s="119" t="s">
        <v>194</v>
      </c>
      <c r="B21" s="46">
        <f>'C.1 Federal Expenditures'!$Y$42</f>
        <v>0</v>
      </c>
      <c r="C21" s="46">
        <f>'C.2 State Expenditures'!$Y$42</f>
        <v>8116027</v>
      </c>
      <c r="D21" s="46">
        <f>'B. Total Expenditures'!$Y$42</f>
        <v>8116027</v>
      </c>
      <c r="E21" s="55">
        <f t="shared" si="0"/>
        <v>2.3339436401187748E-2</v>
      </c>
    </row>
    <row r="22" spans="1:5" ht="30.75" x14ac:dyDescent="0.25">
      <c r="A22" s="118" t="s">
        <v>155</v>
      </c>
      <c r="B22" s="46">
        <f>'C.1 Federal Expenditures'!$Z$42</f>
        <v>0</v>
      </c>
      <c r="C22" s="46">
        <f>'C.2 State Expenditures'!$Z$42</f>
        <v>0</v>
      </c>
      <c r="D22" s="46">
        <f>'B. Total Expenditures'!$Z$42</f>
        <v>0</v>
      </c>
      <c r="E22" s="55">
        <f t="shared" si="0"/>
        <v>0</v>
      </c>
    </row>
    <row r="23" spans="1:5" ht="30.75" x14ac:dyDescent="0.25">
      <c r="A23" s="118" t="s">
        <v>150</v>
      </c>
      <c r="B23" s="46">
        <f>'C.1 Federal Expenditures'!$AA$42</f>
        <v>0</v>
      </c>
      <c r="C23" s="46">
        <f>'C.2 State Expenditures'!$AA$42</f>
        <v>0</v>
      </c>
      <c r="D23" s="46">
        <f>'B. Total Expenditures'!$AA$42</f>
        <v>0</v>
      </c>
      <c r="E23" s="55">
        <f t="shared" si="0"/>
        <v>0</v>
      </c>
    </row>
    <row r="24" spans="1:5" ht="30.75" x14ac:dyDescent="0.25">
      <c r="A24" s="118" t="s">
        <v>156</v>
      </c>
      <c r="B24" s="46">
        <f>'C.1 Federal Expenditures'!$AB$42</f>
        <v>0</v>
      </c>
      <c r="C24" s="46">
        <f>'C.2 State Expenditures'!$AB$42</f>
        <v>2021712</v>
      </c>
      <c r="D24" s="46">
        <f>'B. Total Expenditures'!$AB$42</f>
        <v>2021712</v>
      </c>
      <c r="E24" s="55">
        <f t="shared" si="0"/>
        <v>5.8138814281320263E-3</v>
      </c>
    </row>
    <row r="25" spans="1:5" ht="15.75" x14ac:dyDescent="0.25">
      <c r="A25" s="118" t="s">
        <v>64</v>
      </c>
      <c r="B25" s="46">
        <f>'C.1 Federal Expenditures'!$AC$42</f>
        <v>0</v>
      </c>
      <c r="C25" s="46">
        <f>'C.2 State Expenditures'!$AC$42</f>
        <v>29342535</v>
      </c>
      <c r="D25" s="46">
        <f>'B. Total Expenditures'!$AC$42</f>
        <v>29342535</v>
      </c>
      <c r="E25" s="55">
        <f t="shared" si="0"/>
        <v>8.4380969836858055E-2</v>
      </c>
    </row>
    <row r="26" spans="1:5" ht="15.75" x14ac:dyDescent="0.25">
      <c r="A26" s="118" t="s">
        <v>196</v>
      </c>
      <c r="B26" s="46">
        <f>'C.1 Federal Expenditures'!$AD$42</f>
        <v>7309449</v>
      </c>
      <c r="C26" s="46">
        <f>'C.2 State Expenditures'!$AD$42</f>
        <v>1334436</v>
      </c>
      <c r="D26" s="46">
        <f>'B. Total Expenditures'!$AD$42</f>
        <v>8643885</v>
      </c>
      <c r="E26" s="55">
        <f t="shared" si="0"/>
        <v>2.4857409199930059E-2</v>
      </c>
    </row>
    <row r="27" spans="1:5" s="11" customFormat="1" ht="15.75" x14ac:dyDescent="0.25">
      <c r="A27" s="118" t="s">
        <v>197</v>
      </c>
      <c r="B27" s="46">
        <f>'C.1 Federal Expenditures'!$AE$42</f>
        <v>0</v>
      </c>
      <c r="C27" s="46">
        <f>'C.2 State Expenditures'!$AE$42</f>
        <v>0</v>
      </c>
      <c r="D27" s="46">
        <f>'B. Total Expenditures'!$AE$42</f>
        <v>0</v>
      </c>
      <c r="E27" s="55">
        <f t="shared" si="0"/>
        <v>0</v>
      </c>
    </row>
    <row r="28" spans="1:5" ht="30.75" x14ac:dyDescent="0.25">
      <c r="A28" s="118" t="s">
        <v>198</v>
      </c>
      <c r="B28" s="46">
        <f>'C.1 Federal Expenditures'!$AF$42</f>
        <v>0</v>
      </c>
      <c r="C28" s="46">
        <f>'C.2 State Expenditures'!$AF$42</f>
        <v>0</v>
      </c>
      <c r="D28" s="46">
        <f>'B. Total Expenditures'!$AF$42</f>
        <v>0</v>
      </c>
      <c r="E28" s="55">
        <f t="shared" si="0"/>
        <v>0</v>
      </c>
    </row>
    <row r="29" spans="1:5" ht="45.75" x14ac:dyDescent="0.25">
      <c r="A29" s="118" t="s">
        <v>157</v>
      </c>
      <c r="B29" s="46">
        <f>'C.1 Federal Expenditures'!$AG$42</f>
        <v>0</v>
      </c>
      <c r="C29" s="46">
        <f>'C.2 State Expenditures'!$AG$42</f>
        <v>0</v>
      </c>
      <c r="D29" s="46">
        <f>'B. Total Expenditures'!$AG$42</f>
        <v>0</v>
      </c>
      <c r="E29" s="55">
        <f t="shared" si="0"/>
        <v>0</v>
      </c>
    </row>
    <row r="30" spans="1:5" ht="15.75" x14ac:dyDescent="0.25">
      <c r="A30" s="118" t="s">
        <v>199</v>
      </c>
      <c r="B30" s="46">
        <f>'C.1 Federal Expenditures'!$AH$42</f>
        <v>0</v>
      </c>
      <c r="C30" s="46">
        <f>'C.2 State Expenditures'!$AH$42</f>
        <v>0</v>
      </c>
      <c r="D30" s="46">
        <f>'B. Total Expenditures'!$AH$42</f>
        <v>0</v>
      </c>
      <c r="E30" s="55">
        <f t="shared" si="0"/>
        <v>0</v>
      </c>
    </row>
    <row r="31" spans="1:5" ht="29.25" x14ac:dyDescent="0.25">
      <c r="A31" s="119" t="s">
        <v>200</v>
      </c>
      <c r="B31" s="46">
        <f>'C.1 Federal Expenditures'!$AI$42</f>
        <v>0</v>
      </c>
      <c r="C31" s="46">
        <f>'C.2 State Expenditures'!$AI$42</f>
        <v>0</v>
      </c>
      <c r="D31" s="46">
        <f>'B. Total Expenditures'!$AI$42</f>
        <v>0</v>
      </c>
      <c r="E31" s="55">
        <f t="shared" si="0"/>
        <v>0</v>
      </c>
    </row>
    <row r="32" spans="1:5" x14ac:dyDescent="0.25">
      <c r="A32" s="119" t="s">
        <v>201</v>
      </c>
      <c r="B32" s="46">
        <f>'C.1 Federal Expenditures'!$AJ$42</f>
        <v>0</v>
      </c>
      <c r="C32" s="46">
        <f>'C.2 State Expenditures'!$AJ$42</f>
        <v>0</v>
      </c>
      <c r="D32" s="46">
        <f>'B. Total Expenditures'!$AJ$42</f>
        <v>0</v>
      </c>
      <c r="E32" s="55">
        <f t="shared" si="0"/>
        <v>0</v>
      </c>
    </row>
    <row r="33" spans="1:5" x14ac:dyDescent="0.25">
      <c r="A33" s="119" t="s">
        <v>202</v>
      </c>
      <c r="B33" s="46">
        <f>'C.1 Federal Expenditures'!$AK$42</f>
        <v>0</v>
      </c>
      <c r="C33" s="46">
        <f>'C.2 State Expenditures'!$AK$42</f>
        <v>0</v>
      </c>
      <c r="D33" s="46">
        <f>'B. Total Expenditures'!$AK$42</f>
        <v>0</v>
      </c>
      <c r="E33" s="55">
        <f t="shared" si="0"/>
        <v>0</v>
      </c>
    </row>
    <row r="34" spans="1:5" ht="15.75" x14ac:dyDescent="0.25">
      <c r="A34" s="118" t="s">
        <v>203</v>
      </c>
      <c r="B34" s="46">
        <f>'C.1 Federal Expenditures'!$AL$42</f>
        <v>0</v>
      </c>
      <c r="C34" s="46">
        <f>'C.2 State Expenditures'!$AL$42</f>
        <v>0</v>
      </c>
      <c r="D34" s="46">
        <f>'B. Total Expenditures'!$AL$42</f>
        <v>0</v>
      </c>
      <c r="E34" s="55">
        <f t="shared" si="0"/>
        <v>0</v>
      </c>
    </row>
    <row r="35" spans="1:5" ht="15.75" x14ac:dyDescent="0.25">
      <c r="A35" s="118" t="s">
        <v>158</v>
      </c>
      <c r="B35" s="46">
        <f>'C.1 Federal Expenditures'!$AM$42</f>
        <v>72204716</v>
      </c>
      <c r="C35" s="46">
        <f>'C.2 State Expenditures'!$AM$42</f>
        <v>54503306</v>
      </c>
      <c r="D35" s="46">
        <f>'B. Total Expenditures'!$AM$42</f>
        <v>126708022</v>
      </c>
      <c r="E35" s="55">
        <f t="shared" si="0"/>
        <v>0.36437703090308821</v>
      </c>
    </row>
    <row r="36" spans="1:5" x14ac:dyDescent="0.25">
      <c r="A36" s="119" t="s">
        <v>204</v>
      </c>
      <c r="B36" s="46">
        <f>'C.1 Federal Expenditures'!$AN$42</f>
        <v>22900462</v>
      </c>
      <c r="C36" s="46">
        <f>'C.2 State Expenditures'!$AN$42</f>
        <v>26510304</v>
      </c>
      <c r="D36" s="46">
        <f>'B. Total Expenditures'!$AN$42</f>
        <v>49410766</v>
      </c>
      <c r="E36" s="55">
        <f t="shared" si="0"/>
        <v>0.14209162076357928</v>
      </c>
    </row>
    <row r="37" spans="1:5" x14ac:dyDescent="0.25">
      <c r="A37" s="119" t="s">
        <v>205</v>
      </c>
      <c r="B37" s="46">
        <f>'C.1 Federal Expenditures'!$AO$42</f>
        <v>49304254</v>
      </c>
      <c r="C37" s="46">
        <f>'C.2 State Expenditures'!$AO$42</f>
        <v>27993002</v>
      </c>
      <c r="D37" s="46">
        <f>'B. Total Expenditures'!$AO$42</f>
        <v>77297256</v>
      </c>
      <c r="E37" s="55">
        <f t="shared" si="0"/>
        <v>0.22228541013950892</v>
      </c>
    </row>
    <row r="38" spans="1:5" x14ac:dyDescent="0.25">
      <c r="A38" s="119" t="s">
        <v>206</v>
      </c>
      <c r="B38" s="46">
        <f>'C.1 Federal Expenditures'!$AP$42</f>
        <v>0</v>
      </c>
      <c r="C38" s="46">
        <f>'C.2 State Expenditures'!$AP$42</f>
        <v>0</v>
      </c>
      <c r="D38" s="46">
        <f>'B. Total Expenditures'!$AP$42</f>
        <v>0</v>
      </c>
      <c r="E38" s="55">
        <f t="shared" si="0"/>
        <v>0</v>
      </c>
    </row>
    <row r="39" spans="1:5" ht="15.75" x14ac:dyDescent="0.25">
      <c r="A39" s="118" t="s">
        <v>152</v>
      </c>
      <c r="B39" s="46">
        <f>'C.1 Federal Expenditures'!$AQ$42</f>
        <v>0</v>
      </c>
      <c r="C39" s="46">
        <f>'C.2 State Expenditures'!$AQ$42</f>
        <v>0</v>
      </c>
      <c r="D39" s="46">
        <f>'B. Total Expenditures'!$AQ$42</f>
        <v>0</v>
      </c>
      <c r="E39" s="55">
        <f t="shared" si="0"/>
        <v>0</v>
      </c>
    </row>
    <row r="40" spans="1:5" ht="15.75" x14ac:dyDescent="0.25">
      <c r="A40" s="94" t="s">
        <v>209</v>
      </c>
      <c r="B40" s="133">
        <f>'C.1 Federal Expenditures'!$AR$42</f>
        <v>163300112</v>
      </c>
      <c r="C40" s="133">
        <f>'C.2 State Expenditures'!$AR$42</f>
        <v>184438662</v>
      </c>
      <c r="D40" s="133">
        <f>'B. Total Expenditures'!$AR$42</f>
        <v>347738774</v>
      </c>
      <c r="E40" s="96">
        <f t="shared" si="0"/>
        <v>1</v>
      </c>
    </row>
    <row r="41" spans="1:5" ht="15.75" x14ac:dyDescent="0.25">
      <c r="A41" s="118" t="s">
        <v>153</v>
      </c>
      <c r="B41" s="46">
        <f>'C.1 Federal Expenditures'!$C$42</f>
        <v>0</v>
      </c>
      <c r="C41" s="132"/>
      <c r="D41" s="46">
        <f>'B. Total Expenditures'!$C$42</f>
        <v>0</v>
      </c>
      <c r="E41" s="55">
        <f t="shared" si="0"/>
        <v>0</v>
      </c>
    </row>
    <row r="42" spans="1:5" ht="15.75" x14ac:dyDescent="0.25">
      <c r="A42" s="118" t="s">
        <v>320</v>
      </c>
      <c r="B42" s="46">
        <f>'C.1 Federal Expenditures'!$D$42</f>
        <v>0</v>
      </c>
      <c r="C42" s="132"/>
      <c r="D42" s="46">
        <f>'B. Total Expenditures'!$D$42</f>
        <v>0</v>
      </c>
      <c r="E42" s="55">
        <f t="shared" si="0"/>
        <v>0</v>
      </c>
    </row>
    <row r="43" spans="1:5" ht="15.75" x14ac:dyDescent="0.25">
      <c r="A43" s="120" t="s">
        <v>180</v>
      </c>
      <c r="B43" s="133">
        <f>B41+B42</f>
        <v>0</v>
      </c>
      <c r="C43" s="144"/>
      <c r="D43" s="133">
        <f>D41+D42</f>
        <v>0</v>
      </c>
      <c r="E43" s="96">
        <f t="shared" si="0"/>
        <v>0</v>
      </c>
    </row>
    <row r="44" spans="1:5" ht="15.75" x14ac:dyDescent="0.25">
      <c r="A44" s="94" t="s">
        <v>61</v>
      </c>
      <c r="B44" s="95">
        <f>SUM(B41,B42, B3,B6,B10,B14,B18,B19,B22,B23,B24,B25,B26,B27,B28,B29,B30,B34,B35, B39)</f>
        <v>163300112</v>
      </c>
      <c r="C44" s="95">
        <f>SUM(C41,C42,C3,C6,C10,C14,C18,C19,C22,C23,C24,C25,C26,C27,C28,C29,C30,C34,C35, C39)</f>
        <v>184438662</v>
      </c>
      <c r="D44" s="95">
        <f>B44+C44</f>
        <v>347738774</v>
      </c>
      <c r="E44" s="96">
        <f t="shared" si="0"/>
        <v>1</v>
      </c>
    </row>
    <row r="45" spans="1:5" ht="15.75" x14ac:dyDescent="0.25">
      <c r="A45" s="118" t="s">
        <v>207</v>
      </c>
      <c r="B45" s="46">
        <f>'C.1 Federal Expenditures'!$AS$42</f>
        <v>0</v>
      </c>
      <c r="C45" s="132"/>
      <c r="D45" s="46">
        <f>'B. Total Expenditures'!$AS$42</f>
        <v>0</v>
      </c>
      <c r="E45" s="141"/>
    </row>
    <row r="46" spans="1:5" ht="15.75" x14ac:dyDescent="0.25">
      <c r="A46" s="118" t="s">
        <v>208</v>
      </c>
      <c r="B46" s="46">
        <f>'C.1 Federal Expenditures'!$AT$42</f>
        <v>22080165</v>
      </c>
      <c r="C46" s="132"/>
      <c r="D46" s="46">
        <f>'B. Total Expenditures'!$AT$42</f>
        <v>22080165</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99</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Expenditures'!$G$43</f>
        <v>262799378</v>
      </c>
      <c r="C3" s="46">
        <f>'C.2 State Expenditures'!$G$43</f>
        <v>21368440</v>
      </c>
      <c r="D3" s="46">
        <f>'B. Total Expenditures'!$G$43</f>
        <v>284167818</v>
      </c>
      <c r="E3" s="55">
        <f t="shared" ref="E3:E44" si="0">D3/($D$44)</f>
        <v>0.26023494893443105</v>
      </c>
    </row>
    <row r="4" spans="1:5" ht="57.75" x14ac:dyDescent="0.25">
      <c r="A4" s="119" t="s">
        <v>182</v>
      </c>
      <c r="B4" s="46">
        <f>'C.1 Federal Expenditures'!$H$43</f>
        <v>262799378</v>
      </c>
      <c r="C4" s="46">
        <f>'C.2 State Expenditures'!$H$43</f>
        <v>21368440</v>
      </c>
      <c r="D4" s="46">
        <f>'B. Total Expenditures'!$H$43</f>
        <v>284167818</v>
      </c>
      <c r="E4" s="55">
        <f t="shared" si="0"/>
        <v>0.26023494893443105</v>
      </c>
    </row>
    <row r="5" spans="1:5" ht="43.5" x14ac:dyDescent="0.25">
      <c r="A5" s="119" t="s">
        <v>181</v>
      </c>
      <c r="B5" s="46">
        <f>'C.1 Federal Expenditures'!$I$43</f>
        <v>0</v>
      </c>
      <c r="C5" s="46">
        <f>'C.2 State Expenditures'!$I$43</f>
        <v>0</v>
      </c>
      <c r="D5" s="46">
        <f>'B. Total Expenditures'!$I$43</f>
        <v>0</v>
      </c>
      <c r="E5" s="55">
        <f t="shared" si="0"/>
        <v>0</v>
      </c>
    </row>
    <row r="6" spans="1:5" ht="30.75" x14ac:dyDescent="0.25">
      <c r="A6" s="118" t="s">
        <v>149</v>
      </c>
      <c r="B6" s="46">
        <f>'C.1 Federal Expenditures'!$J$43</f>
        <v>0</v>
      </c>
      <c r="C6" s="132"/>
      <c r="D6" s="46">
        <f>'B. Total Expenditures'!$J$43</f>
        <v>0</v>
      </c>
      <c r="E6" s="55">
        <f t="shared" si="0"/>
        <v>0</v>
      </c>
    </row>
    <row r="7" spans="1:5" x14ac:dyDescent="0.25">
      <c r="A7" s="119" t="s">
        <v>183</v>
      </c>
      <c r="B7" s="46">
        <f>'C.1 Federal Expenditures'!$K$43</f>
        <v>0</v>
      </c>
      <c r="C7" s="132"/>
      <c r="D7" s="46">
        <f>'B. Total Expenditures'!$K$43</f>
        <v>0</v>
      </c>
      <c r="E7" s="55">
        <f t="shared" si="0"/>
        <v>0</v>
      </c>
    </row>
    <row r="8" spans="1:5" x14ac:dyDescent="0.25">
      <c r="A8" s="119" t="s">
        <v>184</v>
      </c>
      <c r="B8" s="46">
        <f>'C.1 Federal Expenditures'!$L$43</f>
        <v>0</v>
      </c>
      <c r="C8" s="132"/>
      <c r="D8" s="46">
        <f>'B. Total Expenditures'!$L$43</f>
        <v>0</v>
      </c>
      <c r="E8" s="55">
        <f t="shared" si="0"/>
        <v>0</v>
      </c>
    </row>
    <row r="9" spans="1:5" ht="29.25" x14ac:dyDescent="0.25">
      <c r="A9" s="119" t="s">
        <v>185</v>
      </c>
      <c r="B9" s="46">
        <f>'C.1 Federal Expenditures'!$M$43</f>
        <v>0</v>
      </c>
      <c r="C9" s="132"/>
      <c r="D9" s="46">
        <f>'B. Total Expenditures'!$M$43</f>
        <v>0</v>
      </c>
      <c r="E9" s="55">
        <f t="shared" si="0"/>
        <v>0</v>
      </c>
    </row>
    <row r="10" spans="1:5" ht="30.75" x14ac:dyDescent="0.25">
      <c r="A10" s="118" t="s">
        <v>148</v>
      </c>
      <c r="B10" s="46">
        <f>'C.1 Federal Expenditures'!$N$43</f>
        <v>56737871</v>
      </c>
      <c r="C10" s="132"/>
      <c r="D10" s="46">
        <f>'B. Total Expenditures'!$N$43</f>
        <v>56737871</v>
      </c>
      <c r="E10" s="55">
        <f t="shared" si="0"/>
        <v>5.1959356503674663E-2</v>
      </c>
    </row>
    <row r="11" spans="1:5" x14ac:dyDescent="0.25">
      <c r="A11" s="119" t="s">
        <v>186</v>
      </c>
      <c r="B11" s="46">
        <f>'C.1 Federal Expenditures'!$O$43</f>
        <v>0</v>
      </c>
      <c r="C11" s="132"/>
      <c r="D11" s="46">
        <f>'B. Total Expenditures'!$O$43</f>
        <v>0</v>
      </c>
      <c r="E11" s="55">
        <f t="shared" si="0"/>
        <v>0</v>
      </c>
    </row>
    <row r="12" spans="1:5" x14ac:dyDescent="0.25">
      <c r="A12" s="119" t="s">
        <v>187</v>
      </c>
      <c r="B12" s="46">
        <f>'C.1 Federal Expenditures'!$P$43</f>
        <v>55497841</v>
      </c>
      <c r="C12" s="132"/>
      <c r="D12" s="46">
        <f>'B. Total Expenditures'!$P$43</f>
        <v>55497841</v>
      </c>
      <c r="E12" s="55">
        <f t="shared" si="0"/>
        <v>5.0823762944916501E-2</v>
      </c>
    </row>
    <row r="13" spans="1:5" ht="29.25" x14ac:dyDescent="0.25">
      <c r="A13" s="119" t="s">
        <v>188</v>
      </c>
      <c r="B13" s="46">
        <f>'C.1 Federal Expenditures'!$Q$43</f>
        <v>1240030</v>
      </c>
      <c r="C13" s="132"/>
      <c r="D13" s="46">
        <f>'B. Total Expenditures'!$Q$43</f>
        <v>1240030</v>
      </c>
      <c r="E13" s="55">
        <f t="shared" si="0"/>
        <v>1.135593558758165E-3</v>
      </c>
    </row>
    <row r="14" spans="1:5" ht="30.75" x14ac:dyDescent="0.25">
      <c r="A14" s="118" t="s">
        <v>189</v>
      </c>
      <c r="B14" s="46">
        <f>'C.1 Federal Expenditures'!$R$43</f>
        <v>101080298</v>
      </c>
      <c r="C14" s="46">
        <f>'C.2 State Expenditures'!$R$43</f>
        <v>4356524</v>
      </c>
      <c r="D14" s="46">
        <f>'B. Total Expenditures'!$R$43</f>
        <v>105436822</v>
      </c>
      <c r="E14" s="55">
        <f t="shared" si="0"/>
        <v>9.6556838075797513E-2</v>
      </c>
    </row>
    <row r="15" spans="1:5" x14ac:dyDescent="0.25">
      <c r="A15" s="119" t="s">
        <v>190</v>
      </c>
      <c r="B15" s="46">
        <f>'C.1 Federal Expenditures'!$S$43</f>
        <v>0</v>
      </c>
      <c r="C15" s="46">
        <f>'C.2 State Expenditures'!$S$43</f>
        <v>0</v>
      </c>
      <c r="D15" s="46">
        <f>'B. Total Expenditures'!$S$43</f>
        <v>0</v>
      </c>
      <c r="E15" s="55">
        <f t="shared" si="0"/>
        <v>0</v>
      </c>
    </row>
    <row r="16" spans="1:5" x14ac:dyDescent="0.25">
      <c r="A16" s="119" t="s">
        <v>191</v>
      </c>
      <c r="B16" s="46">
        <f>'C.1 Federal Expenditures'!$T$43</f>
        <v>2413361</v>
      </c>
      <c r="C16" s="46">
        <f>'C.2 State Expenditures'!$T$43</f>
        <v>0</v>
      </c>
      <c r="D16" s="46">
        <f>'B. Total Expenditures'!$T$43</f>
        <v>2413361</v>
      </c>
      <c r="E16" s="55">
        <f t="shared" si="0"/>
        <v>2.2101055672509246E-3</v>
      </c>
    </row>
    <row r="17" spans="1:5" x14ac:dyDescent="0.25">
      <c r="A17" s="119" t="s">
        <v>192</v>
      </c>
      <c r="B17" s="46">
        <f>'C.1 Federal Expenditures'!$U$43</f>
        <v>98666937</v>
      </c>
      <c r="C17" s="46">
        <f>'C.2 State Expenditures'!$U$43</f>
        <v>4356524</v>
      </c>
      <c r="D17" s="46">
        <f>'B. Total Expenditures'!$U$43</f>
        <v>103023461</v>
      </c>
      <c r="E17" s="55">
        <f t="shared" si="0"/>
        <v>9.4346732508546596E-2</v>
      </c>
    </row>
    <row r="18" spans="1:5" ht="15.75" x14ac:dyDescent="0.25">
      <c r="A18" s="118" t="s">
        <v>193</v>
      </c>
      <c r="B18" s="46">
        <f>'C.1 Federal Expenditures'!$V$43</f>
        <v>8290279</v>
      </c>
      <c r="C18" s="46">
        <f>'C.2 State Expenditures'!$V$43</f>
        <v>311923</v>
      </c>
      <c r="D18" s="46">
        <f>'B. Total Expenditures'!$V$43</f>
        <v>8602202</v>
      </c>
      <c r="E18" s="55">
        <f t="shared" si="0"/>
        <v>7.877716815187218E-3</v>
      </c>
    </row>
    <row r="19" spans="1:5" ht="15.75" x14ac:dyDescent="0.25">
      <c r="A19" s="118" t="s">
        <v>154</v>
      </c>
      <c r="B19" s="46">
        <f>'C.1 Federal Expenditures'!$W$43</f>
        <v>25598636</v>
      </c>
      <c r="C19" s="46">
        <f>'C.2 State Expenditures'!$W$43</f>
        <v>299272068</v>
      </c>
      <c r="D19" s="46">
        <f>'B. Total Expenditures'!$W$43</f>
        <v>324870704</v>
      </c>
      <c r="E19" s="55">
        <f t="shared" si="0"/>
        <v>0.2975098012883805</v>
      </c>
    </row>
    <row r="20" spans="1:5" ht="29.25" x14ac:dyDescent="0.25">
      <c r="A20" s="119" t="s">
        <v>195</v>
      </c>
      <c r="B20" s="46">
        <f>'C.1 Federal Expenditures'!$X$43</f>
        <v>25598636</v>
      </c>
      <c r="C20" s="46">
        <f>'C.2 State Expenditures'!$X$43</f>
        <v>299272068</v>
      </c>
      <c r="D20" s="46">
        <f>'B. Total Expenditures'!$X$43</f>
        <v>324870704</v>
      </c>
      <c r="E20" s="55">
        <f t="shared" si="0"/>
        <v>0.2975098012883805</v>
      </c>
    </row>
    <row r="21" spans="1:5" x14ac:dyDescent="0.25">
      <c r="A21" s="119" t="s">
        <v>194</v>
      </c>
      <c r="B21" s="46">
        <f>'C.1 Federal Expenditures'!$Y$43</f>
        <v>0</v>
      </c>
      <c r="C21" s="46">
        <f>'C.2 State Expenditures'!$Y$43</f>
        <v>0</v>
      </c>
      <c r="D21" s="46">
        <f>'B. Total Expenditures'!$Y$43</f>
        <v>0</v>
      </c>
      <c r="E21" s="55">
        <f t="shared" si="0"/>
        <v>0</v>
      </c>
    </row>
    <row r="22" spans="1:5" ht="30.75" x14ac:dyDescent="0.25">
      <c r="A22" s="118" t="s">
        <v>155</v>
      </c>
      <c r="B22" s="46">
        <f>'C.1 Federal Expenditures'!$Z$43</f>
        <v>0</v>
      </c>
      <c r="C22" s="46">
        <f>'C.2 State Expenditures'!$Z$43</f>
        <v>0</v>
      </c>
      <c r="D22" s="46">
        <f>'B. Total Expenditures'!$Z$43</f>
        <v>0</v>
      </c>
      <c r="E22" s="55">
        <f t="shared" si="0"/>
        <v>0</v>
      </c>
    </row>
    <row r="23" spans="1:5" ht="30.75" x14ac:dyDescent="0.25">
      <c r="A23" s="118" t="s">
        <v>150</v>
      </c>
      <c r="B23" s="46">
        <f>'C.1 Federal Expenditures'!$AA$43</f>
        <v>0</v>
      </c>
      <c r="C23" s="46">
        <f>'C.2 State Expenditures'!$AA$43</f>
        <v>0</v>
      </c>
      <c r="D23" s="46">
        <f>'B. Total Expenditures'!$AA$43</f>
        <v>0</v>
      </c>
      <c r="E23" s="55">
        <f t="shared" si="0"/>
        <v>0</v>
      </c>
    </row>
    <row r="24" spans="1:5" ht="30.75" x14ac:dyDescent="0.25">
      <c r="A24" s="118" t="s">
        <v>156</v>
      </c>
      <c r="B24" s="46">
        <f>'C.1 Federal Expenditures'!$AB$43</f>
        <v>0</v>
      </c>
      <c r="C24" s="46">
        <f>'C.2 State Expenditures'!$AB$43</f>
        <v>0</v>
      </c>
      <c r="D24" s="46">
        <f>'B. Total Expenditures'!$AB$43</f>
        <v>0</v>
      </c>
      <c r="E24" s="55">
        <f t="shared" si="0"/>
        <v>0</v>
      </c>
    </row>
    <row r="25" spans="1:5" ht="15.75" x14ac:dyDescent="0.25">
      <c r="A25" s="118" t="s">
        <v>64</v>
      </c>
      <c r="B25" s="46">
        <f>'C.1 Federal Expenditures'!$AC$43</f>
        <v>11872625</v>
      </c>
      <c r="C25" s="46">
        <f>'C.2 State Expenditures'!$AC$43</f>
        <v>1603995</v>
      </c>
      <c r="D25" s="46">
        <f>'B. Total Expenditures'!$AC$43</f>
        <v>13476620</v>
      </c>
      <c r="E25" s="55">
        <f t="shared" si="0"/>
        <v>1.2341606949695945E-2</v>
      </c>
    </row>
    <row r="26" spans="1:5" ht="15.75" x14ac:dyDescent="0.25">
      <c r="A26" s="118" t="s">
        <v>196</v>
      </c>
      <c r="B26" s="46">
        <f>'C.1 Federal Expenditures'!$AD$43</f>
        <v>0</v>
      </c>
      <c r="C26" s="46">
        <f>'C.2 State Expenditures'!$AD$43</f>
        <v>0</v>
      </c>
      <c r="D26" s="46">
        <f>'B. Total Expenditures'!$AD$43</f>
        <v>0</v>
      </c>
      <c r="E26" s="55">
        <f t="shared" si="0"/>
        <v>0</v>
      </c>
    </row>
    <row r="27" spans="1:5" s="11" customFormat="1" ht="15.75" x14ac:dyDescent="0.25">
      <c r="A27" s="118" t="s">
        <v>197</v>
      </c>
      <c r="B27" s="46">
        <f>'C.1 Federal Expenditures'!$AE$43</f>
        <v>0</v>
      </c>
      <c r="C27" s="46">
        <f>'C.2 State Expenditures'!$AE$43</f>
        <v>0</v>
      </c>
      <c r="D27" s="46">
        <f>'B. Total Expenditures'!$AE$43</f>
        <v>0</v>
      </c>
      <c r="E27" s="55">
        <f t="shared" si="0"/>
        <v>0</v>
      </c>
    </row>
    <row r="28" spans="1:5" ht="30.75" x14ac:dyDescent="0.25">
      <c r="A28" s="118" t="s">
        <v>198</v>
      </c>
      <c r="B28" s="46">
        <f>'C.1 Federal Expenditures'!$AF$43</f>
        <v>27376109</v>
      </c>
      <c r="C28" s="46">
        <f>'C.2 State Expenditures'!$AF$43</f>
        <v>52007595</v>
      </c>
      <c r="D28" s="46">
        <f>'B. Total Expenditures'!$AF$43</f>
        <v>79383704</v>
      </c>
      <c r="E28" s="55">
        <f t="shared" si="0"/>
        <v>7.2697937092461307E-2</v>
      </c>
    </row>
    <row r="29" spans="1:5" ht="45.75" x14ac:dyDescent="0.25">
      <c r="A29" s="118" t="s">
        <v>157</v>
      </c>
      <c r="B29" s="46">
        <f>'C.1 Federal Expenditures'!$AG$43</f>
        <v>2363455</v>
      </c>
      <c r="C29" s="46">
        <f>'C.2 State Expenditures'!$AG$43</f>
        <v>0</v>
      </c>
      <c r="D29" s="46">
        <f>'B. Total Expenditures'!$AG$43</f>
        <v>2363455</v>
      </c>
      <c r="E29" s="55">
        <f t="shared" si="0"/>
        <v>2.1644026954305774E-3</v>
      </c>
    </row>
    <row r="30" spans="1:5" ht="15.75" x14ac:dyDescent="0.25">
      <c r="A30" s="118" t="s">
        <v>199</v>
      </c>
      <c r="B30" s="46">
        <f>'C.1 Federal Expenditures'!$AH$43</f>
        <v>0</v>
      </c>
      <c r="C30" s="46">
        <f>'C.2 State Expenditures'!$AH$43</f>
        <v>0</v>
      </c>
      <c r="D30" s="46">
        <f>'B. Total Expenditures'!$AH$43</f>
        <v>0</v>
      </c>
      <c r="E30" s="55">
        <f t="shared" si="0"/>
        <v>0</v>
      </c>
    </row>
    <row r="31" spans="1:5" ht="29.25" x14ac:dyDescent="0.25">
      <c r="A31" s="119" t="s">
        <v>200</v>
      </c>
      <c r="B31" s="46">
        <f>'C.1 Federal Expenditures'!$AI$43</f>
        <v>0</v>
      </c>
      <c r="C31" s="46">
        <f>'C.2 State Expenditures'!$AI$43</f>
        <v>0</v>
      </c>
      <c r="D31" s="46">
        <f>'B. Total Expenditures'!$AI$43</f>
        <v>0</v>
      </c>
      <c r="E31" s="55">
        <f t="shared" si="0"/>
        <v>0</v>
      </c>
    </row>
    <row r="32" spans="1:5" x14ac:dyDescent="0.25">
      <c r="A32" s="119" t="s">
        <v>201</v>
      </c>
      <c r="B32" s="46">
        <f>'C.1 Federal Expenditures'!$AJ$43</f>
        <v>0</v>
      </c>
      <c r="C32" s="46">
        <f>'C.2 State Expenditures'!$AJ$43</f>
        <v>0</v>
      </c>
      <c r="D32" s="46">
        <f>'B. Total Expenditures'!$AJ$43</f>
        <v>0</v>
      </c>
      <c r="E32" s="55">
        <f t="shared" si="0"/>
        <v>0</v>
      </c>
    </row>
    <row r="33" spans="1:5" x14ac:dyDescent="0.25">
      <c r="A33" s="119" t="s">
        <v>202</v>
      </c>
      <c r="B33" s="46">
        <f>'C.1 Federal Expenditures'!$AK$43</f>
        <v>0</v>
      </c>
      <c r="C33" s="46">
        <f>'C.2 State Expenditures'!$AK$43</f>
        <v>0</v>
      </c>
      <c r="D33" s="46">
        <f>'B. Total Expenditures'!$AK$43</f>
        <v>0</v>
      </c>
      <c r="E33" s="55">
        <f t="shared" si="0"/>
        <v>0</v>
      </c>
    </row>
    <row r="34" spans="1:5" ht="15.75" x14ac:dyDescent="0.25">
      <c r="A34" s="118" t="s">
        <v>203</v>
      </c>
      <c r="B34" s="46">
        <f>'C.1 Federal Expenditures'!$AL$43</f>
        <v>0</v>
      </c>
      <c r="C34" s="46">
        <f>'C.2 State Expenditures'!$AL$43</f>
        <v>0</v>
      </c>
      <c r="D34" s="46">
        <f>'B. Total Expenditures'!$AL$43</f>
        <v>0</v>
      </c>
      <c r="E34" s="55">
        <f t="shared" si="0"/>
        <v>0</v>
      </c>
    </row>
    <row r="35" spans="1:5" ht="15.75" x14ac:dyDescent="0.25">
      <c r="A35" s="118" t="s">
        <v>158</v>
      </c>
      <c r="B35" s="46">
        <f>'C.1 Federal Expenditures'!$AM$43</f>
        <v>53010041</v>
      </c>
      <c r="C35" s="46">
        <f>'C.2 State Expenditures'!$AM$43</f>
        <v>29772404</v>
      </c>
      <c r="D35" s="46">
        <f>'B. Total Expenditures'!$AM$43</f>
        <v>82782445</v>
      </c>
      <c r="E35" s="55">
        <f t="shared" si="0"/>
        <v>7.5810433070370942E-2</v>
      </c>
    </row>
    <row r="36" spans="1:5" x14ac:dyDescent="0.25">
      <c r="A36" s="119" t="s">
        <v>204</v>
      </c>
      <c r="B36" s="46">
        <f>'C.1 Federal Expenditures'!$AN$43</f>
        <v>44719794</v>
      </c>
      <c r="C36" s="46">
        <f>'C.2 State Expenditures'!$AN$43</f>
        <v>27368910</v>
      </c>
      <c r="D36" s="46">
        <f>'B. Total Expenditures'!$AN$43</f>
        <v>72088704</v>
      </c>
      <c r="E36" s="55">
        <f t="shared" si="0"/>
        <v>6.6017328549812487E-2</v>
      </c>
    </row>
    <row r="37" spans="1:5" x14ac:dyDescent="0.25">
      <c r="A37" s="119" t="s">
        <v>205</v>
      </c>
      <c r="B37" s="46">
        <f>'C.1 Federal Expenditures'!$AO$43</f>
        <v>0</v>
      </c>
      <c r="C37" s="46">
        <f>'C.2 State Expenditures'!$AO$43</f>
        <v>0</v>
      </c>
      <c r="D37" s="46">
        <f>'B. Total Expenditures'!$AO$43</f>
        <v>0</v>
      </c>
      <c r="E37" s="55">
        <f t="shared" si="0"/>
        <v>0</v>
      </c>
    </row>
    <row r="38" spans="1:5" x14ac:dyDescent="0.25">
      <c r="A38" s="119" t="s">
        <v>206</v>
      </c>
      <c r="B38" s="46">
        <f>'C.1 Federal Expenditures'!$AP$43</f>
        <v>8290247</v>
      </c>
      <c r="C38" s="46">
        <f>'C.2 State Expenditures'!$AP$43</f>
        <v>2403494</v>
      </c>
      <c r="D38" s="46">
        <f>'B. Total Expenditures'!$AP$43</f>
        <v>10693741</v>
      </c>
      <c r="E38" s="55">
        <f t="shared" si="0"/>
        <v>9.7931045205584544E-3</v>
      </c>
    </row>
    <row r="39" spans="1:5" ht="15.75" x14ac:dyDescent="0.25">
      <c r="A39" s="118" t="s">
        <v>152</v>
      </c>
      <c r="B39" s="46">
        <f>'C.1 Federal Expenditures'!$AQ$43</f>
        <v>0</v>
      </c>
      <c r="C39" s="46">
        <f>'C.2 State Expenditures'!$AQ$43</f>
        <v>0</v>
      </c>
      <c r="D39" s="46">
        <f>'B. Total Expenditures'!$AQ$43</f>
        <v>0</v>
      </c>
      <c r="E39" s="55">
        <f t="shared" si="0"/>
        <v>0</v>
      </c>
    </row>
    <row r="40" spans="1:5" ht="15.75" x14ac:dyDescent="0.25">
      <c r="A40" s="94" t="s">
        <v>209</v>
      </c>
      <c r="B40" s="133">
        <f>'C.1 Federal Expenditures'!$AR$43</f>
        <v>549128692</v>
      </c>
      <c r="C40" s="133">
        <f>'C.2 State Expenditures'!$AR$43</f>
        <v>408692949</v>
      </c>
      <c r="D40" s="133">
        <f>'B. Total Expenditures'!$AR$43</f>
        <v>957821641</v>
      </c>
      <c r="E40" s="96">
        <f t="shared" si="0"/>
        <v>0.87715304142542971</v>
      </c>
    </row>
    <row r="41" spans="1:5" ht="15.75" x14ac:dyDescent="0.25">
      <c r="A41" s="118" t="s">
        <v>153</v>
      </c>
      <c r="B41" s="46">
        <f>'C.1 Federal Expenditures'!$C$43</f>
        <v>110912000</v>
      </c>
      <c r="C41" s="132"/>
      <c r="D41" s="46">
        <f>'B. Total Expenditures'!$C$43</f>
        <v>110912000</v>
      </c>
      <c r="E41" s="55">
        <f t="shared" si="0"/>
        <v>0.10157089166309331</v>
      </c>
    </row>
    <row r="42" spans="1:5" ht="15.75" x14ac:dyDescent="0.25">
      <c r="A42" s="118" t="s">
        <v>320</v>
      </c>
      <c r="B42" s="46">
        <f>'C.1 Federal Expenditures'!$D$43</f>
        <v>23232750</v>
      </c>
      <c r="C42" s="132"/>
      <c r="D42" s="46">
        <f>'B. Total Expenditures'!$D$43</f>
        <v>23232750</v>
      </c>
      <c r="E42" s="55">
        <f t="shared" si="0"/>
        <v>2.1276066911476949E-2</v>
      </c>
    </row>
    <row r="43" spans="1:5" ht="15.75" x14ac:dyDescent="0.25">
      <c r="A43" s="120" t="s">
        <v>180</v>
      </c>
      <c r="B43" s="133">
        <f>B41+B42</f>
        <v>134144750</v>
      </c>
      <c r="C43" s="144"/>
      <c r="D43" s="133">
        <f>D41+D42</f>
        <v>134144750</v>
      </c>
      <c r="E43" s="96">
        <f t="shared" si="0"/>
        <v>0.12284695857457027</v>
      </c>
    </row>
    <row r="44" spans="1:5" ht="15.75" x14ac:dyDescent="0.25">
      <c r="A44" s="94" t="s">
        <v>61</v>
      </c>
      <c r="B44" s="95">
        <f>SUM(B41,B42, B3,B6,B10,B14,B18,B19,B22,B23,B24,B25,B26,B27,B28,B29,B30,B34,B35, B39)</f>
        <v>683273442</v>
      </c>
      <c r="C44" s="95">
        <f>SUM(C41,C42,C3,C6,C10,C14,C18,C19,C22,C23,C24,C25,C26,C27,C28,C29,C30,C34,C35, C39)</f>
        <v>408692949</v>
      </c>
      <c r="D44" s="95">
        <f>B44+C44</f>
        <v>1091966391</v>
      </c>
      <c r="E44" s="96">
        <f t="shared" si="0"/>
        <v>1</v>
      </c>
    </row>
    <row r="45" spans="1:5" ht="15.75" x14ac:dyDescent="0.25">
      <c r="A45" s="118" t="s">
        <v>207</v>
      </c>
      <c r="B45" s="46">
        <f>'C.1 Federal Expenditures'!$AS$43</f>
        <v>55938593</v>
      </c>
      <c r="C45" s="132"/>
      <c r="D45" s="46">
        <f>'B. Total Expenditures'!$AS$43</f>
        <v>55938593</v>
      </c>
      <c r="E45" s="141"/>
    </row>
    <row r="46" spans="1:5" ht="15.75" x14ac:dyDescent="0.25">
      <c r="A46" s="118" t="s">
        <v>208</v>
      </c>
      <c r="B46" s="46">
        <f>'C.1 Federal Expenditures'!$AT$43</f>
        <v>771983201</v>
      </c>
      <c r="C46" s="132"/>
      <c r="D46" s="46">
        <f>'B. Total Expenditures'!$AT$43</f>
        <v>771983201</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98</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Expenditures'!$G$44</f>
        <v>19910562</v>
      </c>
      <c r="C3" s="46">
        <f>'C.2 State Expenditures'!$G$44</f>
        <v>458288</v>
      </c>
      <c r="D3" s="46">
        <f>'B. Total Expenditures'!$G$44</f>
        <v>20368850</v>
      </c>
      <c r="E3" s="55">
        <f t="shared" ref="E3:E44" si="0">D3/($D$44)</f>
        <v>0.12191831152004608</v>
      </c>
    </row>
    <row r="4" spans="1:5" ht="57.75" x14ac:dyDescent="0.25">
      <c r="A4" s="119" t="s">
        <v>182</v>
      </c>
      <c r="B4" s="46">
        <f>'C.1 Federal Expenditures'!$H$44</f>
        <v>19910562</v>
      </c>
      <c r="C4" s="46">
        <f>'C.2 State Expenditures'!$H$44</f>
        <v>458288</v>
      </c>
      <c r="D4" s="46">
        <f>'B. Total Expenditures'!$H$44</f>
        <v>20368850</v>
      </c>
      <c r="E4" s="55">
        <f t="shared" si="0"/>
        <v>0.12191831152004608</v>
      </c>
    </row>
    <row r="5" spans="1:5" ht="43.5" x14ac:dyDescent="0.25">
      <c r="A5" s="119" t="s">
        <v>181</v>
      </c>
      <c r="B5" s="46">
        <f>'C.1 Federal Expenditures'!$I$44</f>
        <v>0</v>
      </c>
      <c r="C5" s="46">
        <f>'C.2 State Expenditures'!$I$44</f>
        <v>0</v>
      </c>
      <c r="D5" s="46">
        <f>'B. Total Expenditures'!$I$44</f>
        <v>0</v>
      </c>
      <c r="E5" s="55">
        <f t="shared" si="0"/>
        <v>0</v>
      </c>
    </row>
    <row r="6" spans="1:5" ht="30.75" x14ac:dyDescent="0.25">
      <c r="A6" s="118" t="s">
        <v>149</v>
      </c>
      <c r="B6" s="46">
        <f>'C.1 Federal Expenditures'!$J$44</f>
        <v>0</v>
      </c>
      <c r="C6" s="132"/>
      <c r="D6" s="46">
        <f>'B. Total Expenditures'!$J$44</f>
        <v>0</v>
      </c>
      <c r="E6" s="55">
        <f t="shared" si="0"/>
        <v>0</v>
      </c>
    </row>
    <row r="7" spans="1:5" x14ac:dyDescent="0.25">
      <c r="A7" s="119" t="s">
        <v>183</v>
      </c>
      <c r="B7" s="46">
        <f>'C.1 Federal Expenditures'!$K$44</f>
        <v>0</v>
      </c>
      <c r="C7" s="132"/>
      <c r="D7" s="46">
        <f>'B. Total Expenditures'!$K$44</f>
        <v>0</v>
      </c>
      <c r="E7" s="55">
        <f t="shared" si="0"/>
        <v>0</v>
      </c>
    </row>
    <row r="8" spans="1:5" x14ac:dyDescent="0.25">
      <c r="A8" s="119" t="s">
        <v>184</v>
      </c>
      <c r="B8" s="46">
        <f>'C.1 Federal Expenditures'!$L$44</f>
        <v>0</v>
      </c>
      <c r="C8" s="132"/>
      <c r="D8" s="46">
        <f>'B. Total Expenditures'!$L$44</f>
        <v>0</v>
      </c>
      <c r="E8" s="55">
        <f t="shared" si="0"/>
        <v>0</v>
      </c>
    </row>
    <row r="9" spans="1:5" ht="29.25" x14ac:dyDescent="0.25">
      <c r="A9" s="119" t="s">
        <v>185</v>
      </c>
      <c r="B9" s="46">
        <f>'C.1 Federal Expenditures'!$M$44</f>
        <v>0</v>
      </c>
      <c r="C9" s="132"/>
      <c r="D9" s="46">
        <f>'B. Total Expenditures'!$M$44</f>
        <v>0</v>
      </c>
      <c r="E9" s="55">
        <f t="shared" si="0"/>
        <v>0</v>
      </c>
    </row>
    <row r="10" spans="1:5" ht="30.75" x14ac:dyDescent="0.25">
      <c r="A10" s="118" t="s">
        <v>148</v>
      </c>
      <c r="B10" s="46">
        <f>'C.1 Federal Expenditures'!$N$44</f>
        <v>0</v>
      </c>
      <c r="C10" s="132"/>
      <c r="D10" s="46">
        <f>'B. Total Expenditures'!$N$44</f>
        <v>0</v>
      </c>
      <c r="E10" s="55">
        <f t="shared" si="0"/>
        <v>0</v>
      </c>
    </row>
    <row r="11" spans="1:5" x14ac:dyDescent="0.25">
      <c r="A11" s="119" t="s">
        <v>186</v>
      </c>
      <c r="B11" s="46">
        <f>'C.1 Federal Expenditures'!$O$44</f>
        <v>0</v>
      </c>
      <c r="C11" s="132"/>
      <c r="D11" s="46">
        <f>'B. Total Expenditures'!$O$44</f>
        <v>0</v>
      </c>
      <c r="E11" s="55">
        <f t="shared" si="0"/>
        <v>0</v>
      </c>
    </row>
    <row r="12" spans="1:5" x14ac:dyDescent="0.25">
      <c r="A12" s="119" t="s">
        <v>187</v>
      </c>
      <c r="B12" s="46">
        <f>'C.1 Federal Expenditures'!$P$44</f>
        <v>0</v>
      </c>
      <c r="C12" s="132"/>
      <c r="D12" s="46">
        <f>'B. Total Expenditures'!$P$44</f>
        <v>0</v>
      </c>
      <c r="E12" s="55">
        <f t="shared" si="0"/>
        <v>0</v>
      </c>
    </row>
    <row r="13" spans="1:5" ht="29.25" x14ac:dyDescent="0.25">
      <c r="A13" s="119" t="s">
        <v>188</v>
      </c>
      <c r="B13" s="46">
        <f>'C.1 Federal Expenditures'!$Q$44</f>
        <v>0</v>
      </c>
      <c r="C13" s="132"/>
      <c r="D13" s="46">
        <f>'B. Total Expenditures'!$Q$44</f>
        <v>0</v>
      </c>
      <c r="E13" s="55">
        <f t="shared" si="0"/>
        <v>0</v>
      </c>
    </row>
    <row r="14" spans="1:5" ht="30.75" x14ac:dyDescent="0.25">
      <c r="A14" s="118" t="s">
        <v>189</v>
      </c>
      <c r="B14" s="46">
        <f>'C.1 Federal Expenditures'!$R$44</f>
        <v>9673908</v>
      </c>
      <c r="C14" s="46">
        <f>'C.2 State Expenditures'!$R$44</f>
        <v>0</v>
      </c>
      <c r="D14" s="46">
        <f>'B. Total Expenditures'!$R$44</f>
        <v>9673908</v>
      </c>
      <c r="E14" s="55">
        <f t="shared" si="0"/>
        <v>5.790344222478274E-2</v>
      </c>
    </row>
    <row r="15" spans="1:5" x14ac:dyDescent="0.25">
      <c r="A15" s="119" t="s">
        <v>190</v>
      </c>
      <c r="B15" s="46">
        <f>'C.1 Federal Expenditures'!$S$44</f>
        <v>0</v>
      </c>
      <c r="C15" s="46">
        <f>'C.2 State Expenditures'!$S$44</f>
        <v>0</v>
      </c>
      <c r="D15" s="46">
        <f>'B. Total Expenditures'!$S$44</f>
        <v>0</v>
      </c>
      <c r="E15" s="55">
        <f t="shared" si="0"/>
        <v>0</v>
      </c>
    </row>
    <row r="16" spans="1:5" x14ac:dyDescent="0.25">
      <c r="A16" s="119" t="s">
        <v>191</v>
      </c>
      <c r="B16" s="46">
        <f>'C.1 Federal Expenditures'!$T$44</f>
        <v>0</v>
      </c>
      <c r="C16" s="46">
        <f>'C.2 State Expenditures'!$T$44</f>
        <v>0</v>
      </c>
      <c r="D16" s="46">
        <f>'B. Total Expenditures'!$T$44</f>
        <v>0</v>
      </c>
      <c r="E16" s="55">
        <f t="shared" si="0"/>
        <v>0</v>
      </c>
    </row>
    <row r="17" spans="1:5" x14ac:dyDescent="0.25">
      <c r="A17" s="119" t="s">
        <v>192</v>
      </c>
      <c r="B17" s="46">
        <f>'C.1 Federal Expenditures'!$U$44</f>
        <v>9673908</v>
      </c>
      <c r="C17" s="46">
        <f>'C.2 State Expenditures'!$U$44</f>
        <v>0</v>
      </c>
      <c r="D17" s="46">
        <f>'B. Total Expenditures'!$U$44</f>
        <v>9673908</v>
      </c>
      <c r="E17" s="55">
        <f t="shared" si="0"/>
        <v>5.790344222478274E-2</v>
      </c>
    </row>
    <row r="18" spans="1:5" ht="15.75" x14ac:dyDescent="0.25">
      <c r="A18" s="118" t="s">
        <v>193</v>
      </c>
      <c r="B18" s="46">
        <f>'C.1 Federal Expenditures'!$V$44</f>
        <v>1276106</v>
      </c>
      <c r="C18" s="46">
        <f>'C.2 State Expenditures'!$V$44</f>
        <v>0</v>
      </c>
      <c r="D18" s="46">
        <f>'B. Total Expenditures'!$V$44</f>
        <v>1276106</v>
      </c>
      <c r="E18" s="55">
        <f t="shared" si="0"/>
        <v>7.6381675372247286E-3</v>
      </c>
    </row>
    <row r="19" spans="1:5" ht="15.75" x14ac:dyDescent="0.25">
      <c r="A19" s="118" t="s">
        <v>154</v>
      </c>
      <c r="B19" s="46">
        <f>'C.1 Federal Expenditures'!$W$44</f>
        <v>10930645</v>
      </c>
      <c r="C19" s="46">
        <f>'C.2 State Expenditures'!$W$44</f>
        <v>5321126</v>
      </c>
      <c r="D19" s="46">
        <f>'B. Total Expenditures'!$W$44</f>
        <v>16251771</v>
      </c>
      <c r="E19" s="55">
        <f t="shared" si="0"/>
        <v>9.7275422006173673E-2</v>
      </c>
    </row>
    <row r="20" spans="1:5" ht="29.25" x14ac:dyDescent="0.25">
      <c r="A20" s="119" t="s">
        <v>195</v>
      </c>
      <c r="B20" s="46">
        <f>'C.1 Federal Expenditures'!$X$44</f>
        <v>10930645</v>
      </c>
      <c r="C20" s="46">
        <f>'C.2 State Expenditures'!$X$44</f>
        <v>5321126</v>
      </c>
      <c r="D20" s="46">
        <f>'B. Total Expenditures'!$X$44</f>
        <v>16251771</v>
      </c>
      <c r="E20" s="55">
        <f t="shared" si="0"/>
        <v>9.7275422006173673E-2</v>
      </c>
    </row>
    <row r="21" spans="1:5" x14ac:dyDescent="0.25">
      <c r="A21" s="119" t="s">
        <v>194</v>
      </c>
      <c r="B21" s="46">
        <f>'C.1 Federal Expenditures'!$Y$44</f>
        <v>0</v>
      </c>
      <c r="C21" s="46">
        <f>'C.2 State Expenditures'!$Y$44</f>
        <v>0</v>
      </c>
      <c r="D21" s="46">
        <f>'B. Total Expenditures'!$Y$44</f>
        <v>0</v>
      </c>
      <c r="E21" s="55">
        <f t="shared" si="0"/>
        <v>0</v>
      </c>
    </row>
    <row r="22" spans="1:5" ht="30.75" x14ac:dyDescent="0.25">
      <c r="A22" s="118" t="s">
        <v>155</v>
      </c>
      <c r="B22" s="46">
        <f>'C.1 Federal Expenditures'!$Z$44</f>
        <v>0</v>
      </c>
      <c r="C22" s="46">
        <f>'C.2 State Expenditures'!$Z$44</f>
        <v>0</v>
      </c>
      <c r="D22" s="46">
        <f>'B. Total Expenditures'!$Z$44</f>
        <v>0</v>
      </c>
      <c r="E22" s="55">
        <f t="shared" si="0"/>
        <v>0</v>
      </c>
    </row>
    <row r="23" spans="1:5" ht="30.75" x14ac:dyDescent="0.25">
      <c r="A23" s="118" t="s">
        <v>150</v>
      </c>
      <c r="B23" s="46">
        <f>'C.1 Federal Expenditures'!$AA$44</f>
        <v>0</v>
      </c>
      <c r="C23" s="46">
        <f>'C.2 State Expenditures'!$AA$44</f>
        <v>6076322</v>
      </c>
      <c r="D23" s="46">
        <f>'B. Total Expenditures'!$AA$44</f>
        <v>6076322</v>
      </c>
      <c r="E23" s="55">
        <f t="shared" si="0"/>
        <v>3.6369992340859171E-2</v>
      </c>
    </row>
    <row r="24" spans="1:5" ht="30.75" x14ac:dyDescent="0.25">
      <c r="A24" s="118" t="s">
        <v>156</v>
      </c>
      <c r="B24" s="46">
        <f>'C.1 Federal Expenditures'!$AB$44</f>
        <v>0</v>
      </c>
      <c r="C24" s="46">
        <f>'C.2 State Expenditures'!$AB$44</f>
        <v>299345</v>
      </c>
      <c r="D24" s="46">
        <f>'B. Total Expenditures'!$AB$44</f>
        <v>299345</v>
      </c>
      <c r="E24" s="55">
        <f t="shared" si="0"/>
        <v>1.7917377251031939E-3</v>
      </c>
    </row>
    <row r="25" spans="1:5" ht="15.75" x14ac:dyDescent="0.25">
      <c r="A25" s="118" t="s">
        <v>64</v>
      </c>
      <c r="B25" s="46">
        <f>'C.1 Federal Expenditures'!$AC$44</f>
        <v>0</v>
      </c>
      <c r="C25" s="46">
        <f>'C.2 State Expenditures'!$AC$44</f>
        <v>0</v>
      </c>
      <c r="D25" s="46">
        <f>'B. Total Expenditures'!$AC$44</f>
        <v>0</v>
      </c>
      <c r="E25" s="55">
        <f t="shared" si="0"/>
        <v>0</v>
      </c>
    </row>
    <row r="26" spans="1:5" ht="15.75" x14ac:dyDescent="0.25">
      <c r="A26" s="118" t="s">
        <v>196</v>
      </c>
      <c r="B26" s="46">
        <f>'C.1 Federal Expenditures'!$AD$44</f>
        <v>0</v>
      </c>
      <c r="C26" s="46">
        <f>'C.2 State Expenditures'!$AD$44</f>
        <v>0</v>
      </c>
      <c r="D26" s="46">
        <f>'B. Total Expenditures'!$AD$44</f>
        <v>0</v>
      </c>
      <c r="E26" s="55">
        <f t="shared" si="0"/>
        <v>0</v>
      </c>
    </row>
    <row r="27" spans="1:5" s="11" customFormat="1" ht="15.75" x14ac:dyDescent="0.25">
      <c r="A27" s="118" t="s">
        <v>197</v>
      </c>
      <c r="B27" s="46">
        <f>'C.1 Federal Expenditures'!$AE$44</f>
        <v>0</v>
      </c>
      <c r="C27" s="46">
        <f>'C.2 State Expenditures'!$AE$44</f>
        <v>0</v>
      </c>
      <c r="D27" s="46">
        <f>'B. Total Expenditures'!$AE$44</f>
        <v>0</v>
      </c>
      <c r="E27" s="55">
        <f t="shared" si="0"/>
        <v>0</v>
      </c>
    </row>
    <row r="28" spans="1:5" ht="30.75" x14ac:dyDescent="0.25">
      <c r="A28" s="118" t="s">
        <v>198</v>
      </c>
      <c r="B28" s="46">
        <f>'C.1 Federal Expenditures'!$AF$44</f>
        <v>0</v>
      </c>
      <c r="C28" s="46">
        <f>'C.2 State Expenditures'!$AF$44</f>
        <v>0</v>
      </c>
      <c r="D28" s="46">
        <f>'B. Total Expenditures'!$AF$44</f>
        <v>0</v>
      </c>
      <c r="E28" s="55">
        <f t="shared" si="0"/>
        <v>0</v>
      </c>
    </row>
    <row r="29" spans="1:5" ht="45.75" x14ac:dyDescent="0.25">
      <c r="A29" s="118" t="s">
        <v>157</v>
      </c>
      <c r="B29" s="46">
        <f>'C.1 Federal Expenditures'!$AG$44</f>
        <v>0</v>
      </c>
      <c r="C29" s="46">
        <f>'C.2 State Expenditures'!$AG$44</f>
        <v>0</v>
      </c>
      <c r="D29" s="46">
        <f>'B. Total Expenditures'!$AG$44</f>
        <v>0</v>
      </c>
      <c r="E29" s="55">
        <f t="shared" si="0"/>
        <v>0</v>
      </c>
    </row>
    <row r="30" spans="1:5" ht="15.75" x14ac:dyDescent="0.25">
      <c r="A30" s="118" t="s">
        <v>199</v>
      </c>
      <c r="B30" s="46">
        <f>'C.1 Federal Expenditures'!$AH$44</f>
        <v>0</v>
      </c>
      <c r="C30" s="46">
        <f>'C.2 State Expenditures'!$AH$44</f>
        <v>0</v>
      </c>
      <c r="D30" s="46">
        <f>'B. Total Expenditures'!$AH$44</f>
        <v>0</v>
      </c>
      <c r="E30" s="55">
        <f t="shared" si="0"/>
        <v>0</v>
      </c>
    </row>
    <row r="31" spans="1:5" ht="29.25" x14ac:dyDescent="0.25">
      <c r="A31" s="119" t="s">
        <v>200</v>
      </c>
      <c r="B31" s="46">
        <f>'C.1 Federal Expenditures'!$AI$44</f>
        <v>0</v>
      </c>
      <c r="C31" s="46">
        <f>'C.2 State Expenditures'!$AI$44</f>
        <v>0</v>
      </c>
      <c r="D31" s="46">
        <f>'B. Total Expenditures'!$AI$44</f>
        <v>0</v>
      </c>
      <c r="E31" s="55">
        <f t="shared" si="0"/>
        <v>0</v>
      </c>
    </row>
    <row r="32" spans="1:5" x14ac:dyDescent="0.25">
      <c r="A32" s="119" t="s">
        <v>201</v>
      </c>
      <c r="B32" s="46">
        <f>'C.1 Federal Expenditures'!$AJ$44</f>
        <v>0</v>
      </c>
      <c r="C32" s="46">
        <f>'C.2 State Expenditures'!$AJ$44</f>
        <v>0</v>
      </c>
      <c r="D32" s="46">
        <f>'B. Total Expenditures'!$AJ$44</f>
        <v>0</v>
      </c>
      <c r="E32" s="55">
        <f t="shared" si="0"/>
        <v>0</v>
      </c>
    </row>
    <row r="33" spans="1:5" x14ac:dyDescent="0.25">
      <c r="A33" s="119" t="s">
        <v>202</v>
      </c>
      <c r="B33" s="46">
        <f>'C.1 Federal Expenditures'!$AK$44</f>
        <v>0</v>
      </c>
      <c r="C33" s="46">
        <f>'C.2 State Expenditures'!$AK$44</f>
        <v>0</v>
      </c>
      <c r="D33" s="46">
        <f>'B. Total Expenditures'!$AK$44</f>
        <v>0</v>
      </c>
      <c r="E33" s="55">
        <f t="shared" si="0"/>
        <v>0</v>
      </c>
    </row>
    <row r="34" spans="1:5" ht="15.75" x14ac:dyDescent="0.25">
      <c r="A34" s="118" t="s">
        <v>203</v>
      </c>
      <c r="B34" s="46">
        <f>'C.1 Federal Expenditures'!$AL$44</f>
        <v>0</v>
      </c>
      <c r="C34" s="46">
        <f>'C.2 State Expenditures'!$AL$44</f>
        <v>0</v>
      </c>
      <c r="D34" s="46">
        <f>'B. Total Expenditures'!$AL$44</f>
        <v>0</v>
      </c>
      <c r="E34" s="55">
        <f t="shared" si="0"/>
        <v>0</v>
      </c>
    </row>
    <row r="35" spans="1:5" ht="15.75" x14ac:dyDescent="0.25">
      <c r="A35" s="118" t="s">
        <v>158</v>
      </c>
      <c r="B35" s="46">
        <f>'C.1 Federal Expenditures'!$AM$44</f>
        <v>10118083</v>
      </c>
      <c r="C35" s="46">
        <f>'C.2 State Expenditures'!$AM$44</f>
        <v>2479275</v>
      </c>
      <c r="D35" s="46">
        <f>'B. Total Expenditures'!$AM$44</f>
        <v>12597358</v>
      </c>
      <c r="E35" s="55">
        <f t="shared" si="0"/>
        <v>7.5401832551839923E-2</v>
      </c>
    </row>
    <row r="36" spans="1:5" x14ac:dyDescent="0.25">
      <c r="A36" s="119" t="s">
        <v>204</v>
      </c>
      <c r="B36" s="46">
        <f>'C.1 Federal Expenditures'!$AN$44</f>
        <v>7429447</v>
      </c>
      <c r="C36" s="46">
        <f>'C.2 State Expenditures'!$AN$44</f>
        <v>2027745</v>
      </c>
      <c r="D36" s="46">
        <f>'B. Total Expenditures'!$AN$44</f>
        <v>9457192</v>
      </c>
      <c r="E36" s="55">
        <f t="shared" si="0"/>
        <v>5.6606282650266834E-2</v>
      </c>
    </row>
    <row r="37" spans="1:5" x14ac:dyDescent="0.25">
      <c r="A37" s="119" t="s">
        <v>205</v>
      </c>
      <c r="B37" s="46">
        <f>'C.1 Federal Expenditures'!$AO$44</f>
        <v>0</v>
      </c>
      <c r="C37" s="46">
        <f>'C.2 State Expenditures'!$AO$44</f>
        <v>0</v>
      </c>
      <c r="D37" s="46">
        <f>'B. Total Expenditures'!$AO$44</f>
        <v>0</v>
      </c>
      <c r="E37" s="55">
        <f t="shared" si="0"/>
        <v>0</v>
      </c>
    </row>
    <row r="38" spans="1:5" x14ac:dyDescent="0.25">
      <c r="A38" s="119" t="s">
        <v>206</v>
      </c>
      <c r="B38" s="46">
        <f>'C.1 Federal Expenditures'!$AP$44</f>
        <v>2688636</v>
      </c>
      <c r="C38" s="46">
        <f>'C.2 State Expenditures'!$AP$44</f>
        <v>451530</v>
      </c>
      <c r="D38" s="46">
        <f>'B. Total Expenditures'!$AP$44</f>
        <v>3140166</v>
      </c>
      <c r="E38" s="55">
        <f t="shared" si="0"/>
        <v>1.8795549901573089E-2</v>
      </c>
    </row>
    <row r="39" spans="1:5" ht="15.75" x14ac:dyDescent="0.25">
      <c r="A39" s="118" t="s">
        <v>152</v>
      </c>
      <c r="B39" s="46">
        <f>'C.1 Federal Expenditures'!$AQ$44</f>
        <v>11489714</v>
      </c>
      <c r="C39" s="46">
        <f>'C.2 State Expenditures'!$AQ$44</f>
        <v>68879721</v>
      </c>
      <c r="D39" s="46">
        <f>'B. Total Expenditures'!$AQ$44</f>
        <v>80369435</v>
      </c>
      <c r="E39" s="55">
        <f t="shared" si="0"/>
        <v>0.48105346217484513</v>
      </c>
    </row>
    <row r="40" spans="1:5" ht="15.75" x14ac:dyDescent="0.25">
      <c r="A40" s="94" t="s">
        <v>209</v>
      </c>
      <c r="B40" s="133">
        <f>'C.1 Federal Expenditures'!$AR$44</f>
        <v>63399018</v>
      </c>
      <c r="C40" s="133">
        <f>'C.2 State Expenditures'!$AR$44</f>
        <v>83514077</v>
      </c>
      <c r="D40" s="133">
        <f>'B. Total Expenditures'!$AR$44</f>
        <v>146913095</v>
      </c>
      <c r="E40" s="96">
        <f t="shared" si="0"/>
        <v>0.87935236808087458</v>
      </c>
    </row>
    <row r="41" spans="1:5" ht="15.75" x14ac:dyDescent="0.25">
      <c r="A41" s="118" t="s">
        <v>153</v>
      </c>
      <c r="B41" s="46">
        <f>'C.1 Federal Expenditures'!$C$44</f>
        <v>13029940</v>
      </c>
      <c r="C41" s="132"/>
      <c r="D41" s="46">
        <f>'B. Total Expenditures'!$C$44</f>
        <v>13029940</v>
      </c>
      <c r="E41" s="55">
        <f t="shared" si="0"/>
        <v>7.7991064002509186E-2</v>
      </c>
    </row>
    <row r="42" spans="1:5" ht="15.75" x14ac:dyDescent="0.25">
      <c r="A42" s="118" t="s">
        <v>320</v>
      </c>
      <c r="B42" s="46">
        <f>'C.1 Federal Expenditures'!$D$44</f>
        <v>7126618</v>
      </c>
      <c r="C42" s="132"/>
      <c r="D42" s="46">
        <f>'B. Total Expenditures'!$D$44</f>
        <v>7126618</v>
      </c>
      <c r="E42" s="55">
        <f t="shared" si="0"/>
        <v>4.2656567916616192E-2</v>
      </c>
    </row>
    <row r="43" spans="1:5" ht="15.75" x14ac:dyDescent="0.25">
      <c r="A43" s="120" t="s">
        <v>180</v>
      </c>
      <c r="B43" s="133">
        <f>B41+B42</f>
        <v>20156558</v>
      </c>
      <c r="C43" s="144"/>
      <c r="D43" s="133">
        <f>D41+D42</f>
        <v>20156558</v>
      </c>
      <c r="E43" s="96">
        <f t="shared" si="0"/>
        <v>0.12064763191912538</v>
      </c>
    </row>
    <row r="44" spans="1:5" ht="15.75" x14ac:dyDescent="0.25">
      <c r="A44" s="94" t="s">
        <v>61</v>
      </c>
      <c r="B44" s="95">
        <f>SUM(B41,B42, B3,B6,B10,B14,B18,B19,B22,B23,B24,B25,B26,B27,B28,B29,B30,B34,B35, B39)</f>
        <v>83555576</v>
      </c>
      <c r="C44" s="95">
        <f>SUM(C41,C42,C3,C6,C10,C14,C18,C19,C22,C23,C24,C25,C26,C27,C28,C29,C30,C34,C35, C39)</f>
        <v>83514077</v>
      </c>
      <c r="D44" s="95">
        <f>B44+C44</f>
        <v>167069653</v>
      </c>
      <c r="E44" s="96">
        <f t="shared" si="0"/>
        <v>1</v>
      </c>
    </row>
    <row r="45" spans="1:5" ht="15.75" x14ac:dyDescent="0.25">
      <c r="A45" s="118" t="s">
        <v>207</v>
      </c>
      <c r="B45" s="46">
        <f>'C.1 Federal Expenditures'!$AS$44</f>
        <v>0</v>
      </c>
      <c r="C45" s="132"/>
      <c r="D45" s="46">
        <f>'B. Total Expenditures'!$AS$44</f>
        <v>0</v>
      </c>
      <c r="E45" s="141"/>
    </row>
    <row r="46" spans="1:5" ht="15.75" x14ac:dyDescent="0.25">
      <c r="A46" s="118" t="s">
        <v>208</v>
      </c>
      <c r="B46" s="46">
        <f>'C.1 Federal Expenditures'!$AT$44</f>
        <v>11466011</v>
      </c>
      <c r="C46" s="132"/>
      <c r="D46" s="46">
        <f>'B. Total Expenditures'!$AT$44</f>
        <v>11466011</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97</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Expenditures'!$G$45</f>
        <v>39890384</v>
      </c>
      <c r="C3" s="46">
        <f>'C.2 State Expenditures'!$G$45</f>
        <v>900199</v>
      </c>
      <c r="D3" s="46">
        <f>'B. Total Expenditures'!$G$45</f>
        <v>40790583</v>
      </c>
      <c r="E3" s="55">
        <f t="shared" ref="E3:E44" si="0">D3/($D$44)</f>
        <v>0.22616718856905821</v>
      </c>
    </row>
    <row r="4" spans="1:5" ht="57.75" x14ac:dyDescent="0.25">
      <c r="A4" s="119" t="s">
        <v>182</v>
      </c>
      <c r="B4" s="46">
        <f>'C.1 Federal Expenditures'!$H$45</f>
        <v>27641904</v>
      </c>
      <c r="C4" s="46">
        <f>'C.2 State Expenditures'!$H$45</f>
        <v>900199</v>
      </c>
      <c r="D4" s="46">
        <f>'B. Total Expenditures'!$H$45</f>
        <v>28542103</v>
      </c>
      <c r="E4" s="55">
        <f t="shared" si="0"/>
        <v>0.15825434981790973</v>
      </c>
    </row>
    <row r="5" spans="1:5" ht="43.5" x14ac:dyDescent="0.25">
      <c r="A5" s="119" t="s">
        <v>181</v>
      </c>
      <c r="B5" s="46">
        <f>'C.1 Federal Expenditures'!$I$45</f>
        <v>12248480</v>
      </c>
      <c r="C5" s="46">
        <f>'C.2 State Expenditures'!$I$45</f>
        <v>0</v>
      </c>
      <c r="D5" s="46">
        <f>'B. Total Expenditures'!$I$45</f>
        <v>12248480</v>
      </c>
      <c r="E5" s="55">
        <f t="shared" si="0"/>
        <v>6.7912838751148466E-2</v>
      </c>
    </row>
    <row r="6" spans="1:5" ht="30.75" x14ac:dyDescent="0.25">
      <c r="A6" s="118" t="s">
        <v>149</v>
      </c>
      <c r="B6" s="46">
        <f>'C.1 Federal Expenditures'!$J$45</f>
        <v>0</v>
      </c>
      <c r="C6" s="132"/>
      <c r="D6" s="46">
        <f>'B. Total Expenditures'!$J$45</f>
        <v>0</v>
      </c>
      <c r="E6" s="55">
        <f t="shared" si="0"/>
        <v>0</v>
      </c>
    </row>
    <row r="7" spans="1:5" x14ac:dyDescent="0.25">
      <c r="A7" s="119" t="s">
        <v>183</v>
      </c>
      <c r="B7" s="46">
        <f>'C.1 Federal Expenditures'!$K$45</f>
        <v>0</v>
      </c>
      <c r="C7" s="132"/>
      <c r="D7" s="46">
        <f>'B. Total Expenditures'!$K$45</f>
        <v>0</v>
      </c>
      <c r="E7" s="55">
        <f t="shared" si="0"/>
        <v>0</v>
      </c>
    </row>
    <row r="8" spans="1:5" x14ac:dyDescent="0.25">
      <c r="A8" s="119" t="s">
        <v>184</v>
      </c>
      <c r="B8" s="46">
        <f>'C.1 Federal Expenditures'!$L$45</f>
        <v>0</v>
      </c>
      <c r="C8" s="132"/>
      <c r="D8" s="46">
        <f>'B. Total Expenditures'!$L$45</f>
        <v>0</v>
      </c>
      <c r="E8" s="55">
        <f t="shared" si="0"/>
        <v>0</v>
      </c>
    </row>
    <row r="9" spans="1:5" ht="29.25" x14ac:dyDescent="0.25">
      <c r="A9" s="119" t="s">
        <v>185</v>
      </c>
      <c r="B9" s="46">
        <f>'C.1 Federal Expenditures'!$M$45</f>
        <v>0</v>
      </c>
      <c r="C9" s="132"/>
      <c r="D9" s="46">
        <f>'B. Total Expenditures'!$M$45</f>
        <v>0</v>
      </c>
      <c r="E9" s="55">
        <f t="shared" si="0"/>
        <v>0</v>
      </c>
    </row>
    <row r="10" spans="1:5" ht="30.75" x14ac:dyDescent="0.25">
      <c r="A10" s="118" t="s">
        <v>148</v>
      </c>
      <c r="B10" s="46">
        <f>'C.1 Federal Expenditures'!$N$45</f>
        <v>0</v>
      </c>
      <c r="C10" s="132"/>
      <c r="D10" s="46">
        <f>'B. Total Expenditures'!$N$45</f>
        <v>0</v>
      </c>
      <c r="E10" s="55">
        <f t="shared" si="0"/>
        <v>0</v>
      </c>
    </row>
    <row r="11" spans="1:5" x14ac:dyDescent="0.25">
      <c r="A11" s="119" t="s">
        <v>186</v>
      </c>
      <c r="B11" s="46">
        <f>'C.1 Federal Expenditures'!$O$45</f>
        <v>0</v>
      </c>
      <c r="C11" s="132"/>
      <c r="D11" s="46">
        <f>'B. Total Expenditures'!$O$45</f>
        <v>0</v>
      </c>
      <c r="E11" s="55">
        <f t="shared" si="0"/>
        <v>0</v>
      </c>
    </row>
    <row r="12" spans="1:5" x14ac:dyDescent="0.25">
      <c r="A12" s="119" t="s">
        <v>187</v>
      </c>
      <c r="B12" s="46">
        <f>'C.1 Federal Expenditures'!$P$45</f>
        <v>0</v>
      </c>
      <c r="C12" s="132"/>
      <c r="D12" s="46">
        <f>'B. Total Expenditures'!$P$45</f>
        <v>0</v>
      </c>
      <c r="E12" s="55">
        <f t="shared" si="0"/>
        <v>0</v>
      </c>
    </row>
    <row r="13" spans="1:5" ht="29.25" x14ac:dyDescent="0.25">
      <c r="A13" s="119" t="s">
        <v>188</v>
      </c>
      <c r="B13" s="46">
        <f>'C.1 Federal Expenditures'!$Q$45</f>
        <v>0</v>
      </c>
      <c r="C13" s="132"/>
      <c r="D13" s="46">
        <f>'B. Total Expenditures'!$Q$45</f>
        <v>0</v>
      </c>
      <c r="E13" s="55">
        <f t="shared" si="0"/>
        <v>0</v>
      </c>
    </row>
    <row r="14" spans="1:5" ht="30.75" x14ac:dyDescent="0.25">
      <c r="A14" s="118" t="s">
        <v>189</v>
      </c>
      <c r="B14" s="46">
        <f>'C.1 Federal Expenditures'!$R$45</f>
        <v>18088836</v>
      </c>
      <c r="C14" s="46">
        <f>'C.2 State Expenditures'!$R$45</f>
        <v>0</v>
      </c>
      <c r="D14" s="46">
        <f>'B. Total Expenditures'!$R$45</f>
        <v>18088836</v>
      </c>
      <c r="E14" s="55">
        <f t="shared" si="0"/>
        <v>0.10029523683460882</v>
      </c>
    </row>
    <row r="15" spans="1:5" x14ac:dyDescent="0.25">
      <c r="A15" s="119" t="s">
        <v>190</v>
      </c>
      <c r="B15" s="46">
        <f>'C.1 Federal Expenditures'!$S$45</f>
        <v>0</v>
      </c>
      <c r="C15" s="46">
        <f>'C.2 State Expenditures'!$S$45</f>
        <v>0</v>
      </c>
      <c r="D15" s="46">
        <f>'B. Total Expenditures'!$S$45</f>
        <v>0</v>
      </c>
      <c r="E15" s="55">
        <f t="shared" si="0"/>
        <v>0</v>
      </c>
    </row>
    <row r="16" spans="1:5" x14ac:dyDescent="0.25">
      <c r="A16" s="119" t="s">
        <v>191</v>
      </c>
      <c r="B16" s="46">
        <f>'C.1 Federal Expenditures'!$T$45</f>
        <v>10226681</v>
      </c>
      <c r="C16" s="46">
        <f>'C.2 State Expenditures'!$T$45</f>
        <v>0</v>
      </c>
      <c r="D16" s="46">
        <f>'B. Total Expenditures'!$T$45</f>
        <v>10226681</v>
      </c>
      <c r="E16" s="55">
        <f t="shared" si="0"/>
        <v>5.670278579157853E-2</v>
      </c>
    </row>
    <row r="17" spans="1:5" x14ac:dyDescent="0.25">
      <c r="A17" s="119" t="s">
        <v>192</v>
      </c>
      <c r="B17" s="46">
        <f>'C.1 Federal Expenditures'!$U$45</f>
        <v>7862155</v>
      </c>
      <c r="C17" s="46">
        <f>'C.2 State Expenditures'!$U$45</f>
        <v>0</v>
      </c>
      <c r="D17" s="46">
        <f>'B. Total Expenditures'!$U$45</f>
        <v>7862155</v>
      </c>
      <c r="E17" s="55">
        <f t="shared" si="0"/>
        <v>4.3592451043030299E-2</v>
      </c>
    </row>
    <row r="18" spans="1:5" ht="15.75" x14ac:dyDescent="0.25">
      <c r="A18" s="118" t="s">
        <v>193</v>
      </c>
      <c r="B18" s="46">
        <f>'C.1 Federal Expenditures'!$V$45</f>
        <v>1273483</v>
      </c>
      <c r="C18" s="46">
        <f>'C.2 State Expenditures'!$V$45</f>
        <v>0</v>
      </c>
      <c r="D18" s="46">
        <f>'B. Total Expenditures'!$V$45</f>
        <v>1273483</v>
      </c>
      <c r="E18" s="55">
        <f t="shared" si="0"/>
        <v>7.0609451647329962E-3</v>
      </c>
    </row>
    <row r="19" spans="1:5" ht="15.75" x14ac:dyDescent="0.25">
      <c r="A19" s="118" t="s">
        <v>154</v>
      </c>
      <c r="B19" s="46">
        <f>'C.1 Federal Expenditures'!$W$45</f>
        <v>0</v>
      </c>
      <c r="C19" s="46">
        <f>'C.2 State Expenditures'!$W$45</f>
        <v>4085269</v>
      </c>
      <c r="D19" s="46">
        <f>'B. Total Expenditures'!$W$45</f>
        <v>4085269</v>
      </c>
      <c r="E19" s="55">
        <f t="shared" si="0"/>
        <v>2.2651154661808288E-2</v>
      </c>
    </row>
    <row r="20" spans="1:5" ht="29.25" x14ac:dyDescent="0.25">
      <c r="A20" s="119" t="s">
        <v>195</v>
      </c>
      <c r="B20" s="46">
        <f>'C.1 Federal Expenditures'!$X$45</f>
        <v>0</v>
      </c>
      <c r="C20" s="46">
        <f>'C.2 State Expenditures'!$X$45</f>
        <v>4085269</v>
      </c>
      <c r="D20" s="46">
        <f>'B. Total Expenditures'!$X$45</f>
        <v>4085269</v>
      </c>
      <c r="E20" s="55">
        <f t="shared" si="0"/>
        <v>2.2651154661808288E-2</v>
      </c>
    </row>
    <row r="21" spans="1:5" x14ac:dyDescent="0.25">
      <c r="A21" s="119" t="s">
        <v>194</v>
      </c>
      <c r="B21" s="46">
        <f>'C.1 Federal Expenditures'!$Y$45</f>
        <v>0</v>
      </c>
      <c r="C21" s="46">
        <f>'C.2 State Expenditures'!$Y$45</f>
        <v>0</v>
      </c>
      <c r="D21" s="46">
        <f>'B. Total Expenditures'!$Y$45</f>
        <v>0</v>
      </c>
      <c r="E21" s="55">
        <f t="shared" si="0"/>
        <v>0</v>
      </c>
    </row>
    <row r="22" spans="1:5" ht="30.75" x14ac:dyDescent="0.25">
      <c r="A22" s="118" t="s">
        <v>155</v>
      </c>
      <c r="B22" s="46">
        <f>'C.1 Federal Expenditures'!$Z$45</f>
        <v>0</v>
      </c>
      <c r="C22" s="46">
        <f>'C.2 State Expenditures'!$Z$45</f>
        <v>0</v>
      </c>
      <c r="D22" s="46">
        <f>'B. Total Expenditures'!$Z$45</f>
        <v>0</v>
      </c>
      <c r="E22" s="55">
        <f t="shared" si="0"/>
        <v>0</v>
      </c>
    </row>
    <row r="23" spans="1:5" ht="30.75" x14ac:dyDescent="0.25">
      <c r="A23" s="118" t="s">
        <v>150</v>
      </c>
      <c r="B23" s="46">
        <f>'C.1 Federal Expenditures'!$AA$45</f>
        <v>0</v>
      </c>
      <c r="C23" s="46">
        <f>'C.2 State Expenditures'!$AA$45</f>
        <v>0</v>
      </c>
      <c r="D23" s="46">
        <f>'B. Total Expenditures'!$AA$45</f>
        <v>0</v>
      </c>
      <c r="E23" s="55">
        <f t="shared" si="0"/>
        <v>0</v>
      </c>
    </row>
    <row r="24" spans="1:5" ht="30.75" x14ac:dyDescent="0.25">
      <c r="A24" s="118" t="s">
        <v>156</v>
      </c>
      <c r="B24" s="46">
        <f>'C.1 Federal Expenditures'!$AB$45</f>
        <v>0</v>
      </c>
      <c r="C24" s="46">
        <f>'C.2 State Expenditures'!$AB$45</f>
        <v>0</v>
      </c>
      <c r="D24" s="46">
        <f>'B. Total Expenditures'!$AB$45</f>
        <v>0</v>
      </c>
      <c r="E24" s="55">
        <f t="shared" si="0"/>
        <v>0</v>
      </c>
    </row>
    <row r="25" spans="1:5" ht="15.75" x14ac:dyDescent="0.25">
      <c r="A25" s="118" t="s">
        <v>64</v>
      </c>
      <c r="B25" s="46">
        <f>'C.1 Federal Expenditures'!$AC$45</f>
        <v>0</v>
      </c>
      <c r="C25" s="46">
        <f>'C.2 State Expenditures'!$AC$45</f>
        <v>0</v>
      </c>
      <c r="D25" s="46">
        <f>'B. Total Expenditures'!$AC$45</f>
        <v>0</v>
      </c>
      <c r="E25" s="55">
        <f t="shared" si="0"/>
        <v>0</v>
      </c>
    </row>
    <row r="26" spans="1:5" ht="15.75" x14ac:dyDescent="0.25">
      <c r="A26" s="118" t="s">
        <v>196</v>
      </c>
      <c r="B26" s="46">
        <f>'C.1 Federal Expenditures'!$AD$45</f>
        <v>3620973</v>
      </c>
      <c r="C26" s="46">
        <f>'C.2 State Expenditures'!$AD$45</f>
        <v>0</v>
      </c>
      <c r="D26" s="46">
        <f>'B. Total Expenditures'!$AD$45</f>
        <v>3620973</v>
      </c>
      <c r="E26" s="55">
        <f t="shared" si="0"/>
        <v>2.0076822223758568E-2</v>
      </c>
    </row>
    <row r="27" spans="1:5" s="11" customFormat="1" ht="15.75" x14ac:dyDescent="0.25">
      <c r="A27" s="118" t="s">
        <v>197</v>
      </c>
      <c r="B27" s="46">
        <f>'C.1 Federal Expenditures'!$AE$45</f>
        <v>0</v>
      </c>
      <c r="C27" s="46">
        <f>'C.2 State Expenditures'!$AE$45</f>
        <v>0</v>
      </c>
      <c r="D27" s="46">
        <f>'B. Total Expenditures'!$AE$45</f>
        <v>0</v>
      </c>
      <c r="E27" s="55">
        <f t="shared" si="0"/>
        <v>0</v>
      </c>
    </row>
    <row r="28" spans="1:5" ht="30.75" x14ac:dyDescent="0.25">
      <c r="A28" s="118" t="s">
        <v>198</v>
      </c>
      <c r="B28" s="46">
        <f>'C.1 Federal Expenditures'!$AF$45</f>
        <v>0</v>
      </c>
      <c r="C28" s="46">
        <f>'C.2 State Expenditures'!$AF$45</f>
        <v>0</v>
      </c>
      <c r="D28" s="46">
        <f>'B. Total Expenditures'!$AF$45</f>
        <v>0</v>
      </c>
      <c r="E28" s="55">
        <f t="shared" si="0"/>
        <v>0</v>
      </c>
    </row>
    <row r="29" spans="1:5" ht="45.75" x14ac:dyDescent="0.25">
      <c r="A29" s="118" t="s">
        <v>157</v>
      </c>
      <c r="B29" s="46">
        <f>'C.1 Federal Expenditures'!$AG$45</f>
        <v>1634087</v>
      </c>
      <c r="C29" s="46">
        <f>'C.2 State Expenditures'!$AG$45</f>
        <v>0</v>
      </c>
      <c r="D29" s="46">
        <f>'B. Total Expenditures'!$AG$45</f>
        <v>1634087</v>
      </c>
      <c r="E29" s="55">
        <f t="shared" si="0"/>
        <v>9.0603476461036756E-3</v>
      </c>
    </row>
    <row r="30" spans="1:5" ht="15.75" x14ac:dyDescent="0.25">
      <c r="A30" s="118" t="s">
        <v>199</v>
      </c>
      <c r="B30" s="46">
        <f>'C.1 Federal Expenditures'!$AH$45</f>
        <v>0</v>
      </c>
      <c r="C30" s="46">
        <f>'C.2 State Expenditures'!$AH$45</f>
        <v>0</v>
      </c>
      <c r="D30" s="46">
        <f>'B. Total Expenditures'!$AH$45</f>
        <v>0</v>
      </c>
      <c r="E30" s="55">
        <f t="shared" si="0"/>
        <v>0</v>
      </c>
    </row>
    <row r="31" spans="1:5" ht="29.25" x14ac:dyDescent="0.25">
      <c r="A31" s="119" t="s">
        <v>200</v>
      </c>
      <c r="B31" s="46">
        <f>'C.1 Federal Expenditures'!$AI$45</f>
        <v>0</v>
      </c>
      <c r="C31" s="46">
        <f>'C.2 State Expenditures'!$AI$45</f>
        <v>0</v>
      </c>
      <c r="D31" s="46">
        <f>'B. Total Expenditures'!$AI$45</f>
        <v>0</v>
      </c>
      <c r="E31" s="55">
        <f t="shared" si="0"/>
        <v>0</v>
      </c>
    </row>
    <row r="32" spans="1:5" x14ac:dyDescent="0.25">
      <c r="A32" s="119" t="s">
        <v>201</v>
      </c>
      <c r="B32" s="46">
        <f>'C.1 Federal Expenditures'!$AJ$45</f>
        <v>0</v>
      </c>
      <c r="C32" s="46">
        <f>'C.2 State Expenditures'!$AJ$45</f>
        <v>0</v>
      </c>
      <c r="D32" s="46">
        <f>'B. Total Expenditures'!$AJ$45</f>
        <v>0</v>
      </c>
      <c r="E32" s="55">
        <f t="shared" si="0"/>
        <v>0</v>
      </c>
    </row>
    <row r="33" spans="1:5" x14ac:dyDescent="0.25">
      <c r="A33" s="119" t="s">
        <v>202</v>
      </c>
      <c r="B33" s="46">
        <f>'C.1 Federal Expenditures'!$AK$45</f>
        <v>0</v>
      </c>
      <c r="C33" s="46">
        <f>'C.2 State Expenditures'!$AK$45</f>
        <v>0</v>
      </c>
      <c r="D33" s="46">
        <f>'B. Total Expenditures'!$AK$45</f>
        <v>0</v>
      </c>
      <c r="E33" s="55">
        <f t="shared" si="0"/>
        <v>0</v>
      </c>
    </row>
    <row r="34" spans="1:5" ht="15.75" x14ac:dyDescent="0.25">
      <c r="A34" s="118" t="s">
        <v>203</v>
      </c>
      <c r="B34" s="46">
        <f>'C.1 Federal Expenditures'!$AL$45</f>
        <v>0</v>
      </c>
      <c r="C34" s="46">
        <f>'C.2 State Expenditures'!$AL$45</f>
        <v>0</v>
      </c>
      <c r="D34" s="46">
        <f>'B. Total Expenditures'!$AL$45</f>
        <v>0</v>
      </c>
      <c r="E34" s="55">
        <f t="shared" si="0"/>
        <v>0</v>
      </c>
    </row>
    <row r="35" spans="1:5" ht="15.75" x14ac:dyDescent="0.25">
      <c r="A35" s="118" t="s">
        <v>158</v>
      </c>
      <c r="B35" s="46">
        <f>'C.1 Federal Expenditures'!$AM$45</f>
        <v>19077197</v>
      </c>
      <c r="C35" s="46">
        <f>'C.2 State Expenditures'!$AM$45</f>
        <v>3339214</v>
      </c>
      <c r="D35" s="46">
        <f>'B. Total Expenditures'!$AM$45</f>
        <v>22416411</v>
      </c>
      <c r="E35" s="55">
        <f t="shared" si="0"/>
        <v>0.12428987969302892</v>
      </c>
    </row>
    <row r="36" spans="1:5" x14ac:dyDescent="0.25">
      <c r="A36" s="119" t="s">
        <v>204</v>
      </c>
      <c r="B36" s="46">
        <f>'C.1 Federal Expenditures'!$AN$45</f>
        <v>16117347</v>
      </c>
      <c r="C36" s="46">
        <f>'C.2 State Expenditures'!$AN$45</f>
        <v>2458737</v>
      </c>
      <c r="D36" s="46">
        <f>'B. Total Expenditures'!$AN$45</f>
        <v>18576084</v>
      </c>
      <c r="E36" s="55">
        <f t="shared" si="0"/>
        <v>0.10299682877547166</v>
      </c>
    </row>
    <row r="37" spans="1:5" x14ac:dyDescent="0.25">
      <c r="A37" s="119" t="s">
        <v>205</v>
      </c>
      <c r="B37" s="46">
        <f>'C.1 Federal Expenditures'!$AO$45</f>
        <v>0</v>
      </c>
      <c r="C37" s="46">
        <f>'C.2 State Expenditures'!$AO$45</f>
        <v>0</v>
      </c>
      <c r="D37" s="46">
        <f>'B. Total Expenditures'!$AO$45</f>
        <v>0</v>
      </c>
      <c r="E37" s="55">
        <f t="shared" si="0"/>
        <v>0</v>
      </c>
    </row>
    <row r="38" spans="1:5" x14ac:dyDescent="0.25">
      <c r="A38" s="119" t="s">
        <v>206</v>
      </c>
      <c r="B38" s="46">
        <f>'C.1 Federal Expenditures'!$AP$45</f>
        <v>2959850</v>
      </c>
      <c r="C38" s="46">
        <f>'C.2 State Expenditures'!$AP$45</f>
        <v>880477</v>
      </c>
      <c r="D38" s="46">
        <f>'B. Total Expenditures'!$AP$45</f>
        <v>3840327</v>
      </c>
      <c r="E38" s="55">
        <f t="shared" si="0"/>
        <v>2.129305091755726E-2</v>
      </c>
    </row>
    <row r="39" spans="1:5" ht="15.75" x14ac:dyDescent="0.25">
      <c r="A39" s="118" t="s">
        <v>152</v>
      </c>
      <c r="B39" s="46">
        <f>'C.1 Federal Expenditures'!$AQ$45</f>
        <v>39172776</v>
      </c>
      <c r="C39" s="46">
        <f>'C.2 State Expenditures'!$AQ$45</f>
        <v>49273465</v>
      </c>
      <c r="D39" s="46">
        <f>'B. Total Expenditures'!$AQ$45</f>
        <v>88446241</v>
      </c>
      <c r="E39" s="55">
        <f t="shared" si="0"/>
        <v>0.49039842520690052</v>
      </c>
    </row>
    <row r="40" spans="1:5" ht="15.75" x14ac:dyDescent="0.25">
      <c r="A40" s="94" t="s">
        <v>209</v>
      </c>
      <c r="B40" s="133">
        <f>'C.1 Federal Expenditures'!$AR$45</f>
        <v>122757736</v>
      </c>
      <c r="C40" s="133">
        <f>'C.2 State Expenditures'!$AR$45</f>
        <v>57598147</v>
      </c>
      <c r="D40" s="133">
        <f>'B. Total Expenditures'!$AR$45</f>
        <v>180355883</v>
      </c>
      <c r="E40" s="96">
        <f t="shared" si="0"/>
        <v>1</v>
      </c>
    </row>
    <row r="41" spans="1:5" ht="15.75" x14ac:dyDescent="0.25">
      <c r="A41" s="118" t="s">
        <v>153</v>
      </c>
      <c r="B41" s="46">
        <f>'C.1 Federal Expenditures'!$C$45</f>
        <v>0</v>
      </c>
      <c r="C41" s="132"/>
      <c r="D41" s="46">
        <f>'B. Total Expenditures'!$C$45</f>
        <v>0</v>
      </c>
      <c r="E41" s="55">
        <f t="shared" si="0"/>
        <v>0</v>
      </c>
    </row>
    <row r="42" spans="1:5" ht="15.75" x14ac:dyDescent="0.25">
      <c r="A42" s="118" t="s">
        <v>320</v>
      </c>
      <c r="B42" s="46">
        <f>'C.1 Federal Expenditures'!$D$45</f>
        <v>0</v>
      </c>
      <c r="C42" s="132"/>
      <c r="D42" s="46">
        <f>'B. Total Expenditures'!$D$45</f>
        <v>0</v>
      </c>
      <c r="E42" s="55">
        <f t="shared" si="0"/>
        <v>0</v>
      </c>
    </row>
    <row r="43" spans="1:5" ht="15.75" x14ac:dyDescent="0.25">
      <c r="A43" s="120" t="s">
        <v>180</v>
      </c>
      <c r="B43" s="133">
        <f>B41+B42</f>
        <v>0</v>
      </c>
      <c r="C43" s="144"/>
      <c r="D43" s="133">
        <f>D41+D42</f>
        <v>0</v>
      </c>
      <c r="E43" s="96">
        <f t="shared" si="0"/>
        <v>0</v>
      </c>
    </row>
    <row r="44" spans="1:5" ht="15.75" x14ac:dyDescent="0.25">
      <c r="A44" s="94" t="s">
        <v>61</v>
      </c>
      <c r="B44" s="95">
        <f>SUM(B41,B42, B3,B6,B10,B14,B18,B19,B22,B23,B24,B25,B26,B27,B28,B29,B30,B34,B35, B39)</f>
        <v>122757736</v>
      </c>
      <c r="C44" s="95">
        <f>SUM(C41,C42,C3,C6,C10,C14,C18,C19,C22,C23,C24,C25,C26,C27,C28,C29,C30,C34,C35, C39)</f>
        <v>57598147</v>
      </c>
      <c r="D44" s="95">
        <f>B44+C44</f>
        <v>180355883</v>
      </c>
      <c r="E44" s="96">
        <f t="shared" si="0"/>
        <v>1</v>
      </c>
    </row>
    <row r="45" spans="1:5" ht="15.75" x14ac:dyDescent="0.25">
      <c r="A45" s="118" t="s">
        <v>207</v>
      </c>
      <c r="B45" s="46">
        <f>'C.1 Federal Expenditures'!$AS$45</f>
        <v>24466338</v>
      </c>
      <c r="C45" s="132"/>
      <c r="D45" s="46">
        <f>'B. Total Expenditures'!$AS$45</f>
        <v>24466338</v>
      </c>
      <c r="E45" s="141"/>
    </row>
    <row r="46" spans="1:5" ht="15.75" x14ac:dyDescent="0.25">
      <c r="A46" s="118" t="s">
        <v>208</v>
      </c>
      <c r="B46" s="46">
        <f>'C.1 Federal Expenditures'!$AT$45</f>
        <v>0</v>
      </c>
      <c r="C46" s="132"/>
      <c r="D46" s="46">
        <f>'B. Total Expenditures'!$AT$45</f>
        <v>0</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96</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Expenditures'!$G$46</f>
        <v>8515144</v>
      </c>
      <c r="C3" s="46">
        <f>'C.2 State Expenditures'!$G$46</f>
        <v>5510104</v>
      </c>
      <c r="D3" s="46">
        <f>'B. Total Expenditures'!$G$46</f>
        <v>14025248</v>
      </c>
      <c r="E3" s="55">
        <f t="shared" ref="E3:E44" si="0">D3/($D$44)</f>
        <v>0.48799250011412387</v>
      </c>
    </row>
    <row r="4" spans="1:5" ht="57.75" x14ac:dyDescent="0.25">
      <c r="A4" s="119" t="s">
        <v>182</v>
      </c>
      <c r="B4" s="46">
        <f>'C.1 Federal Expenditures'!$H$46</f>
        <v>8515144</v>
      </c>
      <c r="C4" s="46">
        <f>'C.2 State Expenditures'!$H$46</f>
        <v>5510104</v>
      </c>
      <c r="D4" s="46">
        <f>'B. Total Expenditures'!$H$46</f>
        <v>14025248</v>
      </c>
      <c r="E4" s="55">
        <f t="shared" si="0"/>
        <v>0.48799250011412387</v>
      </c>
    </row>
    <row r="5" spans="1:5" ht="43.5" x14ac:dyDescent="0.25">
      <c r="A5" s="119" t="s">
        <v>181</v>
      </c>
      <c r="B5" s="46">
        <f>'C.1 Federal Expenditures'!$I$46</f>
        <v>0</v>
      </c>
      <c r="C5" s="46">
        <f>'C.2 State Expenditures'!$I$46</f>
        <v>0</v>
      </c>
      <c r="D5" s="46">
        <f>'B. Total Expenditures'!$I$46</f>
        <v>0</v>
      </c>
      <c r="E5" s="55">
        <f t="shared" si="0"/>
        <v>0</v>
      </c>
    </row>
    <row r="6" spans="1:5" ht="30.75" x14ac:dyDescent="0.25">
      <c r="A6" s="118" t="s">
        <v>149</v>
      </c>
      <c r="B6" s="46">
        <f>'C.1 Federal Expenditures'!$J$46</f>
        <v>3831546</v>
      </c>
      <c r="C6" s="132"/>
      <c r="D6" s="46">
        <f>'B. Total Expenditures'!$J$46</f>
        <v>3831546</v>
      </c>
      <c r="E6" s="55">
        <f t="shared" si="0"/>
        <v>0.13331427093783088</v>
      </c>
    </row>
    <row r="7" spans="1:5" x14ac:dyDescent="0.25">
      <c r="A7" s="119" t="s">
        <v>183</v>
      </c>
      <c r="B7" s="46">
        <f>'C.1 Federal Expenditures'!$K$46</f>
        <v>919460</v>
      </c>
      <c r="C7" s="132"/>
      <c r="D7" s="46">
        <f>'B. Total Expenditures'!$K$46</f>
        <v>919460</v>
      </c>
      <c r="E7" s="55">
        <f t="shared" si="0"/>
        <v>3.1991561514985854E-2</v>
      </c>
    </row>
    <row r="8" spans="1:5" x14ac:dyDescent="0.25">
      <c r="A8" s="119" t="s">
        <v>184</v>
      </c>
      <c r="B8" s="46">
        <f>'C.1 Federal Expenditures'!$L$46</f>
        <v>0</v>
      </c>
      <c r="C8" s="132"/>
      <c r="D8" s="46">
        <f>'B. Total Expenditures'!$L$46</f>
        <v>0</v>
      </c>
      <c r="E8" s="55">
        <f t="shared" si="0"/>
        <v>0</v>
      </c>
    </row>
    <row r="9" spans="1:5" ht="29.25" x14ac:dyDescent="0.25">
      <c r="A9" s="119" t="s">
        <v>185</v>
      </c>
      <c r="B9" s="46">
        <f>'C.1 Federal Expenditures'!$M$46</f>
        <v>2912086</v>
      </c>
      <c r="C9" s="132"/>
      <c r="D9" s="46">
        <f>'B. Total Expenditures'!$M$46</f>
        <v>2912086</v>
      </c>
      <c r="E9" s="55">
        <f t="shared" si="0"/>
        <v>0.10132270942284503</v>
      </c>
    </row>
    <row r="10" spans="1:5" ht="30.75" x14ac:dyDescent="0.25">
      <c r="A10" s="118" t="s">
        <v>148</v>
      </c>
      <c r="B10" s="46">
        <f>'C.1 Federal Expenditures'!$N$46</f>
        <v>0</v>
      </c>
      <c r="C10" s="132"/>
      <c r="D10" s="46">
        <f>'B. Total Expenditures'!$N$46</f>
        <v>0</v>
      </c>
      <c r="E10" s="55">
        <f t="shared" si="0"/>
        <v>0</v>
      </c>
    </row>
    <row r="11" spans="1:5" x14ac:dyDescent="0.25">
      <c r="A11" s="119" t="s">
        <v>186</v>
      </c>
      <c r="B11" s="46">
        <f>'C.1 Federal Expenditures'!$O$46</f>
        <v>0</v>
      </c>
      <c r="C11" s="132"/>
      <c r="D11" s="46">
        <f>'B. Total Expenditures'!$O$46</f>
        <v>0</v>
      </c>
      <c r="E11" s="55">
        <f t="shared" si="0"/>
        <v>0</v>
      </c>
    </row>
    <row r="12" spans="1:5" x14ac:dyDescent="0.25">
      <c r="A12" s="119" t="s">
        <v>187</v>
      </c>
      <c r="B12" s="46">
        <f>'C.1 Federal Expenditures'!$P$46</f>
        <v>0</v>
      </c>
      <c r="C12" s="132"/>
      <c r="D12" s="46">
        <f>'B. Total Expenditures'!$P$46</f>
        <v>0</v>
      </c>
      <c r="E12" s="55">
        <f t="shared" si="0"/>
        <v>0</v>
      </c>
    </row>
    <row r="13" spans="1:5" ht="29.25" x14ac:dyDescent="0.25">
      <c r="A13" s="119" t="s">
        <v>188</v>
      </c>
      <c r="B13" s="46">
        <f>'C.1 Federal Expenditures'!$Q$46</f>
        <v>0</v>
      </c>
      <c r="C13" s="132"/>
      <c r="D13" s="46">
        <f>'B. Total Expenditures'!$Q$46</f>
        <v>0</v>
      </c>
      <c r="E13" s="55">
        <f t="shared" si="0"/>
        <v>0</v>
      </c>
    </row>
    <row r="14" spans="1:5" ht="30.75" x14ac:dyDescent="0.25">
      <c r="A14" s="118" t="s">
        <v>189</v>
      </c>
      <c r="B14" s="46">
        <f>'C.1 Federal Expenditures'!$R$46</f>
        <v>2674819</v>
      </c>
      <c r="C14" s="46">
        <f>'C.2 State Expenditures'!$R$46</f>
        <v>1313215</v>
      </c>
      <c r="D14" s="46">
        <f>'B. Total Expenditures'!$R$46</f>
        <v>3988034</v>
      </c>
      <c r="E14" s="55">
        <f t="shared" si="0"/>
        <v>0.13875909233121081</v>
      </c>
    </row>
    <row r="15" spans="1:5" x14ac:dyDescent="0.25">
      <c r="A15" s="119" t="s">
        <v>190</v>
      </c>
      <c r="B15" s="46">
        <f>'C.1 Federal Expenditures'!$S$46</f>
        <v>0</v>
      </c>
      <c r="C15" s="46">
        <f>'C.2 State Expenditures'!$S$46</f>
        <v>0</v>
      </c>
      <c r="D15" s="46">
        <f>'B. Total Expenditures'!$S$46</f>
        <v>0</v>
      </c>
      <c r="E15" s="55">
        <f t="shared" si="0"/>
        <v>0</v>
      </c>
    </row>
    <row r="16" spans="1:5" x14ac:dyDescent="0.25">
      <c r="A16" s="119" t="s">
        <v>191</v>
      </c>
      <c r="B16" s="46">
        <f>'C.1 Federal Expenditures'!$T$46</f>
        <v>0</v>
      </c>
      <c r="C16" s="46">
        <f>'C.2 State Expenditures'!$T$46</f>
        <v>0</v>
      </c>
      <c r="D16" s="46">
        <f>'B. Total Expenditures'!$T$46</f>
        <v>0</v>
      </c>
      <c r="E16" s="55">
        <f t="shared" si="0"/>
        <v>0</v>
      </c>
    </row>
    <row r="17" spans="1:5" x14ac:dyDescent="0.25">
      <c r="A17" s="119" t="s">
        <v>192</v>
      </c>
      <c r="B17" s="46">
        <f>'C.1 Federal Expenditures'!$U$46</f>
        <v>2674819</v>
      </c>
      <c r="C17" s="46">
        <f>'C.2 State Expenditures'!$U$46</f>
        <v>1313215</v>
      </c>
      <c r="D17" s="46">
        <f>'B. Total Expenditures'!$U$46</f>
        <v>3988034</v>
      </c>
      <c r="E17" s="55">
        <f t="shared" si="0"/>
        <v>0.13875909233121081</v>
      </c>
    </row>
    <row r="18" spans="1:5" ht="15.75" x14ac:dyDescent="0.25">
      <c r="A18" s="118" t="s">
        <v>193</v>
      </c>
      <c r="B18" s="46">
        <f>'C.1 Federal Expenditures'!$V$46</f>
        <v>43301</v>
      </c>
      <c r="C18" s="46">
        <f>'C.2 State Expenditures'!$V$46</f>
        <v>43301</v>
      </c>
      <c r="D18" s="46">
        <f>'B. Total Expenditures'!$V$46</f>
        <v>86602</v>
      </c>
      <c r="E18" s="55">
        <f t="shared" si="0"/>
        <v>3.013217769474262E-3</v>
      </c>
    </row>
    <row r="19" spans="1:5" ht="15.75" x14ac:dyDescent="0.25">
      <c r="A19" s="118" t="s">
        <v>154</v>
      </c>
      <c r="B19" s="46">
        <f>'C.1 Federal Expenditures'!$W$46</f>
        <v>0</v>
      </c>
      <c r="C19" s="46">
        <f>'C.2 State Expenditures'!$W$46</f>
        <v>802914</v>
      </c>
      <c r="D19" s="46">
        <f>'B. Total Expenditures'!$W$46</f>
        <v>802914</v>
      </c>
      <c r="E19" s="55">
        <f t="shared" si="0"/>
        <v>2.7936476434258534E-2</v>
      </c>
    </row>
    <row r="20" spans="1:5" ht="29.25" x14ac:dyDescent="0.25">
      <c r="A20" s="119" t="s">
        <v>195</v>
      </c>
      <c r="B20" s="46">
        <f>'C.1 Federal Expenditures'!$X$46</f>
        <v>0</v>
      </c>
      <c r="C20" s="46">
        <f>'C.2 State Expenditures'!$X$46</f>
        <v>802914</v>
      </c>
      <c r="D20" s="46">
        <f>'B. Total Expenditures'!$X$46</f>
        <v>802914</v>
      </c>
      <c r="E20" s="55">
        <f t="shared" si="0"/>
        <v>2.7936476434258534E-2</v>
      </c>
    </row>
    <row r="21" spans="1:5" x14ac:dyDescent="0.25">
      <c r="A21" s="119" t="s">
        <v>194</v>
      </c>
      <c r="B21" s="46">
        <f>'C.1 Federal Expenditures'!$Y$46</f>
        <v>0</v>
      </c>
      <c r="C21" s="46">
        <f>'C.2 State Expenditures'!$Y$46</f>
        <v>0</v>
      </c>
      <c r="D21" s="46">
        <f>'B. Total Expenditures'!$Y$46</f>
        <v>0</v>
      </c>
      <c r="E21" s="55">
        <f t="shared" si="0"/>
        <v>0</v>
      </c>
    </row>
    <row r="22" spans="1:5" ht="30.75" x14ac:dyDescent="0.25">
      <c r="A22" s="118" t="s">
        <v>155</v>
      </c>
      <c r="B22" s="46">
        <f>'C.1 Federal Expenditures'!$Z$46</f>
        <v>0</v>
      </c>
      <c r="C22" s="46">
        <f>'C.2 State Expenditures'!$Z$46</f>
        <v>0</v>
      </c>
      <c r="D22" s="46">
        <f>'B. Total Expenditures'!$Z$46</f>
        <v>0</v>
      </c>
      <c r="E22" s="55">
        <f t="shared" si="0"/>
        <v>0</v>
      </c>
    </row>
    <row r="23" spans="1:5" ht="30.75" x14ac:dyDescent="0.25">
      <c r="A23" s="118" t="s">
        <v>150</v>
      </c>
      <c r="B23" s="46">
        <f>'C.1 Federal Expenditures'!$AA$46</f>
        <v>0</v>
      </c>
      <c r="C23" s="46">
        <f>'C.2 State Expenditures'!$AA$46</f>
        <v>0</v>
      </c>
      <c r="D23" s="46">
        <f>'B. Total Expenditures'!$AA$46</f>
        <v>0</v>
      </c>
      <c r="E23" s="55">
        <f t="shared" si="0"/>
        <v>0</v>
      </c>
    </row>
    <row r="24" spans="1:5" ht="30.75" x14ac:dyDescent="0.25">
      <c r="A24" s="118" t="s">
        <v>156</v>
      </c>
      <c r="B24" s="46">
        <f>'C.1 Federal Expenditures'!$AB$46</f>
        <v>0</v>
      </c>
      <c r="C24" s="46">
        <f>'C.2 State Expenditures'!$AB$46</f>
        <v>0</v>
      </c>
      <c r="D24" s="46">
        <f>'B. Total Expenditures'!$AB$46</f>
        <v>0</v>
      </c>
      <c r="E24" s="55">
        <f t="shared" si="0"/>
        <v>0</v>
      </c>
    </row>
    <row r="25" spans="1:5" ht="15.75" x14ac:dyDescent="0.25">
      <c r="A25" s="118" t="s">
        <v>64</v>
      </c>
      <c r="B25" s="46">
        <f>'C.1 Federal Expenditures'!$AC$46</f>
        <v>0</v>
      </c>
      <c r="C25" s="46">
        <f>'C.2 State Expenditures'!$AC$46</f>
        <v>0</v>
      </c>
      <c r="D25" s="46">
        <f>'B. Total Expenditures'!$AC$46</f>
        <v>0</v>
      </c>
      <c r="E25" s="55">
        <f t="shared" si="0"/>
        <v>0</v>
      </c>
    </row>
    <row r="26" spans="1:5" ht="15.75" x14ac:dyDescent="0.25">
      <c r="A26" s="118" t="s">
        <v>196</v>
      </c>
      <c r="B26" s="46">
        <f>'C.1 Federal Expenditures'!$AD$46</f>
        <v>475083</v>
      </c>
      <c r="C26" s="46">
        <f>'C.2 State Expenditures'!$AD$46</f>
        <v>0</v>
      </c>
      <c r="D26" s="46">
        <f>'B. Total Expenditures'!$AD$46</f>
        <v>475083</v>
      </c>
      <c r="E26" s="55">
        <f t="shared" si="0"/>
        <v>1.6529970873364826E-2</v>
      </c>
    </row>
    <row r="27" spans="1:5" s="11" customFormat="1" ht="15.75" x14ac:dyDescent="0.25">
      <c r="A27" s="118" t="s">
        <v>197</v>
      </c>
      <c r="B27" s="46">
        <f>'C.1 Federal Expenditures'!$AE$46</f>
        <v>0</v>
      </c>
      <c r="C27" s="46">
        <f>'C.2 State Expenditures'!$AE$46</f>
        <v>0</v>
      </c>
      <c r="D27" s="46">
        <f>'B. Total Expenditures'!$AE$46</f>
        <v>0</v>
      </c>
      <c r="E27" s="55">
        <f t="shared" si="0"/>
        <v>0</v>
      </c>
    </row>
    <row r="28" spans="1:5" ht="30.75" x14ac:dyDescent="0.25">
      <c r="A28" s="118" t="s">
        <v>198</v>
      </c>
      <c r="B28" s="46">
        <f>'C.1 Federal Expenditures'!$AF$46</f>
        <v>0</v>
      </c>
      <c r="C28" s="46">
        <f>'C.2 State Expenditures'!$AF$46</f>
        <v>0</v>
      </c>
      <c r="D28" s="46">
        <f>'B. Total Expenditures'!$AF$46</f>
        <v>0</v>
      </c>
      <c r="E28" s="55">
        <f t="shared" si="0"/>
        <v>0</v>
      </c>
    </row>
    <row r="29" spans="1:5" ht="45.75" x14ac:dyDescent="0.25">
      <c r="A29" s="118" t="s">
        <v>157</v>
      </c>
      <c r="B29" s="46">
        <f>'C.1 Federal Expenditures'!$AG$46</f>
        <v>0</v>
      </c>
      <c r="C29" s="46">
        <f>'C.2 State Expenditures'!$AG$46</f>
        <v>0</v>
      </c>
      <c r="D29" s="46">
        <f>'B. Total Expenditures'!$AG$46</f>
        <v>0</v>
      </c>
      <c r="E29" s="55">
        <f t="shared" si="0"/>
        <v>0</v>
      </c>
    </row>
    <row r="30" spans="1:5" ht="15.75" x14ac:dyDescent="0.25">
      <c r="A30" s="118" t="s">
        <v>199</v>
      </c>
      <c r="B30" s="46">
        <f>'C.1 Federal Expenditures'!$AH$46</f>
        <v>0</v>
      </c>
      <c r="C30" s="46">
        <f>'C.2 State Expenditures'!$AH$46</f>
        <v>0</v>
      </c>
      <c r="D30" s="46">
        <f>'B. Total Expenditures'!$AH$46</f>
        <v>0</v>
      </c>
      <c r="E30" s="55">
        <f t="shared" si="0"/>
        <v>0</v>
      </c>
    </row>
    <row r="31" spans="1:5" ht="29.25" x14ac:dyDescent="0.25">
      <c r="A31" s="119" t="s">
        <v>200</v>
      </c>
      <c r="B31" s="46">
        <f>'C.1 Federal Expenditures'!$AI$46</f>
        <v>0</v>
      </c>
      <c r="C31" s="46">
        <f>'C.2 State Expenditures'!$AI$46</f>
        <v>0</v>
      </c>
      <c r="D31" s="46">
        <f>'B. Total Expenditures'!$AI$46</f>
        <v>0</v>
      </c>
      <c r="E31" s="55">
        <f t="shared" si="0"/>
        <v>0</v>
      </c>
    </row>
    <row r="32" spans="1:5" x14ac:dyDescent="0.25">
      <c r="A32" s="119" t="s">
        <v>201</v>
      </c>
      <c r="B32" s="46">
        <f>'C.1 Federal Expenditures'!$AJ$46</f>
        <v>0</v>
      </c>
      <c r="C32" s="46">
        <f>'C.2 State Expenditures'!$AJ$46</f>
        <v>0</v>
      </c>
      <c r="D32" s="46">
        <f>'B. Total Expenditures'!$AJ$46</f>
        <v>0</v>
      </c>
      <c r="E32" s="55">
        <f t="shared" si="0"/>
        <v>0</v>
      </c>
    </row>
    <row r="33" spans="1:5" x14ac:dyDescent="0.25">
      <c r="A33" s="119" t="s">
        <v>202</v>
      </c>
      <c r="B33" s="46">
        <f>'C.1 Federal Expenditures'!$AK$46</f>
        <v>0</v>
      </c>
      <c r="C33" s="46">
        <f>'C.2 State Expenditures'!$AK$46</f>
        <v>0</v>
      </c>
      <c r="D33" s="46">
        <f>'B. Total Expenditures'!$AK$46</f>
        <v>0</v>
      </c>
      <c r="E33" s="55">
        <f t="shared" si="0"/>
        <v>0</v>
      </c>
    </row>
    <row r="34" spans="1:5" ht="15.75" x14ac:dyDescent="0.25">
      <c r="A34" s="118" t="s">
        <v>203</v>
      </c>
      <c r="B34" s="46">
        <f>'C.1 Federal Expenditures'!$AL$46</f>
        <v>475387</v>
      </c>
      <c r="C34" s="46">
        <f>'C.2 State Expenditures'!$AL$46</f>
        <v>0</v>
      </c>
      <c r="D34" s="46">
        <f>'B. Total Expenditures'!$AL$46</f>
        <v>475387</v>
      </c>
      <c r="E34" s="55">
        <f t="shared" si="0"/>
        <v>1.6540548206473996E-2</v>
      </c>
    </row>
    <row r="35" spans="1:5" ht="15.75" x14ac:dyDescent="0.25">
      <c r="A35" s="118" t="s">
        <v>158</v>
      </c>
      <c r="B35" s="46">
        <f>'C.1 Federal Expenditures'!$AM$46</f>
        <v>2057459</v>
      </c>
      <c r="C35" s="46">
        <f>'C.2 State Expenditures'!$AM$46</f>
        <v>870466</v>
      </c>
      <c r="D35" s="46">
        <f>'B. Total Expenditures'!$AM$46</f>
        <v>2927925</v>
      </c>
      <c r="E35" s="55">
        <f t="shared" si="0"/>
        <v>0.10187380935414804</v>
      </c>
    </row>
    <row r="36" spans="1:5" x14ac:dyDescent="0.25">
      <c r="A36" s="119" t="s">
        <v>204</v>
      </c>
      <c r="B36" s="46">
        <f>'C.1 Federal Expenditures'!$AN$46</f>
        <v>2057459</v>
      </c>
      <c r="C36" s="46">
        <f>'C.2 State Expenditures'!$AN$46</f>
        <v>870466</v>
      </c>
      <c r="D36" s="46">
        <f>'B. Total Expenditures'!$AN$46</f>
        <v>2927925</v>
      </c>
      <c r="E36" s="55">
        <f t="shared" si="0"/>
        <v>0.10187380935414804</v>
      </c>
    </row>
    <row r="37" spans="1:5" x14ac:dyDescent="0.25">
      <c r="A37" s="119" t="s">
        <v>205</v>
      </c>
      <c r="B37" s="46">
        <f>'C.1 Federal Expenditures'!$AO$46</f>
        <v>0</v>
      </c>
      <c r="C37" s="46">
        <f>'C.2 State Expenditures'!$AO$46</f>
        <v>0</v>
      </c>
      <c r="D37" s="46">
        <f>'B. Total Expenditures'!$AO$46</f>
        <v>0</v>
      </c>
      <c r="E37" s="55">
        <f t="shared" si="0"/>
        <v>0</v>
      </c>
    </row>
    <row r="38" spans="1:5" x14ac:dyDescent="0.25">
      <c r="A38" s="119" t="s">
        <v>206</v>
      </c>
      <c r="B38" s="46">
        <f>'C.1 Federal Expenditures'!$AP$46</f>
        <v>0</v>
      </c>
      <c r="C38" s="46">
        <f>'C.2 State Expenditures'!$AP$46</f>
        <v>0</v>
      </c>
      <c r="D38" s="46">
        <f>'B. Total Expenditures'!$AP$46</f>
        <v>0</v>
      </c>
      <c r="E38" s="55">
        <f t="shared" si="0"/>
        <v>0</v>
      </c>
    </row>
    <row r="39" spans="1:5" ht="15.75" x14ac:dyDescent="0.25">
      <c r="A39" s="118" t="s">
        <v>152</v>
      </c>
      <c r="B39" s="46">
        <f>'C.1 Federal Expenditures'!$AQ$46</f>
        <v>0</v>
      </c>
      <c r="C39" s="46">
        <f>'C.2 State Expenditures'!$AQ$46</f>
        <v>0</v>
      </c>
      <c r="D39" s="46">
        <f>'B. Total Expenditures'!$AQ$46</f>
        <v>0</v>
      </c>
      <c r="E39" s="55">
        <f t="shared" si="0"/>
        <v>0</v>
      </c>
    </row>
    <row r="40" spans="1:5" ht="15.75" x14ac:dyDescent="0.25">
      <c r="A40" s="94" t="s">
        <v>209</v>
      </c>
      <c r="B40" s="133">
        <f>'C.1 Federal Expenditures'!$AR$46</f>
        <v>18072739</v>
      </c>
      <c r="C40" s="133">
        <f>'C.2 State Expenditures'!$AR$46</f>
        <v>8540000</v>
      </c>
      <c r="D40" s="133">
        <f>'B. Total Expenditures'!$AR$46</f>
        <v>26612739</v>
      </c>
      <c r="E40" s="96">
        <f t="shared" si="0"/>
        <v>0.92595988602088519</v>
      </c>
    </row>
    <row r="41" spans="1:5" ht="15.75" x14ac:dyDescent="0.25">
      <c r="A41" s="118" t="s">
        <v>153</v>
      </c>
      <c r="B41" s="46">
        <f>'C.1 Federal Expenditures'!$C$46</f>
        <v>0</v>
      </c>
      <c r="C41" s="132"/>
      <c r="D41" s="46">
        <f>'B. Total Expenditures'!$C$46</f>
        <v>0</v>
      </c>
      <c r="E41" s="55">
        <f t="shared" si="0"/>
        <v>0</v>
      </c>
    </row>
    <row r="42" spans="1:5" ht="15.75" x14ac:dyDescent="0.25">
      <c r="A42" s="118" t="s">
        <v>320</v>
      </c>
      <c r="B42" s="46">
        <f>'C.1 Federal Expenditures'!$D$46</f>
        <v>2127965</v>
      </c>
      <c r="C42" s="132"/>
      <c r="D42" s="46">
        <f>'B. Total Expenditures'!$D$46</f>
        <v>2127965</v>
      </c>
      <c r="E42" s="55">
        <f t="shared" si="0"/>
        <v>7.404011397911478E-2</v>
      </c>
    </row>
    <row r="43" spans="1:5" ht="15.75" x14ac:dyDescent="0.25">
      <c r="A43" s="120" t="s">
        <v>180</v>
      </c>
      <c r="B43" s="133">
        <f>B41+B42</f>
        <v>2127965</v>
      </c>
      <c r="C43" s="144"/>
      <c r="D43" s="133">
        <f>D41+D42</f>
        <v>2127965</v>
      </c>
      <c r="E43" s="96">
        <f t="shared" si="0"/>
        <v>7.404011397911478E-2</v>
      </c>
    </row>
    <row r="44" spans="1:5" ht="15.75" x14ac:dyDescent="0.25">
      <c r="A44" s="94" t="s">
        <v>61</v>
      </c>
      <c r="B44" s="95">
        <f>SUM(B41,B42, B3,B6,B10,B14,B18,B19,B22,B23,B24,B25,B26,B27,B28,B29,B30,B34,B35, B39)</f>
        <v>20200704</v>
      </c>
      <c r="C44" s="95">
        <f>SUM(C41,C42,C3,C6,C10,C14,C18,C19,C22,C23,C24,C25,C26,C27,C28,C29,C30,C34,C35, C39)</f>
        <v>8540000</v>
      </c>
      <c r="D44" s="95">
        <f>B44+C44</f>
        <v>28740704</v>
      </c>
      <c r="E44" s="96">
        <f t="shared" si="0"/>
        <v>1</v>
      </c>
    </row>
    <row r="45" spans="1:5" ht="15.75" x14ac:dyDescent="0.25">
      <c r="A45" s="118" t="s">
        <v>207</v>
      </c>
      <c r="B45" s="46">
        <f>'C.1 Federal Expenditures'!$AS$46</f>
        <v>0</v>
      </c>
      <c r="C45" s="132"/>
      <c r="D45" s="46">
        <f>'B. Total Expenditures'!$AS$46</f>
        <v>0</v>
      </c>
      <c r="E45" s="141"/>
    </row>
    <row r="46" spans="1:5" ht="15.75" x14ac:dyDescent="0.25">
      <c r="A46" s="118" t="s">
        <v>208</v>
      </c>
      <c r="B46" s="46">
        <f>'C.1 Federal Expenditures'!$AT$46</f>
        <v>20461806</v>
      </c>
      <c r="C46" s="132"/>
      <c r="D46" s="46">
        <f>'B. Total Expenditures'!$AT$46</f>
        <v>20461806</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theme="0" tint="-0.34998626667073579"/>
    <pageSetUpPr fitToPage="1"/>
  </sheetPr>
  <dimension ref="A1:E56"/>
  <sheetViews>
    <sheetView topLeftCell="A23" zoomScaleNormal="100" workbookViewId="0">
      <selection activeCell="B47" sqref="B47:D48"/>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95</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Expenditures'!$G$47</f>
        <v>69544767</v>
      </c>
      <c r="C3" s="46">
        <f>'C.2 State Expenditures'!$G$47</f>
        <v>12557329</v>
      </c>
      <c r="D3" s="46">
        <f>'B. Total Expenditures'!$G$47</f>
        <v>82102096</v>
      </c>
      <c r="E3" s="55">
        <f t="shared" ref="E3:E44" si="0">D3/($D$44)</f>
        <v>0.32024125837793715</v>
      </c>
    </row>
    <row r="4" spans="1:5" ht="57.75" x14ac:dyDescent="0.25">
      <c r="A4" s="119" t="s">
        <v>182</v>
      </c>
      <c r="B4" s="46">
        <f>'C.1 Federal Expenditures'!$H$47</f>
        <v>69544767</v>
      </c>
      <c r="C4" s="46">
        <f>'C.2 State Expenditures'!$H$47</f>
        <v>12557329</v>
      </c>
      <c r="D4" s="46">
        <f>'B. Total Expenditures'!$H$47</f>
        <v>82102096</v>
      </c>
      <c r="E4" s="55">
        <f t="shared" si="0"/>
        <v>0.32024125837793715</v>
      </c>
    </row>
    <row r="5" spans="1:5" ht="43.5" x14ac:dyDescent="0.25">
      <c r="A5" s="119" t="s">
        <v>181</v>
      </c>
      <c r="B5" s="46">
        <f>'C.1 Federal Expenditures'!$I$47</f>
        <v>0</v>
      </c>
      <c r="C5" s="46">
        <f>'C.2 State Expenditures'!$I$47</f>
        <v>0</v>
      </c>
      <c r="D5" s="46">
        <f>'B. Total Expenditures'!$I$47</f>
        <v>0</v>
      </c>
      <c r="E5" s="55">
        <f t="shared" si="0"/>
        <v>0</v>
      </c>
    </row>
    <row r="6" spans="1:5" ht="30.75" x14ac:dyDescent="0.25">
      <c r="A6" s="118" t="s">
        <v>149</v>
      </c>
      <c r="B6" s="46">
        <f>'C.1 Federal Expenditures'!$J$47</f>
        <v>0</v>
      </c>
      <c r="C6" s="132"/>
      <c r="D6" s="46">
        <f>'B. Total Expenditures'!$J$47</f>
        <v>0</v>
      </c>
      <c r="E6" s="55">
        <f t="shared" si="0"/>
        <v>0</v>
      </c>
    </row>
    <row r="7" spans="1:5" x14ac:dyDescent="0.25">
      <c r="A7" s="119" t="s">
        <v>183</v>
      </c>
      <c r="B7" s="46">
        <f>'C.1 Federal Expenditures'!$K$47</f>
        <v>0</v>
      </c>
      <c r="C7" s="132"/>
      <c r="D7" s="46">
        <f>'B. Total Expenditures'!$K$47</f>
        <v>0</v>
      </c>
      <c r="E7" s="55">
        <f t="shared" si="0"/>
        <v>0</v>
      </c>
    </row>
    <row r="8" spans="1:5" x14ac:dyDescent="0.25">
      <c r="A8" s="119" t="s">
        <v>184</v>
      </c>
      <c r="B8" s="46">
        <f>'C.1 Federal Expenditures'!$L$47</f>
        <v>0</v>
      </c>
      <c r="C8" s="132"/>
      <c r="D8" s="46">
        <f>'B. Total Expenditures'!$L$47</f>
        <v>0</v>
      </c>
      <c r="E8" s="55">
        <f t="shared" si="0"/>
        <v>0</v>
      </c>
    </row>
    <row r="9" spans="1:5" ht="29.25" x14ac:dyDescent="0.25">
      <c r="A9" s="119" t="s">
        <v>185</v>
      </c>
      <c r="B9" s="46">
        <f>'C.1 Federal Expenditures'!$M$47</f>
        <v>0</v>
      </c>
      <c r="C9" s="132"/>
      <c r="D9" s="46">
        <f>'B. Total Expenditures'!$M$47</f>
        <v>0</v>
      </c>
      <c r="E9" s="55">
        <f t="shared" si="0"/>
        <v>0</v>
      </c>
    </row>
    <row r="10" spans="1:5" ht="30.75" x14ac:dyDescent="0.25">
      <c r="A10" s="118" t="s">
        <v>148</v>
      </c>
      <c r="B10" s="46">
        <f>'C.1 Federal Expenditures'!$N$47</f>
        <v>0</v>
      </c>
      <c r="C10" s="132"/>
      <c r="D10" s="46">
        <f>'B. Total Expenditures'!$N$47</f>
        <v>0</v>
      </c>
      <c r="E10" s="55">
        <f t="shared" si="0"/>
        <v>0</v>
      </c>
    </row>
    <row r="11" spans="1:5" x14ac:dyDescent="0.25">
      <c r="A11" s="119" t="s">
        <v>186</v>
      </c>
      <c r="B11" s="46">
        <f>'C.1 Federal Expenditures'!$O$47</f>
        <v>0</v>
      </c>
      <c r="C11" s="132"/>
      <c r="D11" s="46">
        <f>'B. Total Expenditures'!$O$47</f>
        <v>0</v>
      </c>
      <c r="E11" s="55">
        <f t="shared" si="0"/>
        <v>0</v>
      </c>
    </row>
    <row r="12" spans="1:5" x14ac:dyDescent="0.25">
      <c r="A12" s="119" t="s">
        <v>187</v>
      </c>
      <c r="B12" s="46">
        <f>'C.1 Federal Expenditures'!$P$47</f>
        <v>0</v>
      </c>
      <c r="C12" s="132"/>
      <c r="D12" s="46">
        <f>'B. Total Expenditures'!$P$47</f>
        <v>0</v>
      </c>
      <c r="E12" s="55">
        <f t="shared" si="0"/>
        <v>0</v>
      </c>
    </row>
    <row r="13" spans="1:5" ht="29.25" x14ac:dyDescent="0.25">
      <c r="A13" s="119" t="s">
        <v>188</v>
      </c>
      <c r="B13" s="46">
        <f>'C.1 Federal Expenditures'!$Q$47</f>
        <v>0</v>
      </c>
      <c r="C13" s="132"/>
      <c r="D13" s="46">
        <f>'B. Total Expenditures'!$Q$47</f>
        <v>0</v>
      </c>
      <c r="E13" s="55">
        <f t="shared" si="0"/>
        <v>0</v>
      </c>
    </row>
    <row r="14" spans="1:5" ht="30.75" x14ac:dyDescent="0.25">
      <c r="A14" s="118" t="s">
        <v>189</v>
      </c>
      <c r="B14" s="46">
        <f>'C.1 Federal Expenditures'!$R$47</f>
        <v>22252391</v>
      </c>
      <c r="C14" s="46">
        <f>'C.2 State Expenditures'!$R$47</f>
        <v>10532498</v>
      </c>
      <c r="D14" s="46">
        <f>'B. Total Expenditures'!$R$47</f>
        <v>32784889</v>
      </c>
      <c r="E14" s="55">
        <f t="shared" si="0"/>
        <v>0.12787827133111179</v>
      </c>
    </row>
    <row r="15" spans="1:5" x14ac:dyDescent="0.25">
      <c r="A15" s="119" t="s">
        <v>190</v>
      </c>
      <c r="B15" s="46">
        <f>'C.1 Federal Expenditures'!$S$47</f>
        <v>0</v>
      </c>
      <c r="C15" s="46">
        <f>'C.2 State Expenditures'!$S$47</f>
        <v>0</v>
      </c>
      <c r="D15" s="46">
        <f>'B. Total Expenditures'!$S$47</f>
        <v>0</v>
      </c>
      <c r="E15" s="55">
        <f t="shared" si="0"/>
        <v>0</v>
      </c>
    </row>
    <row r="16" spans="1:5" x14ac:dyDescent="0.25">
      <c r="A16" s="119" t="s">
        <v>191</v>
      </c>
      <c r="B16" s="46">
        <f>'C.1 Federal Expenditures'!$T$47</f>
        <v>0</v>
      </c>
      <c r="C16" s="46">
        <f>'C.2 State Expenditures'!$T$47</f>
        <v>0</v>
      </c>
      <c r="D16" s="46">
        <f>'B. Total Expenditures'!$T$47</f>
        <v>0</v>
      </c>
      <c r="E16" s="55">
        <f t="shared" si="0"/>
        <v>0</v>
      </c>
    </row>
    <row r="17" spans="1:5" x14ac:dyDescent="0.25">
      <c r="A17" s="119" t="s">
        <v>192</v>
      </c>
      <c r="B17" s="46">
        <f>'C.1 Federal Expenditures'!$U$47</f>
        <v>22252391</v>
      </c>
      <c r="C17" s="46">
        <f>'C.2 State Expenditures'!$U$47</f>
        <v>10532498</v>
      </c>
      <c r="D17" s="46">
        <f>'B. Total Expenditures'!$U$47</f>
        <v>32784889</v>
      </c>
      <c r="E17" s="55">
        <f t="shared" si="0"/>
        <v>0.12787827133111179</v>
      </c>
    </row>
    <row r="18" spans="1:5" ht="15.75" x14ac:dyDescent="0.25">
      <c r="A18" s="118" t="s">
        <v>193</v>
      </c>
      <c r="B18" s="46">
        <f>'C.1 Federal Expenditures'!$V$47</f>
        <v>1497152</v>
      </c>
      <c r="C18" s="46">
        <f>'C.2 State Expenditures'!$V$47</f>
        <v>499050</v>
      </c>
      <c r="D18" s="46">
        <f>'B. Total Expenditures'!$V$47</f>
        <v>1996202</v>
      </c>
      <c r="E18" s="55">
        <f t="shared" si="0"/>
        <v>7.7862353289562163E-3</v>
      </c>
    </row>
    <row r="19" spans="1:5" ht="15.75" x14ac:dyDescent="0.25">
      <c r="A19" s="118" t="s">
        <v>154</v>
      </c>
      <c r="B19" s="46">
        <f>'C.1 Federal Expenditures'!$W$47</f>
        <v>4603877</v>
      </c>
      <c r="C19" s="46">
        <f>'C.2 State Expenditures'!$W$47</f>
        <v>80776689</v>
      </c>
      <c r="D19" s="46">
        <f>'B. Total Expenditures'!$W$47</f>
        <v>85380566</v>
      </c>
      <c r="E19" s="55">
        <f t="shared" si="0"/>
        <v>0.33302901179113031</v>
      </c>
    </row>
    <row r="20" spans="1:5" ht="29.25" x14ac:dyDescent="0.25">
      <c r="A20" s="119" t="s">
        <v>195</v>
      </c>
      <c r="B20" s="46">
        <f>'C.1 Federal Expenditures'!$X$47</f>
        <v>4603877</v>
      </c>
      <c r="C20" s="46">
        <f>'C.2 State Expenditures'!$X$47</f>
        <v>18975782</v>
      </c>
      <c r="D20" s="46">
        <f>'B. Total Expenditures'!$X$47</f>
        <v>23579659</v>
      </c>
      <c r="E20" s="55">
        <f t="shared" si="0"/>
        <v>9.197304378541872E-2</v>
      </c>
    </row>
    <row r="21" spans="1:5" x14ac:dyDescent="0.25">
      <c r="A21" s="119" t="s">
        <v>194</v>
      </c>
      <c r="B21" s="46">
        <f>'C.1 Federal Expenditures'!$Y$47</f>
        <v>0</v>
      </c>
      <c r="C21" s="46">
        <f>'C.2 State Expenditures'!$Y$47</f>
        <v>61800907</v>
      </c>
      <c r="D21" s="46">
        <f>'B. Total Expenditures'!$Y$47</f>
        <v>61800907</v>
      </c>
      <c r="E21" s="55">
        <f t="shared" si="0"/>
        <v>0.24105596800571161</v>
      </c>
    </row>
    <row r="22" spans="1:5" ht="30.75" x14ac:dyDescent="0.25">
      <c r="A22" s="118" t="s">
        <v>155</v>
      </c>
      <c r="B22" s="46">
        <f>'C.1 Federal Expenditures'!$Z$47</f>
        <v>0</v>
      </c>
      <c r="C22" s="46">
        <f>'C.2 State Expenditures'!$Z$47</f>
        <v>0</v>
      </c>
      <c r="D22" s="46">
        <f>'B. Total Expenditures'!$Z$47</f>
        <v>0</v>
      </c>
      <c r="E22" s="55">
        <f t="shared" si="0"/>
        <v>0</v>
      </c>
    </row>
    <row r="23" spans="1:5" ht="30.75" x14ac:dyDescent="0.25">
      <c r="A23" s="118" t="s">
        <v>150</v>
      </c>
      <c r="B23" s="46">
        <f>'C.1 Federal Expenditures'!$AA$47</f>
        <v>0</v>
      </c>
      <c r="C23" s="46">
        <f>'C.2 State Expenditures'!$AA$47</f>
        <v>0</v>
      </c>
      <c r="D23" s="46">
        <f>'B. Total Expenditures'!$AA$47</f>
        <v>0</v>
      </c>
      <c r="E23" s="55">
        <f t="shared" si="0"/>
        <v>0</v>
      </c>
    </row>
    <row r="24" spans="1:5" ht="30.75" x14ac:dyDescent="0.25">
      <c r="A24" s="118" t="s">
        <v>156</v>
      </c>
      <c r="B24" s="46">
        <f>'C.1 Federal Expenditures'!$AB$47</f>
        <v>0</v>
      </c>
      <c r="C24" s="46">
        <f>'C.2 State Expenditures'!$AB$47</f>
        <v>0</v>
      </c>
      <c r="D24" s="46">
        <f>'B. Total Expenditures'!$AB$47</f>
        <v>0</v>
      </c>
      <c r="E24" s="55">
        <f t="shared" si="0"/>
        <v>0</v>
      </c>
    </row>
    <row r="25" spans="1:5" ht="15.75" x14ac:dyDescent="0.25">
      <c r="A25" s="118" t="s">
        <v>64</v>
      </c>
      <c r="B25" s="46">
        <f>'C.1 Federal Expenditures'!$AC$47</f>
        <v>0</v>
      </c>
      <c r="C25" s="46">
        <f>'C.2 State Expenditures'!$AC$47</f>
        <v>0</v>
      </c>
      <c r="D25" s="46">
        <f>'B. Total Expenditures'!$AC$47</f>
        <v>0</v>
      </c>
      <c r="E25" s="55">
        <f t="shared" si="0"/>
        <v>0</v>
      </c>
    </row>
    <row r="26" spans="1:5" ht="15.75" x14ac:dyDescent="0.25">
      <c r="A26" s="118" t="s">
        <v>196</v>
      </c>
      <c r="B26" s="46">
        <f>'C.1 Federal Expenditures'!$AD$47</f>
        <v>292354</v>
      </c>
      <c r="C26" s="46">
        <f>'C.2 State Expenditures'!$AD$47</f>
        <v>97452</v>
      </c>
      <c r="D26" s="46">
        <f>'B. Total Expenditures'!$AD$47</f>
        <v>389806</v>
      </c>
      <c r="E26" s="55">
        <f t="shared" si="0"/>
        <v>1.5204479549860721E-3</v>
      </c>
    </row>
    <row r="27" spans="1:5" s="11" customFormat="1" ht="15.75" x14ac:dyDescent="0.25">
      <c r="A27" s="118" t="s">
        <v>197</v>
      </c>
      <c r="B27" s="46">
        <f>'C.1 Federal Expenditures'!$AE$47</f>
        <v>0</v>
      </c>
      <c r="C27" s="46">
        <f>'C.2 State Expenditures'!$AE$47</f>
        <v>0</v>
      </c>
      <c r="D27" s="46">
        <f>'B. Total Expenditures'!$AE$47</f>
        <v>0</v>
      </c>
      <c r="E27" s="55">
        <f t="shared" si="0"/>
        <v>0</v>
      </c>
    </row>
    <row r="28" spans="1:5" ht="30.75" x14ac:dyDescent="0.25">
      <c r="A28" s="118" t="s">
        <v>198</v>
      </c>
      <c r="B28" s="46">
        <f>'C.1 Federal Expenditures'!$AF$47</f>
        <v>0</v>
      </c>
      <c r="C28" s="46">
        <f>'C.2 State Expenditures'!$AF$47</f>
        <v>0</v>
      </c>
      <c r="D28" s="46">
        <f>'B. Total Expenditures'!$AF$47</f>
        <v>0</v>
      </c>
      <c r="E28" s="55">
        <f t="shared" si="0"/>
        <v>0</v>
      </c>
    </row>
    <row r="29" spans="1:5" ht="45.75" x14ac:dyDescent="0.25">
      <c r="A29" s="118" t="s">
        <v>157</v>
      </c>
      <c r="B29" s="46">
        <f>'C.1 Federal Expenditures'!$AG$47</f>
        <v>0</v>
      </c>
      <c r="C29" s="46">
        <f>'C.2 State Expenditures'!$AG$47</f>
        <v>0</v>
      </c>
      <c r="D29" s="46">
        <f>'B. Total Expenditures'!$AG$47</f>
        <v>0</v>
      </c>
      <c r="E29" s="55">
        <f t="shared" si="0"/>
        <v>0</v>
      </c>
    </row>
    <row r="30" spans="1:5" ht="15.75" x14ac:dyDescent="0.25">
      <c r="A30" s="118" t="s">
        <v>199</v>
      </c>
      <c r="B30" s="46">
        <f>'C.1 Federal Expenditures'!$AH$47</f>
        <v>0</v>
      </c>
      <c r="C30" s="46">
        <f>'C.2 State Expenditures'!$AH$47</f>
        <v>0</v>
      </c>
      <c r="D30" s="46">
        <f>'B. Total Expenditures'!$AH$47</f>
        <v>0</v>
      </c>
      <c r="E30" s="55">
        <f t="shared" si="0"/>
        <v>0</v>
      </c>
    </row>
    <row r="31" spans="1:5" ht="29.25" x14ac:dyDescent="0.25">
      <c r="A31" s="119" t="s">
        <v>200</v>
      </c>
      <c r="B31" s="46">
        <f>'C.1 Federal Expenditures'!$AI$47</f>
        <v>0</v>
      </c>
      <c r="C31" s="46">
        <f>'C.2 State Expenditures'!$AI$47</f>
        <v>0</v>
      </c>
      <c r="D31" s="46">
        <f>'B. Total Expenditures'!$AI$47</f>
        <v>0</v>
      </c>
      <c r="E31" s="55">
        <f t="shared" si="0"/>
        <v>0</v>
      </c>
    </row>
    <row r="32" spans="1:5" x14ac:dyDescent="0.25">
      <c r="A32" s="119" t="s">
        <v>201</v>
      </c>
      <c r="B32" s="46">
        <f>'C.1 Federal Expenditures'!$AJ$47</f>
        <v>0</v>
      </c>
      <c r="C32" s="46">
        <f>'C.2 State Expenditures'!$AJ$47</f>
        <v>0</v>
      </c>
      <c r="D32" s="46">
        <f>'B. Total Expenditures'!$AJ$47</f>
        <v>0</v>
      </c>
      <c r="E32" s="55">
        <f t="shared" si="0"/>
        <v>0</v>
      </c>
    </row>
    <row r="33" spans="1:5" x14ac:dyDescent="0.25">
      <c r="A33" s="119" t="s">
        <v>202</v>
      </c>
      <c r="B33" s="46">
        <f>'C.1 Federal Expenditures'!$AK$47</f>
        <v>0</v>
      </c>
      <c r="C33" s="46">
        <f>'C.2 State Expenditures'!$AK$47</f>
        <v>0</v>
      </c>
      <c r="D33" s="46">
        <f>'B. Total Expenditures'!$AK$47</f>
        <v>0</v>
      </c>
      <c r="E33" s="55">
        <f t="shared" si="0"/>
        <v>0</v>
      </c>
    </row>
    <row r="34" spans="1:5" ht="15.75" x14ac:dyDescent="0.25">
      <c r="A34" s="118" t="s">
        <v>203</v>
      </c>
      <c r="B34" s="46">
        <f>'C.1 Federal Expenditures'!$AL$47</f>
        <v>0</v>
      </c>
      <c r="C34" s="46">
        <f>'C.2 State Expenditures'!$AL$47</f>
        <v>0</v>
      </c>
      <c r="D34" s="46">
        <f>'B. Total Expenditures'!$AL$47</f>
        <v>0</v>
      </c>
      <c r="E34" s="55">
        <f t="shared" si="0"/>
        <v>0</v>
      </c>
    </row>
    <row r="35" spans="1:5" ht="15.75" x14ac:dyDescent="0.25">
      <c r="A35" s="118" t="s">
        <v>158</v>
      </c>
      <c r="B35" s="46">
        <f>'C.1 Federal Expenditures'!$AM$47</f>
        <v>16521758</v>
      </c>
      <c r="C35" s="46">
        <f>'C.2 State Expenditures'!$AM$47</f>
        <v>19304149</v>
      </c>
      <c r="D35" s="46">
        <f>'B. Total Expenditures'!$AM$47</f>
        <v>35825907</v>
      </c>
      <c r="E35" s="55">
        <f t="shared" si="0"/>
        <v>0.1397398373387562</v>
      </c>
    </row>
    <row r="36" spans="1:5" x14ac:dyDescent="0.25">
      <c r="A36" s="119" t="s">
        <v>204</v>
      </c>
      <c r="B36" s="46">
        <f>'C.1 Federal Expenditures'!$AN$47</f>
        <v>14391945</v>
      </c>
      <c r="C36" s="46">
        <f>'C.2 State Expenditures'!$AN$47</f>
        <v>16315118</v>
      </c>
      <c r="D36" s="46">
        <f>'B. Total Expenditures'!$AN$47</f>
        <v>30707063</v>
      </c>
      <c r="E36" s="55">
        <f t="shared" si="0"/>
        <v>0.11977365956906379</v>
      </c>
    </row>
    <row r="37" spans="1:5" x14ac:dyDescent="0.25">
      <c r="A37" s="119" t="s">
        <v>205</v>
      </c>
      <c r="B37" s="46">
        <f>'C.1 Federal Expenditures'!$AO$47</f>
        <v>0</v>
      </c>
      <c r="C37" s="46">
        <f>'C.2 State Expenditures'!$AO$47</f>
        <v>0</v>
      </c>
      <c r="D37" s="46">
        <f>'B. Total Expenditures'!$AO$47</f>
        <v>0</v>
      </c>
      <c r="E37" s="55">
        <f t="shared" si="0"/>
        <v>0</v>
      </c>
    </row>
    <row r="38" spans="1:5" x14ac:dyDescent="0.25">
      <c r="A38" s="119" t="s">
        <v>206</v>
      </c>
      <c r="B38" s="46">
        <f>'C.1 Federal Expenditures'!$AP$47</f>
        <v>2129813</v>
      </c>
      <c r="C38" s="46">
        <f>'C.2 State Expenditures'!$AP$47</f>
        <v>2989031</v>
      </c>
      <c r="D38" s="46">
        <f>'B. Total Expenditures'!$AP$47</f>
        <v>5118844</v>
      </c>
      <c r="E38" s="55">
        <f t="shared" si="0"/>
        <v>1.9966177769692423E-2</v>
      </c>
    </row>
    <row r="39" spans="1:5" ht="15.75" x14ac:dyDescent="0.25">
      <c r="A39" s="118" t="s">
        <v>152</v>
      </c>
      <c r="B39" s="46">
        <f>'C.1 Federal Expenditures'!$AQ$47</f>
        <v>0</v>
      </c>
      <c r="C39" s="46">
        <f>'C.2 State Expenditures'!$AQ$47</f>
        <v>9498702</v>
      </c>
      <c r="D39" s="46">
        <f>'B. Total Expenditures'!$AQ$47</f>
        <v>9498702</v>
      </c>
      <c r="E39" s="55">
        <f t="shared" si="0"/>
        <v>3.7049922348353061E-2</v>
      </c>
    </row>
    <row r="40" spans="1:5" ht="15.75" x14ac:dyDescent="0.25">
      <c r="A40" s="94" t="s">
        <v>209</v>
      </c>
      <c r="B40" s="133">
        <f>'C.1 Federal Expenditures'!$AR$47</f>
        <v>114712299</v>
      </c>
      <c r="C40" s="133">
        <f>'C.2 State Expenditures'!$AR$47</f>
        <v>133265869</v>
      </c>
      <c r="D40" s="133">
        <f>'B. Total Expenditures'!$AR$47</f>
        <v>247978168</v>
      </c>
      <c r="E40" s="96">
        <f t="shared" si="0"/>
        <v>0.96724498447123086</v>
      </c>
    </row>
    <row r="41" spans="1:5" ht="15.75" x14ac:dyDescent="0.25">
      <c r="A41" s="118" t="s">
        <v>153</v>
      </c>
      <c r="B41" s="46">
        <f>'C.1 Federal Expenditures'!$C$47</f>
        <v>8397592</v>
      </c>
      <c r="C41" s="132"/>
      <c r="D41" s="46">
        <f>'B. Total Expenditures'!$C$47</f>
        <v>8397592</v>
      </c>
      <c r="E41" s="55">
        <f t="shared" si="0"/>
        <v>3.275501552876918E-2</v>
      </c>
    </row>
    <row r="42" spans="1:5" ht="15.75" x14ac:dyDescent="0.25">
      <c r="A42" s="118" t="s">
        <v>320</v>
      </c>
      <c r="B42" s="46">
        <f>'C.1 Federal Expenditures'!$D$47</f>
        <v>0</v>
      </c>
      <c r="C42" s="132"/>
      <c r="D42" s="46">
        <f>'B. Total Expenditures'!$D$47</f>
        <v>0</v>
      </c>
      <c r="E42" s="55">
        <f t="shared" si="0"/>
        <v>0</v>
      </c>
    </row>
    <row r="43" spans="1:5" ht="15.75" x14ac:dyDescent="0.25">
      <c r="A43" s="120" t="s">
        <v>180</v>
      </c>
      <c r="B43" s="133">
        <f>B41+B42</f>
        <v>8397592</v>
      </c>
      <c r="C43" s="144"/>
      <c r="D43" s="133">
        <f>D41+D42</f>
        <v>8397592</v>
      </c>
      <c r="E43" s="96">
        <f t="shared" si="0"/>
        <v>3.275501552876918E-2</v>
      </c>
    </row>
    <row r="44" spans="1:5" ht="15.75" x14ac:dyDescent="0.25">
      <c r="A44" s="94" t="s">
        <v>61</v>
      </c>
      <c r="B44" s="95">
        <f>SUM(B41,B42, B3,B6,B10,B14,B18,B19,B22,B23,B24,B25,B26,B27,B28,B29,B30,B34,B35, B39)</f>
        <v>123109891</v>
      </c>
      <c r="C44" s="95">
        <f>SUM(C41,C42,C3,C6,C10,C14,C18,C19,C22,C23,C24,C25,C26,C27,C28,C29,C30,C34,C35, C39)</f>
        <v>133265869</v>
      </c>
      <c r="D44" s="95">
        <f>B44+C44</f>
        <v>256375760</v>
      </c>
      <c r="E44" s="96">
        <f t="shared" si="0"/>
        <v>1</v>
      </c>
    </row>
    <row r="45" spans="1:5" ht="15.75" x14ac:dyDescent="0.25">
      <c r="A45" s="118" t="s">
        <v>207</v>
      </c>
      <c r="B45" s="46">
        <f>'C.1 Federal Expenditures'!$AS$47</f>
        <v>0</v>
      </c>
      <c r="C45" s="132"/>
      <c r="D45" s="46">
        <f>'B. Total Expenditures'!$AS$47</f>
        <v>0</v>
      </c>
      <c r="E45" s="141"/>
    </row>
    <row r="46" spans="1:5" ht="15.75" x14ac:dyDescent="0.25">
      <c r="A46" s="118" t="s">
        <v>208</v>
      </c>
      <c r="B46" s="46">
        <f>'C.1 Federal Expenditures'!$AT$47</f>
        <v>242828263</v>
      </c>
      <c r="C46" s="132"/>
      <c r="D46" s="46">
        <f>'B. Total Expenditures'!$AT$47</f>
        <v>242828263</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6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94</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Expenditures'!$G$48</f>
        <v>47690117</v>
      </c>
      <c r="C3" s="46">
        <f>'C.2 State Expenditures'!$G$48</f>
        <v>10439569</v>
      </c>
      <c r="D3" s="46">
        <f>'B. Total Expenditures'!$G$48</f>
        <v>58129686</v>
      </c>
      <c r="E3" s="55">
        <f t="shared" ref="E3:E44" si="0">D3/($D$44)</f>
        <v>5.8192035041256467E-2</v>
      </c>
    </row>
    <row r="4" spans="1:5" ht="57.75" x14ac:dyDescent="0.25">
      <c r="A4" s="119" t="s">
        <v>182</v>
      </c>
      <c r="B4" s="46">
        <f>'C.1 Federal Expenditures'!$H$48</f>
        <v>47690117</v>
      </c>
      <c r="C4" s="46">
        <f>'C.2 State Expenditures'!$H$48</f>
        <v>10439569</v>
      </c>
      <c r="D4" s="46">
        <f>'B. Total Expenditures'!$H$48</f>
        <v>58129686</v>
      </c>
      <c r="E4" s="55">
        <f t="shared" si="0"/>
        <v>5.8192035041256467E-2</v>
      </c>
    </row>
    <row r="5" spans="1:5" ht="43.5" x14ac:dyDescent="0.25">
      <c r="A5" s="119" t="s">
        <v>181</v>
      </c>
      <c r="B5" s="46">
        <f>'C.1 Federal Expenditures'!$I$48</f>
        <v>0</v>
      </c>
      <c r="C5" s="46">
        <f>'C.2 State Expenditures'!$I$48</f>
        <v>0</v>
      </c>
      <c r="D5" s="46">
        <f>'B. Total Expenditures'!$I$48</f>
        <v>0</v>
      </c>
      <c r="E5" s="55">
        <f t="shared" si="0"/>
        <v>0</v>
      </c>
    </row>
    <row r="6" spans="1:5" ht="30.75" x14ac:dyDescent="0.25">
      <c r="A6" s="118" t="s">
        <v>149</v>
      </c>
      <c r="B6" s="46">
        <f>'C.1 Federal Expenditures'!$J$48</f>
        <v>81934059</v>
      </c>
      <c r="C6" s="132"/>
      <c r="D6" s="46">
        <f>'B. Total Expenditures'!$J$48</f>
        <v>81934059</v>
      </c>
      <c r="E6" s="55">
        <f t="shared" si="0"/>
        <v>8.2021940259583967E-2</v>
      </c>
    </row>
    <row r="7" spans="1:5" x14ac:dyDescent="0.25">
      <c r="A7" s="119" t="s">
        <v>183</v>
      </c>
      <c r="B7" s="46">
        <f>'C.1 Federal Expenditures'!$K$48</f>
        <v>81934059</v>
      </c>
      <c r="C7" s="132"/>
      <c r="D7" s="46">
        <f>'B. Total Expenditures'!$K$48</f>
        <v>81934059</v>
      </c>
      <c r="E7" s="55">
        <f t="shared" si="0"/>
        <v>8.2021940259583967E-2</v>
      </c>
    </row>
    <row r="8" spans="1:5" x14ac:dyDescent="0.25">
      <c r="A8" s="119" t="s">
        <v>184</v>
      </c>
      <c r="B8" s="46">
        <f>'C.1 Federal Expenditures'!$L$48</f>
        <v>0</v>
      </c>
      <c r="C8" s="132"/>
      <c r="D8" s="46">
        <f>'B. Total Expenditures'!$L$48</f>
        <v>0</v>
      </c>
      <c r="E8" s="55">
        <f t="shared" si="0"/>
        <v>0</v>
      </c>
    </row>
    <row r="9" spans="1:5" ht="29.25" x14ac:dyDescent="0.25">
      <c r="A9" s="119" t="s">
        <v>185</v>
      </c>
      <c r="B9" s="46">
        <f>'C.1 Federal Expenditures'!$M$48</f>
        <v>0</v>
      </c>
      <c r="C9" s="132"/>
      <c r="D9" s="46">
        <f>'B. Total Expenditures'!$M$48</f>
        <v>0</v>
      </c>
      <c r="E9" s="55">
        <f t="shared" si="0"/>
        <v>0</v>
      </c>
    </row>
    <row r="10" spans="1:5" ht="30.75" x14ac:dyDescent="0.25">
      <c r="A10" s="118" t="s">
        <v>148</v>
      </c>
      <c r="B10" s="46">
        <f>'C.1 Federal Expenditures'!$N$48</f>
        <v>282491494</v>
      </c>
      <c r="C10" s="132"/>
      <c r="D10" s="46">
        <f>'B. Total Expenditures'!$N$48</f>
        <v>282491494</v>
      </c>
      <c r="E10" s="55">
        <f t="shared" si="0"/>
        <v>0.28279449019739916</v>
      </c>
    </row>
    <row r="11" spans="1:5" x14ac:dyDescent="0.25">
      <c r="A11" s="119" t="s">
        <v>186</v>
      </c>
      <c r="B11" s="46">
        <f>'C.1 Federal Expenditures'!$O$48</f>
        <v>282491494</v>
      </c>
      <c r="C11" s="132"/>
      <c r="D11" s="46">
        <f>'B. Total Expenditures'!$O$48</f>
        <v>282491494</v>
      </c>
      <c r="E11" s="55">
        <f t="shared" si="0"/>
        <v>0.28279449019739916</v>
      </c>
    </row>
    <row r="12" spans="1:5" x14ac:dyDescent="0.25">
      <c r="A12" s="119" t="s">
        <v>187</v>
      </c>
      <c r="B12" s="46">
        <f>'C.1 Federal Expenditures'!$P$48</f>
        <v>0</v>
      </c>
      <c r="C12" s="132"/>
      <c r="D12" s="46">
        <f>'B. Total Expenditures'!$P$48</f>
        <v>0</v>
      </c>
      <c r="E12" s="55">
        <f t="shared" si="0"/>
        <v>0</v>
      </c>
    </row>
    <row r="13" spans="1:5" ht="29.25" x14ac:dyDescent="0.25">
      <c r="A13" s="119" t="s">
        <v>188</v>
      </c>
      <c r="B13" s="46">
        <f>'C.1 Federal Expenditures'!$Q$48</f>
        <v>0</v>
      </c>
      <c r="C13" s="132"/>
      <c r="D13" s="46">
        <f>'B. Total Expenditures'!$Q$48</f>
        <v>0</v>
      </c>
      <c r="E13" s="55">
        <f t="shared" si="0"/>
        <v>0</v>
      </c>
    </row>
    <row r="14" spans="1:5" ht="30.75" x14ac:dyDescent="0.25">
      <c r="A14" s="118" t="s">
        <v>189</v>
      </c>
      <c r="B14" s="46">
        <f>'C.1 Federal Expenditures'!$R$48</f>
        <v>65860305</v>
      </c>
      <c r="C14" s="46">
        <f>'C.2 State Expenditures'!$R$48</f>
        <v>8272913</v>
      </c>
      <c r="D14" s="46">
        <f>'B. Total Expenditures'!$R$48</f>
        <v>74133218</v>
      </c>
      <c r="E14" s="55">
        <f t="shared" si="0"/>
        <v>7.421273219292987E-2</v>
      </c>
    </row>
    <row r="15" spans="1:5" x14ac:dyDescent="0.25">
      <c r="A15" s="119" t="s">
        <v>190</v>
      </c>
      <c r="B15" s="46">
        <f>'C.1 Federal Expenditures'!$S$48</f>
        <v>3450840</v>
      </c>
      <c r="C15" s="46">
        <f>'C.2 State Expenditures'!$S$48</f>
        <v>138340</v>
      </c>
      <c r="D15" s="46">
        <f>'B. Total Expenditures'!$S$48</f>
        <v>3589180</v>
      </c>
      <c r="E15" s="55">
        <f t="shared" si="0"/>
        <v>3.5930297013711181E-3</v>
      </c>
    </row>
    <row r="16" spans="1:5" x14ac:dyDescent="0.25">
      <c r="A16" s="119" t="s">
        <v>191</v>
      </c>
      <c r="B16" s="46">
        <f>'C.1 Federal Expenditures'!$T$48</f>
        <v>4915510</v>
      </c>
      <c r="C16" s="46">
        <f>'C.2 State Expenditures'!$T$48</f>
        <v>24983</v>
      </c>
      <c r="D16" s="46">
        <f>'B. Total Expenditures'!$T$48</f>
        <v>4940493</v>
      </c>
      <c r="E16" s="55">
        <f t="shared" si="0"/>
        <v>4.9457920997041382E-3</v>
      </c>
    </row>
    <row r="17" spans="1:5" x14ac:dyDescent="0.25">
      <c r="A17" s="119" t="s">
        <v>192</v>
      </c>
      <c r="B17" s="46">
        <f>'C.1 Federal Expenditures'!$U$48</f>
        <v>57493955</v>
      </c>
      <c r="C17" s="46">
        <f>'C.2 State Expenditures'!$U$48</f>
        <v>8109590</v>
      </c>
      <c r="D17" s="46">
        <f>'B. Total Expenditures'!$U$48</f>
        <v>65603545</v>
      </c>
      <c r="E17" s="55">
        <f t="shared" si="0"/>
        <v>6.5673910391854606E-2</v>
      </c>
    </row>
    <row r="18" spans="1:5" ht="15.75" x14ac:dyDescent="0.25">
      <c r="A18" s="118" t="s">
        <v>193</v>
      </c>
      <c r="B18" s="46">
        <f>'C.1 Federal Expenditures'!$V$48</f>
        <v>3855380</v>
      </c>
      <c r="C18" s="46">
        <f>'C.2 State Expenditures'!$V$48</f>
        <v>164898</v>
      </c>
      <c r="D18" s="46">
        <f>'B. Total Expenditures'!$V$48</f>
        <v>4020278</v>
      </c>
      <c r="E18" s="55">
        <f t="shared" si="0"/>
        <v>4.0245900907084284E-3</v>
      </c>
    </row>
    <row r="19" spans="1:5" ht="15.75" x14ac:dyDescent="0.25">
      <c r="A19" s="118" t="s">
        <v>154</v>
      </c>
      <c r="B19" s="46">
        <f>'C.1 Federal Expenditures'!$W$48</f>
        <v>0</v>
      </c>
      <c r="C19" s="46">
        <f>'C.2 State Expenditures'!$W$48</f>
        <v>374495148</v>
      </c>
      <c r="D19" s="46">
        <f>'B. Total Expenditures'!$W$48</f>
        <v>374495148</v>
      </c>
      <c r="E19" s="55">
        <f t="shared" si="0"/>
        <v>0.37489682595561458</v>
      </c>
    </row>
    <row r="20" spans="1:5" ht="29.25" x14ac:dyDescent="0.25">
      <c r="A20" s="119" t="s">
        <v>195</v>
      </c>
      <c r="B20" s="46">
        <f>'C.1 Federal Expenditures'!$X$48</f>
        <v>0</v>
      </c>
      <c r="C20" s="46">
        <f>'C.2 State Expenditures'!$X$48</f>
        <v>0</v>
      </c>
      <c r="D20" s="46">
        <f>'B. Total Expenditures'!$X$48</f>
        <v>0</v>
      </c>
      <c r="E20" s="55">
        <f t="shared" si="0"/>
        <v>0</v>
      </c>
    </row>
    <row r="21" spans="1:5" x14ac:dyDescent="0.25">
      <c r="A21" s="119" t="s">
        <v>194</v>
      </c>
      <c r="B21" s="46">
        <f>'C.1 Federal Expenditures'!$Y$48</f>
        <v>0</v>
      </c>
      <c r="C21" s="46">
        <f>'C.2 State Expenditures'!$Y$48</f>
        <v>374495148</v>
      </c>
      <c r="D21" s="46">
        <f>'B. Total Expenditures'!$Y$48</f>
        <v>374495148</v>
      </c>
      <c r="E21" s="55">
        <f t="shared" si="0"/>
        <v>0.37489682595561458</v>
      </c>
    </row>
    <row r="22" spans="1:5" ht="30.75" x14ac:dyDescent="0.25">
      <c r="A22" s="118" t="s">
        <v>155</v>
      </c>
      <c r="B22" s="46">
        <f>'C.1 Federal Expenditures'!$Z$48</f>
        <v>0</v>
      </c>
      <c r="C22" s="46">
        <f>'C.2 State Expenditures'!$Z$48</f>
        <v>0</v>
      </c>
      <c r="D22" s="46">
        <f>'B. Total Expenditures'!$Z$48</f>
        <v>0</v>
      </c>
      <c r="E22" s="55">
        <f t="shared" si="0"/>
        <v>0</v>
      </c>
    </row>
    <row r="23" spans="1:5" ht="30.75" x14ac:dyDescent="0.25">
      <c r="A23" s="118" t="s">
        <v>150</v>
      </c>
      <c r="B23" s="46">
        <f>'C.1 Federal Expenditures'!$AA$48</f>
        <v>0</v>
      </c>
      <c r="C23" s="46">
        <f>'C.2 State Expenditures'!$AA$48</f>
        <v>0</v>
      </c>
      <c r="D23" s="46">
        <f>'B. Total Expenditures'!$AA$48</f>
        <v>0</v>
      </c>
      <c r="E23" s="55">
        <f t="shared" si="0"/>
        <v>0</v>
      </c>
    </row>
    <row r="24" spans="1:5" ht="30.75" x14ac:dyDescent="0.25">
      <c r="A24" s="118" t="s">
        <v>156</v>
      </c>
      <c r="B24" s="46">
        <f>'C.1 Federal Expenditures'!$AB$48</f>
        <v>0</v>
      </c>
      <c r="C24" s="46">
        <f>'C.2 State Expenditures'!$AB$48</f>
        <v>0</v>
      </c>
      <c r="D24" s="46">
        <f>'B. Total Expenditures'!$AB$48</f>
        <v>0</v>
      </c>
      <c r="E24" s="55">
        <f t="shared" si="0"/>
        <v>0</v>
      </c>
    </row>
    <row r="25" spans="1:5" ht="15.75" x14ac:dyDescent="0.25">
      <c r="A25" s="118" t="s">
        <v>64</v>
      </c>
      <c r="B25" s="46">
        <f>'C.1 Federal Expenditures'!$AC$48</f>
        <v>4362870</v>
      </c>
      <c r="C25" s="46">
        <f>'C.2 State Expenditures'!$AC$48</f>
        <v>18826</v>
      </c>
      <c r="D25" s="46">
        <f>'B. Total Expenditures'!$AC$48</f>
        <v>4381696</v>
      </c>
      <c r="E25" s="55">
        <f t="shared" si="0"/>
        <v>4.3863957423085562E-3</v>
      </c>
    </row>
    <row r="26" spans="1:5" ht="15.75" x14ac:dyDescent="0.25">
      <c r="A26" s="118" t="s">
        <v>196</v>
      </c>
      <c r="B26" s="46">
        <f>'C.1 Federal Expenditures'!$AD$48</f>
        <v>0</v>
      </c>
      <c r="C26" s="46">
        <f>'C.2 State Expenditures'!$AD$48</f>
        <v>0</v>
      </c>
      <c r="D26" s="46">
        <f>'B. Total Expenditures'!$AD$48</f>
        <v>0</v>
      </c>
      <c r="E26" s="55">
        <f t="shared" si="0"/>
        <v>0</v>
      </c>
    </row>
    <row r="27" spans="1:5" s="11" customFormat="1" ht="15.75" x14ac:dyDescent="0.25">
      <c r="A27" s="118" t="s">
        <v>197</v>
      </c>
      <c r="B27" s="46">
        <f>'C.1 Federal Expenditures'!$AE$48</f>
        <v>0</v>
      </c>
      <c r="C27" s="46">
        <f>'C.2 State Expenditures'!$AE$48</f>
        <v>0</v>
      </c>
      <c r="D27" s="46">
        <f>'B. Total Expenditures'!$AE$48</f>
        <v>0</v>
      </c>
      <c r="E27" s="55">
        <f t="shared" si="0"/>
        <v>0</v>
      </c>
    </row>
    <row r="28" spans="1:5" ht="30.75" x14ac:dyDescent="0.25">
      <c r="A28" s="118" t="s">
        <v>198</v>
      </c>
      <c r="B28" s="46">
        <f>'C.1 Federal Expenditures'!$AF$48</f>
        <v>6799011</v>
      </c>
      <c r="C28" s="46">
        <f>'C.2 State Expenditures'!$AF$48</f>
        <v>0</v>
      </c>
      <c r="D28" s="46">
        <f>'B. Total Expenditures'!$AF$48</f>
        <v>6799011</v>
      </c>
      <c r="E28" s="55">
        <f t="shared" si="0"/>
        <v>6.8063035186167724E-3</v>
      </c>
    </row>
    <row r="29" spans="1:5" ht="45.75" x14ac:dyDescent="0.25">
      <c r="A29" s="118" t="s">
        <v>157</v>
      </c>
      <c r="B29" s="46">
        <f>'C.1 Federal Expenditures'!$AG$48</f>
        <v>8595030</v>
      </c>
      <c r="C29" s="46">
        <f>'C.2 State Expenditures'!$AG$48</f>
        <v>0</v>
      </c>
      <c r="D29" s="46">
        <f>'B. Total Expenditures'!$AG$48</f>
        <v>8595030</v>
      </c>
      <c r="E29" s="55">
        <f t="shared" si="0"/>
        <v>8.6042489020265924E-3</v>
      </c>
    </row>
    <row r="30" spans="1:5" ht="15.75" x14ac:dyDescent="0.25">
      <c r="A30" s="118" t="s">
        <v>199</v>
      </c>
      <c r="B30" s="46">
        <f>'C.1 Federal Expenditures'!$AH$48</f>
        <v>0</v>
      </c>
      <c r="C30" s="46">
        <f>'C.2 State Expenditures'!$AH$48</f>
        <v>803817</v>
      </c>
      <c r="D30" s="46">
        <f>'B. Total Expenditures'!$AH$48</f>
        <v>803817</v>
      </c>
      <c r="E30" s="55">
        <f t="shared" si="0"/>
        <v>8.0467916222285536E-4</v>
      </c>
    </row>
    <row r="31" spans="1:5" ht="29.25" x14ac:dyDescent="0.25">
      <c r="A31" s="119" t="s">
        <v>200</v>
      </c>
      <c r="B31" s="46">
        <f>'C.1 Federal Expenditures'!$AI$48</f>
        <v>0</v>
      </c>
      <c r="C31" s="46">
        <f>'C.2 State Expenditures'!$AI$48</f>
        <v>803817</v>
      </c>
      <c r="D31" s="46">
        <f>'B. Total Expenditures'!$AI$48</f>
        <v>803817</v>
      </c>
      <c r="E31" s="55">
        <f t="shared" si="0"/>
        <v>8.0467916222285536E-4</v>
      </c>
    </row>
    <row r="32" spans="1:5" x14ac:dyDescent="0.25">
      <c r="A32" s="119" t="s">
        <v>201</v>
      </c>
      <c r="B32" s="46">
        <f>'C.1 Federal Expenditures'!$AJ$48</f>
        <v>0</v>
      </c>
      <c r="C32" s="46">
        <f>'C.2 State Expenditures'!$AJ$48</f>
        <v>0</v>
      </c>
      <c r="D32" s="46">
        <f>'B. Total Expenditures'!$AJ$48</f>
        <v>0</v>
      </c>
      <c r="E32" s="55">
        <f t="shared" si="0"/>
        <v>0</v>
      </c>
    </row>
    <row r="33" spans="1:5" x14ac:dyDescent="0.25">
      <c r="A33" s="119" t="s">
        <v>202</v>
      </c>
      <c r="B33" s="46">
        <f>'C.1 Federal Expenditures'!$AK$48</f>
        <v>0</v>
      </c>
      <c r="C33" s="46">
        <f>'C.2 State Expenditures'!$AK$48</f>
        <v>0</v>
      </c>
      <c r="D33" s="46">
        <f>'B. Total Expenditures'!$AK$48</f>
        <v>0</v>
      </c>
      <c r="E33" s="55">
        <f t="shared" si="0"/>
        <v>0</v>
      </c>
    </row>
    <row r="34" spans="1:5" ht="15.75" x14ac:dyDescent="0.25">
      <c r="A34" s="118" t="s">
        <v>203</v>
      </c>
      <c r="B34" s="46">
        <f>'C.1 Federal Expenditures'!$AL$48</f>
        <v>3226399</v>
      </c>
      <c r="C34" s="46">
        <f>'C.2 State Expenditures'!$AL$48</f>
        <v>0</v>
      </c>
      <c r="D34" s="46">
        <f>'B. Total Expenditures'!$AL$48</f>
        <v>3226399</v>
      </c>
      <c r="E34" s="55">
        <f t="shared" si="0"/>
        <v>3.2298595878373542E-3</v>
      </c>
    </row>
    <row r="35" spans="1:5" ht="15.75" x14ac:dyDescent="0.25">
      <c r="A35" s="118" t="s">
        <v>158</v>
      </c>
      <c r="B35" s="46">
        <f>'C.1 Federal Expenditures'!$AM$48</f>
        <v>51042558</v>
      </c>
      <c r="C35" s="46">
        <f>'C.2 State Expenditures'!$AM$48</f>
        <v>372715</v>
      </c>
      <c r="D35" s="46">
        <f>'B. Total Expenditures'!$AM$48</f>
        <v>51415273</v>
      </c>
      <c r="E35" s="55">
        <f t="shared" si="0"/>
        <v>5.1470420261202986E-2</v>
      </c>
    </row>
    <row r="36" spans="1:5" x14ac:dyDescent="0.25">
      <c r="A36" s="119" t="s">
        <v>204</v>
      </c>
      <c r="B36" s="46">
        <f>'C.1 Federal Expenditures'!$AN$48</f>
        <v>34344367</v>
      </c>
      <c r="C36" s="46">
        <f>'C.2 State Expenditures'!$AN$48</f>
        <v>346671</v>
      </c>
      <c r="D36" s="46">
        <f>'B. Total Expenditures'!$AN$48</f>
        <v>34691038</v>
      </c>
      <c r="E36" s="55">
        <f t="shared" si="0"/>
        <v>3.4728247094153571E-2</v>
      </c>
    </row>
    <row r="37" spans="1:5" x14ac:dyDescent="0.25">
      <c r="A37" s="119" t="s">
        <v>205</v>
      </c>
      <c r="B37" s="46">
        <f>'C.1 Federal Expenditures'!$AO$48</f>
        <v>0</v>
      </c>
      <c r="C37" s="46">
        <f>'C.2 State Expenditures'!$AO$48</f>
        <v>0</v>
      </c>
      <c r="D37" s="46">
        <f>'B. Total Expenditures'!$AO$48</f>
        <v>0</v>
      </c>
      <c r="E37" s="55">
        <f t="shared" si="0"/>
        <v>0</v>
      </c>
    </row>
    <row r="38" spans="1:5" x14ac:dyDescent="0.25">
      <c r="A38" s="119" t="s">
        <v>206</v>
      </c>
      <c r="B38" s="46">
        <f>'C.1 Federal Expenditures'!$AP$48</f>
        <v>16698191</v>
      </c>
      <c r="C38" s="46">
        <f>'C.2 State Expenditures'!$AP$48</f>
        <v>26044</v>
      </c>
      <c r="D38" s="46">
        <f>'B. Total Expenditures'!$AP$48</f>
        <v>16724235</v>
      </c>
      <c r="E38" s="55">
        <f t="shared" si="0"/>
        <v>1.6742173167049412E-2</v>
      </c>
    </row>
    <row r="39" spans="1:5" ht="15.75" x14ac:dyDescent="0.25">
      <c r="A39" s="118" t="s">
        <v>152</v>
      </c>
      <c r="B39" s="46">
        <f>'C.1 Federal Expenditures'!$AQ$48</f>
        <v>14930000</v>
      </c>
      <c r="C39" s="46">
        <f>'C.2 State Expenditures'!$AQ$48</f>
        <v>0</v>
      </c>
      <c r="D39" s="46">
        <f>'B. Total Expenditures'!$AQ$48</f>
        <v>14930000</v>
      </c>
      <c r="E39" s="55">
        <f t="shared" si="0"/>
        <v>1.49460136971316E-2</v>
      </c>
    </row>
    <row r="40" spans="1:5" ht="15.75" x14ac:dyDescent="0.25">
      <c r="A40" s="94" t="s">
        <v>209</v>
      </c>
      <c r="B40" s="133">
        <f>'C.1 Federal Expenditures'!$AR$48</f>
        <v>570787223</v>
      </c>
      <c r="C40" s="133">
        <f>'C.2 State Expenditures'!$AR$48</f>
        <v>394567886</v>
      </c>
      <c r="D40" s="133">
        <f>'B. Total Expenditures'!$AR$48</f>
        <v>965355109</v>
      </c>
      <c r="E40" s="96">
        <f t="shared" si="0"/>
        <v>0.96639053460883917</v>
      </c>
    </row>
    <row r="41" spans="1:5" ht="15.75" x14ac:dyDescent="0.25">
      <c r="A41" s="118" t="s">
        <v>153</v>
      </c>
      <c r="B41" s="46">
        <f>'C.1 Federal Expenditures'!$C$48</f>
        <v>0</v>
      </c>
      <c r="C41" s="132"/>
      <c r="D41" s="46">
        <f>'B. Total Expenditures'!$C$48</f>
        <v>0</v>
      </c>
      <c r="E41" s="55">
        <f t="shared" si="0"/>
        <v>0</v>
      </c>
    </row>
    <row r="42" spans="1:5" ht="15.75" x14ac:dyDescent="0.25">
      <c r="A42" s="118" t="s">
        <v>320</v>
      </c>
      <c r="B42" s="46">
        <f>'C.1 Federal Expenditures'!$D$48</f>
        <v>33573455</v>
      </c>
      <c r="C42" s="132"/>
      <c r="D42" s="46">
        <f>'B. Total Expenditures'!$D$48</f>
        <v>33573455</v>
      </c>
      <c r="E42" s="55">
        <f t="shared" si="0"/>
        <v>3.3609465391160845E-2</v>
      </c>
    </row>
    <row r="43" spans="1:5" ht="15.75" x14ac:dyDescent="0.25">
      <c r="A43" s="120" t="s">
        <v>180</v>
      </c>
      <c r="B43" s="133">
        <f>B41+B42</f>
        <v>33573455</v>
      </c>
      <c r="C43" s="144"/>
      <c r="D43" s="133">
        <f>D41+D42</f>
        <v>33573455</v>
      </c>
      <c r="E43" s="96">
        <f t="shared" si="0"/>
        <v>3.3609465391160845E-2</v>
      </c>
    </row>
    <row r="44" spans="1:5" ht="15.75" x14ac:dyDescent="0.25">
      <c r="A44" s="94" t="s">
        <v>61</v>
      </c>
      <c r="B44" s="95">
        <f>SUM(B41,B42, B3,B6,B10,B14,B18,B19,B22,B23,B24,B25,B26,B27,B28,B29,B30,B34,B35, B39)</f>
        <v>604360678</v>
      </c>
      <c r="C44" s="95">
        <f>SUM(C41,C42,C3,C6,C10,C14,C18,C19,C22,C23,C24,C25,C26,C27,C28,C29,C30,C34,C35, C39)</f>
        <v>394567886</v>
      </c>
      <c r="D44" s="95">
        <f>B44+C44</f>
        <v>998928564</v>
      </c>
      <c r="E44" s="96">
        <f t="shared" si="0"/>
        <v>1</v>
      </c>
    </row>
    <row r="45" spans="1:5" ht="15.75" x14ac:dyDescent="0.25">
      <c r="A45" s="118" t="s">
        <v>207</v>
      </c>
      <c r="B45" s="46">
        <f>'C.1 Federal Expenditures'!$AS$48</f>
        <v>124788262</v>
      </c>
      <c r="C45" s="132"/>
      <c r="D45" s="46">
        <f>'B. Total Expenditures'!$AS$48</f>
        <v>124788262</v>
      </c>
      <c r="E45" s="141"/>
    </row>
    <row r="46" spans="1:5" ht="15.75" x14ac:dyDescent="0.25">
      <c r="A46" s="118" t="s">
        <v>208</v>
      </c>
      <c r="B46" s="46">
        <f>'C.1 Federal Expenditures'!$AT$48</f>
        <v>2</v>
      </c>
      <c r="C46" s="132"/>
      <c r="D46" s="46">
        <f>'B. Total Expenditures'!$AT$48</f>
        <v>2</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93</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Expenditures'!$G$49</f>
        <v>15210820</v>
      </c>
      <c r="C3" s="46">
        <f>'C.2 State Expenditures'!$G$49</f>
        <v>6369965</v>
      </c>
      <c r="D3" s="46">
        <f>'B. Total Expenditures'!$G$49</f>
        <v>21580785</v>
      </c>
      <c r="E3" s="55">
        <f t="shared" ref="E3:E44" si="0">D3/($D$44)</f>
        <v>0.21322670870709431</v>
      </c>
    </row>
    <row r="4" spans="1:5" ht="57.75" x14ac:dyDescent="0.25">
      <c r="A4" s="119" t="s">
        <v>182</v>
      </c>
      <c r="B4" s="46">
        <f>'C.1 Federal Expenditures'!$H$49</f>
        <v>15210820</v>
      </c>
      <c r="C4" s="46">
        <f>'C.2 State Expenditures'!$H$49</f>
        <v>6369965</v>
      </c>
      <c r="D4" s="46">
        <f>'B. Total Expenditures'!$H$49</f>
        <v>21580785</v>
      </c>
      <c r="E4" s="55">
        <f t="shared" si="0"/>
        <v>0.21322670870709431</v>
      </c>
    </row>
    <row r="5" spans="1:5" ht="43.5" x14ac:dyDescent="0.25">
      <c r="A5" s="119" t="s">
        <v>181</v>
      </c>
      <c r="B5" s="46">
        <f>'C.1 Federal Expenditures'!$I$49</f>
        <v>0</v>
      </c>
      <c r="C5" s="46">
        <f>'C.2 State Expenditures'!$I$49</f>
        <v>0</v>
      </c>
      <c r="D5" s="46">
        <f>'B. Total Expenditures'!$I$49</f>
        <v>0</v>
      </c>
      <c r="E5" s="55">
        <f t="shared" si="0"/>
        <v>0</v>
      </c>
    </row>
    <row r="6" spans="1:5" ht="30.75" x14ac:dyDescent="0.25">
      <c r="A6" s="118" t="s">
        <v>149</v>
      </c>
      <c r="B6" s="46">
        <f>'C.1 Federal Expenditures'!$J$49</f>
        <v>0</v>
      </c>
      <c r="C6" s="132"/>
      <c r="D6" s="46">
        <f>'B. Total Expenditures'!$J$49</f>
        <v>0</v>
      </c>
      <c r="E6" s="55">
        <f t="shared" si="0"/>
        <v>0</v>
      </c>
    </row>
    <row r="7" spans="1:5" x14ac:dyDescent="0.25">
      <c r="A7" s="119" t="s">
        <v>183</v>
      </c>
      <c r="B7" s="46">
        <f>'C.1 Federal Expenditures'!$K$49</f>
        <v>0</v>
      </c>
      <c r="C7" s="132"/>
      <c r="D7" s="46">
        <f>'B. Total Expenditures'!$K$49</f>
        <v>0</v>
      </c>
      <c r="E7" s="55">
        <f t="shared" si="0"/>
        <v>0</v>
      </c>
    </row>
    <row r="8" spans="1:5" x14ac:dyDescent="0.25">
      <c r="A8" s="119" t="s">
        <v>184</v>
      </c>
      <c r="B8" s="46">
        <f>'C.1 Federal Expenditures'!$L$49</f>
        <v>0</v>
      </c>
      <c r="C8" s="132"/>
      <c r="D8" s="46">
        <f>'B. Total Expenditures'!$L$49</f>
        <v>0</v>
      </c>
      <c r="E8" s="55">
        <f t="shared" si="0"/>
        <v>0</v>
      </c>
    </row>
    <row r="9" spans="1:5" ht="29.25" x14ac:dyDescent="0.25">
      <c r="A9" s="119" t="s">
        <v>185</v>
      </c>
      <c r="B9" s="46">
        <f>'C.1 Federal Expenditures'!$M$49</f>
        <v>0</v>
      </c>
      <c r="C9" s="132"/>
      <c r="D9" s="46">
        <f>'B. Total Expenditures'!$M$49</f>
        <v>0</v>
      </c>
      <c r="E9" s="55">
        <f t="shared" si="0"/>
        <v>0</v>
      </c>
    </row>
    <row r="10" spans="1:5" ht="30.75" x14ac:dyDescent="0.25">
      <c r="A10" s="118" t="s">
        <v>148</v>
      </c>
      <c r="B10" s="46">
        <f>'C.1 Federal Expenditures'!$N$49</f>
        <v>0</v>
      </c>
      <c r="C10" s="132"/>
      <c r="D10" s="46">
        <f>'B. Total Expenditures'!$N$49</f>
        <v>0</v>
      </c>
      <c r="E10" s="55">
        <f t="shared" si="0"/>
        <v>0</v>
      </c>
    </row>
    <row r="11" spans="1:5" x14ac:dyDescent="0.25">
      <c r="A11" s="119" t="s">
        <v>186</v>
      </c>
      <c r="B11" s="46">
        <f>'C.1 Federal Expenditures'!$O$49</f>
        <v>0</v>
      </c>
      <c r="C11" s="132"/>
      <c r="D11" s="46">
        <f>'B. Total Expenditures'!$O$49</f>
        <v>0</v>
      </c>
      <c r="E11" s="55">
        <f t="shared" si="0"/>
        <v>0</v>
      </c>
    </row>
    <row r="12" spans="1:5" x14ac:dyDescent="0.25">
      <c r="A12" s="119" t="s">
        <v>187</v>
      </c>
      <c r="B12" s="46">
        <f>'C.1 Federal Expenditures'!$P$49</f>
        <v>0</v>
      </c>
      <c r="C12" s="132"/>
      <c r="D12" s="46">
        <f>'B. Total Expenditures'!$P$49</f>
        <v>0</v>
      </c>
      <c r="E12" s="55">
        <f t="shared" si="0"/>
        <v>0</v>
      </c>
    </row>
    <row r="13" spans="1:5" ht="29.25" x14ac:dyDescent="0.25">
      <c r="A13" s="119" t="s">
        <v>188</v>
      </c>
      <c r="B13" s="46">
        <f>'C.1 Federal Expenditures'!$Q$49</f>
        <v>0</v>
      </c>
      <c r="C13" s="132"/>
      <c r="D13" s="46">
        <f>'B. Total Expenditures'!$Q$49</f>
        <v>0</v>
      </c>
      <c r="E13" s="55">
        <f t="shared" si="0"/>
        <v>0</v>
      </c>
    </row>
    <row r="14" spans="1:5" ht="30.75" x14ac:dyDescent="0.25">
      <c r="A14" s="118" t="s">
        <v>189</v>
      </c>
      <c r="B14" s="46">
        <f>'C.1 Federal Expenditures'!$R$49</f>
        <v>20365402</v>
      </c>
      <c r="C14" s="46">
        <f>'C.2 State Expenditures'!$R$49</f>
        <v>9505297</v>
      </c>
      <c r="D14" s="46">
        <f>'B. Total Expenditures'!$R$49</f>
        <v>29870699</v>
      </c>
      <c r="E14" s="55">
        <f t="shared" si="0"/>
        <v>0.29513434448979931</v>
      </c>
    </row>
    <row r="15" spans="1:5" x14ac:dyDescent="0.25">
      <c r="A15" s="119" t="s">
        <v>190</v>
      </c>
      <c r="B15" s="46">
        <f>'C.1 Federal Expenditures'!$S$49</f>
        <v>265678</v>
      </c>
      <c r="C15" s="46">
        <f>'C.2 State Expenditures'!$S$49</f>
        <v>0</v>
      </c>
      <c r="D15" s="46">
        <f>'B. Total Expenditures'!$S$49</f>
        <v>265678</v>
      </c>
      <c r="E15" s="55">
        <f t="shared" si="0"/>
        <v>2.6250039336327851E-3</v>
      </c>
    </row>
    <row r="16" spans="1:5" x14ac:dyDescent="0.25">
      <c r="A16" s="119" t="s">
        <v>191</v>
      </c>
      <c r="B16" s="46">
        <f>'C.1 Federal Expenditures'!$T$49</f>
        <v>2708616</v>
      </c>
      <c r="C16" s="46">
        <f>'C.2 State Expenditures'!$T$49</f>
        <v>35191</v>
      </c>
      <c r="D16" s="46">
        <f>'B. Total Expenditures'!$T$49</f>
        <v>2743807</v>
      </c>
      <c r="E16" s="55">
        <f t="shared" si="0"/>
        <v>2.7109900586910363E-2</v>
      </c>
    </row>
    <row r="17" spans="1:5" x14ac:dyDescent="0.25">
      <c r="A17" s="119" t="s">
        <v>192</v>
      </c>
      <c r="B17" s="46">
        <f>'C.1 Federal Expenditures'!$U$49</f>
        <v>17391108</v>
      </c>
      <c r="C17" s="46">
        <f>'C.2 State Expenditures'!$U$49</f>
        <v>9470106</v>
      </c>
      <c r="D17" s="46">
        <f>'B. Total Expenditures'!$U$49</f>
        <v>26861214</v>
      </c>
      <c r="E17" s="55">
        <f t="shared" si="0"/>
        <v>0.26539943996925613</v>
      </c>
    </row>
    <row r="18" spans="1:5" ht="15.75" x14ac:dyDescent="0.25">
      <c r="A18" s="118" t="s">
        <v>193</v>
      </c>
      <c r="B18" s="46">
        <f>'C.1 Federal Expenditures'!$V$49</f>
        <v>262368</v>
      </c>
      <c r="C18" s="46">
        <f>'C.2 State Expenditures'!$V$49</f>
        <v>0</v>
      </c>
      <c r="D18" s="46">
        <f>'B. Total Expenditures'!$V$49</f>
        <v>262368</v>
      </c>
      <c r="E18" s="55">
        <f t="shared" si="0"/>
        <v>2.5922998218119928E-3</v>
      </c>
    </row>
    <row r="19" spans="1:5" ht="15.75" x14ac:dyDescent="0.25">
      <c r="A19" s="118" t="s">
        <v>154</v>
      </c>
      <c r="B19" s="46">
        <f>'C.1 Federal Expenditures'!$W$49</f>
        <v>764995</v>
      </c>
      <c r="C19" s="46">
        <f>'C.2 State Expenditures'!$W$49</f>
        <v>4474924</v>
      </c>
      <c r="D19" s="46">
        <f>'B. Total Expenditures'!$W$49</f>
        <v>5239919</v>
      </c>
      <c r="E19" s="55">
        <f t="shared" si="0"/>
        <v>5.1772476407219152E-2</v>
      </c>
    </row>
    <row r="20" spans="1:5" ht="29.25" x14ac:dyDescent="0.25">
      <c r="A20" s="119" t="s">
        <v>195</v>
      </c>
      <c r="B20" s="46">
        <f>'C.1 Federal Expenditures'!$X$49</f>
        <v>134021</v>
      </c>
      <c r="C20" s="46">
        <f>'C.2 State Expenditures'!$X$49</f>
        <v>4474924</v>
      </c>
      <c r="D20" s="46">
        <f>'B. Total Expenditures'!$X$49</f>
        <v>4608945</v>
      </c>
      <c r="E20" s="55">
        <f t="shared" si="0"/>
        <v>4.553820321929989E-2</v>
      </c>
    </row>
    <row r="21" spans="1:5" x14ac:dyDescent="0.25">
      <c r="A21" s="119" t="s">
        <v>194</v>
      </c>
      <c r="B21" s="46">
        <f>'C.1 Federal Expenditures'!$Y$49</f>
        <v>630974</v>
      </c>
      <c r="C21" s="46">
        <f>'C.2 State Expenditures'!$Y$49</f>
        <v>0</v>
      </c>
      <c r="D21" s="46">
        <f>'B. Total Expenditures'!$Y$49</f>
        <v>630974</v>
      </c>
      <c r="E21" s="55">
        <f t="shared" si="0"/>
        <v>6.2342731879192594E-3</v>
      </c>
    </row>
    <row r="22" spans="1:5" ht="30.75" x14ac:dyDescent="0.25">
      <c r="A22" s="118" t="s">
        <v>155</v>
      </c>
      <c r="B22" s="46">
        <f>'C.1 Federal Expenditures'!$Z$49</f>
        <v>339628</v>
      </c>
      <c r="C22" s="46">
        <f>'C.2 State Expenditures'!$Z$49</f>
        <v>0</v>
      </c>
      <c r="D22" s="46">
        <f>'B. Total Expenditures'!$Z$49</f>
        <v>339628</v>
      </c>
      <c r="E22" s="55">
        <f t="shared" si="0"/>
        <v>3.3556592415323644E-3</v>
      </c>
    </row>
    <row r="23" spans="1:5" ht="30.75" x14ac:dyDescent="0.25">
      <c r="A23" s="118" t="s">
        <v>150</v>
      </c>
      <c r="B23" s="46">
        <f>'C.1 Federal Expenditures'!$AA$49</f>
        <v>0</v>
      </c>
      <c r="C23" s="46">
        <f>'C.2 State Expenditures'!$AA$49</f>
        <v>0</v>
      </c>
      <c r="D23" s="46">
        <f>'B. Total Expenditures'!$AA$49</f>
        <v>0</v>
      </c>
      <c r="E23" s="55">
        <f t="shared" si="0"/>
        <v>0</v>
      </c>
    </row>
    <row r="24" spans="1:5" ht="30.75" x14ac:dyDescent="0.25">
      <c r="A24" s="118" t="s">
        <v>156</v>
      </c>
      <c r="B24" s="46">
        <f>'C.1 Federal Expenditures'!$AB$49</f>
        <v>0</v>
      </c>
      <c r="C24" s="46">
        <f>'C.2 State Expenditures'!$AB$49</f>
        <v>0</v>
      </c>
      <c r="D24" s="46">
        <f>'B. Total Expenditures'!$AB$49</f>
        <v>0</v>
      </c>
      <c r="E24" s="55">
        <f t="shared" si="0"/>
        <v>0</v>
      </c>
    </row>
    <row r="25" spans="1:5" ht="15.75" x14ac:dyDescent="0.25">
      <c r="A25" s="118" t="s">
        <v>64</v>
      </c>
      <c r="B25" s="46">
        <f>'C.1 Federal Expenditures'!$AC$49</f>
        <v>2157789</v>
      </c>
      <c r="C25" s="46">
        <f>'C.2 State Expenditures'!$AC$49</f>
        <v>327692</v>
      </c>
      <c r="D25" s="46">
        <f>'B. Total Expenditures'!$AC$49</f>
        <v>2485481</v>
      </c>
      <c r="E25" s="55">
        <f t="shared" si="0"/>
        <v>2.4557537327025755E-2</v>
      </c>
    </row>
    <row r="26" spans="1:5" ht="15.75" x14ac:dyDescent="0.25">
      <c r="A26" s="118" t="s">
        <v>196</v>
      </c>
      <c r="B26" s="46">
        <f>'C.1 Federal Expenditures'!$AD$49</f>
        <v>3863075</v>
      </c>
      <c r="C26" s="46">
        <f>'C.2 State Expenditures'!$AD$49</f>
        <v>42995</v>
      </c>
      <c r="D26" s="46">
        <f>'B. Total Expenditures'!$AD$49</f>
        <v>3906070</v>
      </c>
      <c r="E26" s="55">
        <f t="shared" si="0"/>
        <v>3.8593519655541718E-2</v>
      </c>
    </row>
    <row r="27" spans="1:5" s="11" customFormat="1" ht="15.75" x14ac:dyDescent="0.25">
      <c r="A27" s="118" t="s">
        <v>197</v>
      </c>
      <c r="B27" s="46">
        <f>'C.1 Federal Expenditures'!$AE$49</f>
        <v>2963201</v>
      </c>
      <c r="C27" s="46">
        <f>'C.2 State Expenditures'!$AE$49</f>
        <v>3461871</v>
      </c>
      <c r="D27" s="46">
        <f>'B. Total Expenditures'!$AE$49</f>
        <v>6425072</v>
      </c>
      <c r="E27" s="55">
        <f t="shared" si="0"/>
        <v>6.3482257747626322E-2</v>
      </c>
    </row>
    <row r="28" spans="1:5" ht="30.75" x14ac:dyDescent="0.25">
      <c r="A28" s="118" t="s">
        <v>198</v>
      </c>
      <c r="B28" s="46">
        <f>'C.1 Federal Expenditures'!$AF$49</f>
        <v>409934</v>
      </c>
      <c r="C28" s="46">
        <f>'C.2 State Expenditures'!$AF$49</f>
        <v>0</v>
      </c>
      <c r="D28" s="46">
        <f>'B. Total Expenditures'!$AF$49</f>
        <v>409934</v>
      </c>
      <c r="E28" s="55">
        <f t="shared" si="0"/>
        <v>4.0503103852401103E-3</v>
      </c>
    </row>
    <row r="29" spans="1:5" ht="45.75" x14ac:dyDescent="0.25">
      <c r="A29" s="118" t="s">
        <v>157</v>
      </c>
      <c r="B29" s="46">
        <f>'C.1 Federal Expenditures'!$AG$49</f>
        <v>1450852</v>
      </c>
      <c r="C29" s="46">
        <f>'C.2 State Expenditures'!$AG$49</f>
        <v>0</v>
      </c>
      <c r="D29" s="46">
        <f>'B. Total Expenditures'!$AG$49</f>
        <v>1450852</v>
      </c>
      <c r="E29" s="55">
        <f t="shared" si="0"/>
        <v>1.4334992762362685E-2</v>
      </c>
    </row>
    <row r="30" spans="1:5" ht="15.75" x14ac:dyDescent="0.25">
      <c r="A30" s="118" t="s">
        <v>199</v>
      </c>
      <c r="B30" s="46">
        <f>'C.1 Federal Expenditures'!$AH$49</f>
        <v>461854</v>
      </c>
      <c r="C30" s="46">
        <f>'C.2 State Expenditures'!$AH$49</f>
        <v>0</v>
      </c>
      <c r="D30" s="46">
        <f>'B. Total Expenditures'!$AH$49</f>
        <v>461854</v>
      </c>
      <c r="E30" s="55">
        <f t="shared" si="0"/>
        <v>4.5633005621994911E-3</v>
      </c>
    </row>
    <row r="31" spans="1:5" ht="29.25" x14ac:dyDescent="0.25">
      <c r="A31" s="119" t="s">
        <v>200</v>
      </c>
      <c r="B31" s="46">
        <f>'C.1 Federal Expenditures'!$AI$49</f>
        <v>416340</v>
      </c>
      <c r="C31" s="46">
        <f>'C.2 State Expenditures'!$AI$49</f>
        <v>0</v>
      </c>
      <c r="D31" s="46">
        <f>'B. Total Expenditures'!$AI$49</f>
        <v>416340</v>
      </c>
      <c r="E31" s="55">
        <f t="shared" si="0"/>
        <v>4.113604204069113E-3</v>
      </c>
    </row>
    <row r="32" spans="1:5" x14ac:dyDescent="0.25">
      <c r="A32" s="119" t="s">
        <v>201</v>
      </c>
      <c r="B32" s="46">
        <f>'C.1 Federal Expenditures'!$AJ$49</f>
        <v>0</v>
      </c>
      <c r="C32" s="46">
        <f>'C.2 State Expenditures'!$AJ$49</f>
        <v>0</v>
      </c>
      <c r="D32" s="46">
        <f>'B. Total Expenditures'!$AJ$49</f>
        <v>0</v>
      </c>
      <c r="E32" s="55">
        <f t="shared" si="0"/>
        <v>0</v>
      </c>
    </row>
    <row r="33" spans="1:5" x14ac:dyDescent="0.25">
      <c r="A33" s="119" t="s">
        <v>202</v>
      </c>
      <c r="B33" s="46">
        <f>'C.1 Federal Expenditures'!$AK$49</f>
        <v>45514</v>
      </c>
      <c r="C33" s="46">
        <f>'C.2 State Expenditures'!$AK$49</f>
        <v>0</v>
      </c>
      <c r="D33" s="46">
        <f>'B. Total Expenditures'!$AK$49</f>
        <v>45514</v>
      </c>
      <c r="E33" s="55">
        <f t="shared" si="0"/>
        <v>4.4969635813037808E-4</v>
      </c>
    </row>
    <row r="34" spans="1:5" ht="15.75" x14ac:dyDescent="0.25">
      <c r="A34" s="118" t="s">
        <v>203</v>
      </c>
      <c r="B34" s="46">
        <f>'C.1 Federal Expenditures'!$AL$49</f>
        <v>20760</v>
      </c>
      <c r="C34" s="46">
        <f>'C.2 State Expenditures'!$AL$49</f>
        <v>0</v>
      </c>
      <c r="D34" s="46">
        <f>'B. Total Expenditures'!$AL$49</f>
        <v>20760</v>
      </c>
      <c r="E34" s="55">
        <f t="shared" si="0"/>
        <v>2.0511702761318821E-4</v>
      </c>
    </row>
    <row r="35" spans="1:5" ht="15.75" x14ac:dyDescent="0.25">
      <c r="A35" s="118" t="s">
        <v>158</v>
      </c>
      <c r="B35" s="46">
        <f>'C.1 Federal Expenditures'!$AM$49</f>
        <v>5366010</v>
      </c>
      <c r="C35" s="46">
        <f>'C.2 State Expenditures'!$AM$49</f>
        <v>706291</v>
      </c>
      <c r="D35" s="46">
        <f>'B. Total Expenditures'!$AM$49</f>
        <v>6072301</v>
      </c>
      <c r="E35" s="55">
        <f t="shared" si="0"/>
        <v>5.9996740457253873E-2</v>
      </c>
    </row>
    <row r="36" spans="1:5" x14ac:dyDescent="0.25">
      <c r="A36" s="119" t="s">
        <v>204</v>
      </c>
      <c r="B36" s="46">
        <f>'C.1 Federal Expenditures'!$AN$49</f>
        <v>4451186</v>
      </c>
      <c r="C36" s="46">
        <f>'C.2 State Expenditures'!$AN$49</f>
        <v>706291</v>
      </c>
      <c r="D36" s="46">
        <f>'B. Total Expenditures'!$AN$49</f>
        <v>5157477</v>
      </c>
      <c r="E36" s="55">
        <f t="shared" si="0"/>
        <v>5.0957916773766043E-2</v>
      </c>
    </row>
    <row r="37" spans="1:5" x14ac:dyDescent="0.25">
      <c r="A37" s="119" t="s">
        <v>205</v>
      </c>
      <c r="B37" s="46">
        <f>'C.1 Federal Expenditures'!$AO$49</f>
        <v>289185</v>
      </c>
      <c r="C37" s="46">
        <f>'C.2 State Expenditures'!$AO$49</f>
        <v>0</v>
      </c>
      <c r="D37" s="46">
        <f>'B. Total Expenditures'!$AO$49</f>
        <v>289185</v>
      </c>
      <c r="E37" s="55">
        <f t="shared" si="0"/>
        <v>2.8572624099383347E-3</v>
      </c>
    </row>
    <row r="38" spans="1:5" x14ac:dyDescent="0.25">
      <c r="A38" s="119" t="s">
        <v>206</v>
      </c>
      <c r="B38" s="46">
        <f>'C.1 Federal Expenditures'!$AP$49</f>
        <v>625639</v>
      </c>
      <c r="C38" s="46">
        <f>'C.2 State Expenditures'!$AP$49</f>
        <v>0</v>
      </c>
      <c r="D38" s="46">
        <f>'B. Total Expenditures'!$AP$49</f>
        <v>625639</v>
      </c>
      <c r="E38" s="55">
        <f t="shared" si="0"/>
        <v>6.1815612735494924E-3</v>
      </c>
    </row>
    <row r="39" spans="1:5" ht="15.75" x14ac:dyDescent="0.25">
      <c r="A39" s="118" t="s">
        <v>152</v>
      </c>
      <c r="B39" s="46">
        <f>'C.1 Federal Expenditures'!$AQ$49</f>
        <v>1950</v>
      </c>
      <c r="C39" s="46">
        <f>'C.2 State Expenditures'!$AQ$49</f>
        <v>0</v>
      </c>
      <c r="D39" s="46">
        <f>'B. Total Expenditures'!$AQ$49</f>
        <v>1950</v>
      </c>
      <c r="E39" s="55">
        <f t="shared" si="0"/>
        <v>1.9266772824938198E-5</v>
      </c>
    </row>
    <row r="40" spans="1:5" ht="15.75" x14ac:dyDescent="0.25">
      <c r="A40" s="94" t="s">
        <v>209</v>
      </c>
      <c r="B40" s="133">
        <f>'C.1 Federal Expenditures'!$AR$49</f>
        <v>53638638</v>
      </c>
      <c r="C40" s="133">
        <f>'C.2 State Expenditures'!$AR$49</f>
        <v>24889035</v>
      </c>
      <c r="D40" s="133">
        <f>'B. Total Expenditures'!$AR$49</f>
        <v>78527673</v>
      </c>
      <c r="E40" s="96">
        <f t="shared" si="0"/>
        <v>0.77588453136514524</v>
      </c>
    </row>
    <row r="41" spans="1:5" ht="15.75" x14ac:dyDescent="0.25">
      <c r="A41" s="118" t="s">
        <v>153</v>
      </c>
      <c r="B41" s="46">
        <f>'C.1 Federal Expenditures'!$C$49</f>
        <v>15121895</v>
      </c>
      <c r="C41" s="132"/>
      <c r="D41" s="46">
        <f>'B. Total Expenditures'!$C$49</f>
        <v>15121895</v>
      </c>
      <c r="E41" s="55">
        <f t="shared" si="0"/>
        <v>0.14941031571670196</v>
      </c>
    </row>
    <row r="42" spans="1:5" ht="15.75" x14ac:dyDescent="0.25">
      <c r="A42" s="118" t="s">
        <v>320</v>
      </c>
      <c r="B42" s="46">
        <f>'C.1 Federal Expenditures'!$D$49</f>
        <v>7560947</v>
      </c>
      <c r="C42" s="132"/>
      <c r="D42" s="46">
        <f>'B. Total Expenditures'!$D$49</f>
        <v>7560947</v>
      </c>
      <c r="E42" s="55">
        <f t="shared" si="0"/>
        <v>7.4705152918152828E-2</v>
      </c>
    </row>
    <row r="43" spans="1:5" ht="15.75" x14ac:dyDescent="0.25">
      <c r="A43" s="120" t="s">
        <v>180</v>
      </c>
      <c r="B43" s="133">
        <f>B41+B42</f>
        <v>22682842</v>
      </c>
      <c r="C43" s="144"/>
      <c r="D43" s="133">
        <f>D41+D42</f>
        <v>22682842</v>
      </c>
      <c r="E43" s="96">
        <f t="shared" si="0"/>
        <v>0.22411546863485479</v>
      </c>
    </row>
    <row r="44" spans="1:5" ht="15.75" x14ac:dyDescent="0.25">
      <c r="A44" s="94" t="s">
        <v>61</v>
      </c>
      <c r="B44" s="95">
        <f>SUM(B41,B42, B3,B6,B10,B14,B18,B19,B22,B23,B24,B25,B26,B27,B28,B29,B30,B34,B35, B39)</f>
        <v>76321480</v>
      </c>
      <c r="C44" s="95">
        <f>SUM(C41,C42,C3,C6,C10,C14,C18,C19,C22,C23,C24,C25,C26,C27,C28,C29,C30,C34,C35, C39)</f>
        <v>24889035</v>
      </c>
      <c r="D44" s="95">
        <f>B44+C44</f>
        <v>101210515</v>
      </c>
      <c r="E44" s="96">
        <f t="shared" si="0"/>
        <v>1</v>
      </c>
    </row>
    <row r="45" spans="1:5" ht="15.75" x14ac:dyDescent="0.25">
      <c r="A45" s="118" t="s">
        <v>207</v>
      </c>
      <c r="B45" s="46">
        <f>'C.1 Federal Expenditures'!$AS$49</f>
        <v>0</v>
      </c>
      <c r="C45" s="132"/>
      <c r="D45" s="46">
        <f>'B. Total Expenditures'!$AS$49</f>
        <v>0</v>
      </c>
      <c r="E45" s="141"/>
    </row>
    <row r="46" spans="1:5" ht="15.75" x14ac:dyDescent="0.25">
      <c r="A46" s="118" t="s">
        <v>208</v>
      </c>
      <c r="B46" s="46">
        <f>'C.1 Federal Expenditures'!$AT$49</f>
        <v>120855274</v>
      </c>
      <c r="C46" s="132"/>
      <c r="D46" s="46">
        <f>'B. Total Expenditures'!$AT$49</f>
        <v>120855274</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theme="0" tint="-0.34998626667073579"/>
    <pageSetUpPr fitToPage="1"/>
  </sheetPr>
  <dimension ref="A1:E56"/>
  <sheetViews>
    <sheetView topLeftCell="A37"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92</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Expenditures'!$G$50</f>
        <v>1563623</v>
      </c>
      <c r="C3" s="46">
        <f>'C.2 State Expenditures'!$G$50</f>
        <v>16162595</v>
      </c>
      <c r="D3" s="46">
        <f>'B. Total Expenditures'!$G$50</f>
        <v>17726218</v>
      </c>
      <c r="E3" s="55">
        <f t="shared" ref="E3:E44" si="0">D3/($D$44)</f>
        <v>0.18238659587157594</v>
      </c>
    </row>
    <row r="4" spans="1:5" ht="57.75" x14ac:dyDescent="0.25">
      <c r="A4" s="119" t="s">
        <v>182</v>
      </c>
      <c r="B4" s="46">
        <f>'C.1 Federal Expenditures'!$H$50</f>
        <v>1563623</v>
      </c>
      <c r="C4" s="46">
        <f>'C.2 State Expenditures'!$H$50</f>
        <v>16162595</v>
      </c>
      <c r="D4" s="46">
        <f>'B. Total Expenditures'!$H$50</f>
        <v>17726218</v>
      </c>
      <c r="E4" s="55">
        <f t="shared" si="0"/>
        <v>0.18238659587157594</v>
      </c>
    </row>
    <row r="5" spans="1:5" ht="43.5" x14ac:dyDescent="0.25">
      <c r="A5" s="119" t="s">
        <v>181</v>
      </c>
      <c r="B5" s="46">
        <f>'C.1 Federal Expenditures'!$I$50</f>
        <v>0</v>
      </c>
      <c r="C5" s="46">
        <f>'C.2 State Expenditures'!$I$50</f>
        <v>0</v>
      </c>
      <c r="D5" s="46">
        <f>'B. Total Expenditures'!$I$50</f>
        <v>0</v>
      </c>
      <c r="E5" s="55">
        <f t="shared" si="0"/>
        <v>0</v>
      </c>
    </row>
    <row r="6" spans="1:5" ht="30.75" x14ac:dyDescent="0.25">
      <c r="A6" s="118" t="s">
        <v>149</v>
      </c>
      <c r="B6" s="46">
        <f>'C.1 Federal Expenditures'!$J$50</f>
        <v>0</v>
      </c>
      <c r="C6" s="132"/>
      <c r="D6" s="46">
        <f>'B. Total Expenditures'!$J$50</f>
        <v>0</v>
      </c>
      <c r="E6" s="55">
        <f t="shared" si="0"/>
        <v>0</v>
      </c>
    </row>
    <row r="7" spans="1:5" x14ac:dyDescent="0.25">
      <c r="A7" s="119" t="s">
        <v>183</v>
      </c>
      <c r="B7" s="46">
        <f>'C.1 Federal Expenditures'!$K$50</f>
        <v>0</v>
      </c>
      <c r="C7" s="132"/>
      <c r="D7" s="46">
        <f>'B. Total Expenditures'!$K$50</f>
        <v>0</v>
      </c>
      <c r="E7" s="55">
        <f t="shared" si="0"/>
        <v>0</v>
      </c>
    </row>
    <row r="8" spans="1:5" x14ac:dyDescent="0.25">
      <c r="A8" s="119" t="s">
        <v>184</v>
      </c>
      <c r="B8" s="46">
        <f>'C.1 Federal Expenditures'!$L$50</f>
        <v>0</v>
      </c>
      <c r="C8" s="132"/>
      <c r="D8" s="46">
        <f>'B. Total Expenditures'!$L$50</f>
        <v>0</v>
      </c>
      <c r="E8" s="55">
        <f t="shared" si="0"/>
        <v>0</v>
      </c>
    </row>
    <row r="9" spans="1:5" ht="29.25" x14ac:dyDescent="0.25">
      <c r="A9" s="119" t="s">
        <v>185</v>
      </c>
      <c r="B9" s="46">
        <f>'C.1 Federal Expenditures'!$M$50</f>
        <v>0</v>
      </c>
      <c r="C9" s="132"/>
      <c r="D9" s="46">
        <f>'B. Total Expenditures'!$M$50</f>
        <v>0</v>
      </c>
      <c r="E9" s="55">
        <f t="shared" si="0"/>
        <v>0</v>
      </c>
    </row>
    <row r="10" spans="1:5" ht="30.75" x14ac:dyDescent="0.25">
      <c r="A10" s="118" t="s">
        <v>148</v>
      </c>
      <c r="B10" s="46">
        <f>'C.1 Federal Expenditures'!$N$50</f>
        <v>3401987</v>
      </c>
      <c r="C10" s="132"/>
      <c r="D10" s="46">
        <f>'B. Total Expenditures'!$N$50</f>
        <v>3401987</v>
      </c>
      <c r="E10" s="55">
        <f t="shared" si="0"/>
        <v>3.5003339580352393E-2</v>
      </c>
    </row>
    <row r="11" spans="1:5" x14ac:dyDescent="0.25">
      <c r="A11" s="119" t="s">
        <v>186</v>
      </c>
      <c r="B11" s="46">
        <f>'C.1 Federal Expenditures'!$O$50</f>
        <v>3401987</v>
      </c>
      <c r="C11" s="132"/>
      <c r="D11" s="46">
        <f>'B. Total Expenditures'!$O$50</f>
        <v>3401987</v>
      </c>
      <c r="E11" s="55">
        <f t="shared" si="0"/>
        <v>3.5003339580352393E-2</v>
      </c>
    </row>
    <row r="12" spans="1:5" x14ac:dyDescent="0.25">
      <c r="A12" s="119" t="s">
        <v>187</v>
      </c>
      <c r="B12" s="46">
        <f>'C.1 Federal Expenditures'!$P$50</f>
        <v>0</v>
      </c>
      <c r="C12" s="132"/>
      <c r="D12" s="46">
        <f>'B. Total Expenditures'!$P$50</f>
        <v>0</v>
      </c>
      <c r="E12" s="55">
        <f t="shared" si="0"/>
        <v>0</v>
      </c>
    </row>
    <row r="13" spans="1:5" ht="29.25" x14ac:dyDescent="0.25">
      <c r="A13" s="119" t="s">
        <v>188</v>
      </c>
      <c r="B13" s="46">
        <f>'C.1 Federal Expenditures'!$Q$50</f>
        <v>0</v>
      </c>
      <c r="C13" s="132"/>
      <c r="D13" s="46">
        <f>'B. Total Expenditures'!$Q$50</f>
        <v>0</v>
      </c>
      <c r="E13" s="55">
        <f t="shared" si="0"/>
        <v>0</v>
      </c>
    </row>
    <row r="14" spans="1:5" ht="30.75" x14ac:dyDescent="0.25">
      <c r="A14" s="118" t="s">
        <v>189</v>
      </c>
      <c r="B14" s="46">
        <f>'C.1 Federal Expenditures'!$R$50</f>
        <v>5177</v>
      </c>
      <c r="C14" s="46">
        <f>'C.2 State Expenditures'!$R$50</f>
        <v>147229</v>
      </c>
      <c r="D14" s="46">
        <f>'B. Total Expenditures'!$R$50</f>
        <v>152406</v>
      </c>
      <c r="E14" s="55">
        <f t="shared" si="0"/>
        <v>1.5681185648514196E-3</v>
      </c>
    </row>
    <row r="15" spans="1:5" x14ac:dyDescent="0.25">
      <c r="A15" s="119" t="s">
        <v>190</v>
      </c>
      <c r="B15" s="46">
        <f>'C.1 Federal Expenditures'!$S$50</f>
        <v>0</v>
      </c>
      <c r="C15" s="46">
        <f>'C.2 State Expenditures'!$S$50</f>
        <v>0</v>
      </c>
      <c r="D15" s="46">
        <f>'B. Total Expenditures'!$S$50</f>
        <v>0</v>
      </c>
      <c r="E15" s="55">
        <f t="shared" si="0"/>
        <v>0</v>
      </c>
    </row>
    <row r="16" spans="1:5" x14ac:dyDescent="0.25">
      <c r="A16" s="119" t="s">
        <v>191</v>
      </c>
      <c r="B16" s="46">
        <f>'C.1 Federal Expenditures'!$T$50</f>
        <v>0</v>
      </c>
      <c r="C16" s="46">
        <f>'C.2 State Expenditures'!$T$50</f>
        <v>0</v>
      </c>
      <c r="D16" s="46">
        <f>'B. Total Expenditures'!$T$50</f>
        <v>0</v>
      </c>
      <c r="E16" s="55">
        <f t="shared" si="0"/>
        <v>0</v>
      </c>
    </row>
    <row r="17" spans="1:5" x14ac:dyDescent="0.25">
      <c r="A17" s="119" t="s">
        <v>192</v>
      </c>
      <c r="B17" s="46">
        <f>'C.1 Federal Expenditures'!$U$50</f>
        <v>5177</v>
      </c>
      <c r="C17" s="46">
        <f>'C.2 State Expenditures'!$U$50</f>
        <v>147229</v>
      </c>
      <c r="D17" s="46">
        <f>'B. Total Expenditures'!$U$50</f>
        <v>152406</v>
      </c>
      <c r="E17" s="55">
        <f t="shared" si="0"/>
        <v>1.5681185648514196E-3</v>
      </c>
    </row>
    <row r="18" spans="1:5" ht="15.75" x14ac:dyDescent="0.25">
      <c r="A18" s="118" t="s">
        <v>193</v>
      </c>
      <c r="B18" s="46">
        <f>'C.1 Federal Expenditures'!$V$50</f>
        <v>0</v>
      </c>
      <c r="C18" s="46">
        <f>'C.2 State Expenditures'!$V$50</f>
        <v>0</v>
      </c>
      <c r="D18" s="46">
        <f>'B. Total Expenditures'!$V$50</f>
        <v>0</v>
      </c>
      <c r="E18" s="55">
        <f t="shared" si="0"/>
        <v>0</v>
      </c>
    </row>
    <row r="19" spans="1:5" ht="15.75" x14ac:dyDescent="0.25">
      <c r="A19" s="118" t="s">
        <v>154</v>
      </c>
      <c r="B19" s="46">
        <f>'C.1 Federal Expenditures'!$W$50</f>
        <v>670395</v>
      </c>
      <c r="C19" s="46">
        <f>'C.2 State Expenditures'!$W$50</f>
        <v>22656456</v>
      </c>
      <c r="D19" s="46">
        <f>'B. Total Expenditures'!$W$50</f>
        <v>23326851</v>
      </c>
      <c r="E19" s="55">
        <f t="shared" si="0"/>
        <v>0.24001199501740683</v>
      </c>
    </row>
    <row r="20" spans="1:5" ht="29.25" x14ac:dyDescent="0.25">
      <c r="A20" s="119" t="s">
        <v>195</v>
      </c>
      <c r="B20" s="46">
        <f>'C.1 Federal Expenditures'!$X$50</f>
        <v>670395</v>
      </c>
      <c r="C20" s="46">
        <f>'C.2 State Expenditures'!$X$50</f>
        <v>22656456</v>
      </c>
      <c r="D20" s="46">
        <f>'B. Total Expenditures'!$X$50</f>
        <v>23326851</v>
      </c>
      <c r="E20" s="55">
        <f t="shared" si="0"/>
        <v>0.24001199501740683</v>
      </c>
    </row>
    <row r="21" spans="1:5" x14ac:dyDescent="0.25">
      <c r="A21" s="119" t="s">
        <v>194</v>
      </c>
      <c r="B21" s="46">
        <f>'C.1 Federal Expenditures'!$Y$50</f>
        <v>0</v>
      </c>
      <c r="C21" s="46">
        <f>'C.2 State Expenditures'!$Y$50</f>
        <v>0</v>
      </c>
      <c r="D21" s="46">
        <f>'B. Total Expenditures'!$Y$50</f>
        <v>0</v>
      </c>
      <c r="E21" s="55">
        <f t="shared" si="0"/>
        <v>0</v>
      </c>
    </row>
    <row r="22" spans="1:5" ht="30.75" x14ac:dyDescent="0.25">
      <c r="A22" s="118" t="s">
        <v>155</v>
      </c>
      <c r="B22" s="46">
        <f>'C.1 Federal Expenditures'!$Z$50</f>
        <v>0</v>
      </c>
      <c r="C22" s="46">
        <f>'C.2 State Expenditures'!$Z$50</f>
        <v>0</v>
      </c>
      <c r="D22" s="46">
        <f>'B. Total Expenditures'!$Z$50</f>
        <v>0</v>
      </c>
      <c r="E22" s="55">
        <f t="shared" si="0"/>
        <v>0</v>
      </c>
    </row>
    <row r="23" spans="1:5" ht="30.75" x14ac:dyDescent="0.25">
      <c r="A23" s="118" t="s">
        <v>150</v>
      </c>
      <c r="B23" s="46">
        <f>'C.1 Federal Expenditures'!$AA$50</f>
        <v>19920612</v>
      </c>
      <c r="C23" s="46">
        <f>'C.2 State Expenditures'!$AA$50</f>
        <v>0</v>
      </c>
      <c r="D23" s="46">
        <f>'B. Total Expenditures'!$AA$50</f>
        <v>19920612</v>
      </c>
      <c r="E23" s="55">
        <f t="shared" si="0"/>
        <v>0.20496490623992472</v>
      </c>
    </row>
    <row r="24" spans="1:5" ht="30.75" x14ac:dyDescent="0.25">
      <c r="A24" s="118" t="s">
        <v>156</v>
      </c>
      <c r="B24" s="46">
        <f>'C.1 Federal Expenditures'!$AB$50</f>
        <v>0</v>
      </c>
      <c r="C24" s="46">
        <f>'C.2 State Expenditures'!$AB$50</f>
        <v>0</v>
      </c>
      <c r="D24" s="46">
        <f>'B. Total Expenditures'!$AB$50</f>
        <v>0</v>
      </c>
      <c r="E24" s="55">
        <f t="shared" si="0"/>
        <v>0</v>
      </c>
    </row>
    <row r="25" spans="1:5" ht="15.75" x14ac:dyDescent="0.25">
      <c r="A25" s="118" t="s">
        <v>64</v>
      </c>
      <c r="B25" s="46">
        <f>'C.1 Federal Expenditures'!$AC$50</f>
        <v>2080225</v>
      </c>
      <c r="C25" s="46">
        <f>'C.2 State Expenditures'!$AC$50</f>
        <v>649292</v>
      </c>
      <c r="D25" s="46">
        <f>'B. Total Expenditures'!$AC$50</f>
        <v>2729517</v>
      </c>
      <c r="E25" s="55">
        <f t="shared" si="0"/>
        <v>2.8084237371084817E-2</v>
      </c>
    </row>
    <row r="26" spans="1:5" ht="15.75" x14ac:dyDescent="0.25">
      <c r="A26" s="118" t="s">
        <v>196</v>
      </c>
      <c r="B26" s="46">
        <f>'C.1 Federal Expenditures'!$AD$50</f>
        <v>0</v>
      </c>
      <c r="C26" s="46">
        <f>'C.2 State Expenditures'!$AD$50</f>
        <v>0</v>
      </c>
      <c r="D26" s="46">
        <f>'B. Total Expenditures'!$AD$50</f>
        <v>0</v>
      </c>
      <c r="E26" s="55">
        <f t="shared" si="0"/>
        <v>0</v>
      </c>
    </row>
    <row r="27" spans="1:5" s="11" customFormat="1" ht="15.75" x14ac:dyDescent="0.25">
      <c r="A27" s="118" t="s">
        <v>197</v>
      </c>
      <c r="B27" s="46">
        <f>'C.1 Federal Expenditures'!$AE$50</f>
        <v>0</v>
      </c>
      <c r="C27" s="46">
        <f>'C.2 State Expenditures'!$AE$50</f>
        <v>2311776</v>
      </c>
      <c r="D27" s="46">
        <f>'B. Total Expenditures'!$AE$50</f>
        <v>2311776</v>
      </c>
      <c r="E27" s="55">
        <f t="shared" si="0"/>
        <v>2.378606395665496E-2</v>
      </c>
    </row>
    <row r="28" spans="1:5" ht="30.75" x14ac:dyDescent="0.25">
      <c r="A28" s="118" t="s">
        <v>198</v>
      </c>
      <c r="B28" s="46">
        <f>'C.1 Federal Expenditures'!$AF$50</f>
        <v>0</v>
      </c>
      <c r="C28" s="46">
        <f>'C.2 State Expenditures'!$AF$50</f>
        <v>0</v>
      </c>
      <c r="D28" s="46">
        <f>'B. Total Expenditures'!$AF$50</f>
        <v>0</v>
      </c>
      <c r="E28" s="55">
        <f t="shared" si="0"/>
        <v>0</v>
      </c>
    </row>
    <row r="29" spans="1:5" ht="45.75" x14ac:dyDescent="0.25">
      <c r="A29" s="118" t="s">
        <v>157</v>
      </c>
      <c r="B29" s="46">
        <f>'C.1 Federal Expenditures'!$AG$50</f>
        <v>0</v>
      </c>
      <c r="C29" s="46">
        <f>'C.2 State Expenditures'!$AG$50</f>
        <v>0</v>
      </c>
      <c r="D29" s="46">
        <f>'B. Total Expenditures'!$AG$50</f>
        <v>0</v>
      </c>
      <c r="E29" s="55">
        <f t="shared" si="0"/>
        <v>0</v>
      </c>
    </row>
    <row r="30" spans="1:5" ht="15.75" x14ac:dyDescent="0.25">
      <c r="A30" s="118" t="s">
        <v>199</v>
      </c>
      <c r="B30" s="46">
        <f>'C.1 Federal Expenditures'!$AH$50</f>
        <v>0</v>
      </c>
      <c r="C30" s="46">
        <f>'C.2 State Expenditures'!$AH$50</f>
        <v>0</v>
      </c>
      <c r="D30" s="46">
        <f>'B. Total Expenditures'!$AH$50</f>
        <v>0</v>
      </c>
      <c r="E30" s="55">
        <f t="shared" si="0"/>
        <v>0</v>
      </c>
    </row>
    <row r="31" spans="1:5" ht="29.25" x14ac:dyDescent="0.25">
      <c r="A31" s="119" t="s">
        <v>200</v>
      </c>
      <c r="B31" s="46">
        <f>'C.1 Federal Expenditures'!$AI$50</f>
        <v>0</v>
      </c>
      <c r="C31" s="46">
        <f>'C.2 State Expenditures'!$AI$50</f>
        <v>0</v>
      </c>
      <c r="D31" s="46">
        <f>'B. Total Expenditures'!$AI$50</f>
        <v>0</v>
      </c>
      <c r="E31" s="55">
        <f t="shared" si="0"/>
        <v>0</v>
      </c>
    </row>
    <row r="32" spans="1:5" x14ac:dyDescent="0.25">
      <c r="A32" s="119" t="s">
        <v>201</v>
      </c>
      <c r="B32" s="46">
        <f>'C.1 Federal Expenditures'!$AJ$50</f>
        <v>0</v>
      </c>
      <c r="C32" s="46">
        <f>'C.2 State Expenditures'!$AJ$50</f>
        <v>0</v>
      </c>
      <c r="D32" s="46">
        <f>'B. Total Expenditures'!$AJ$50</f>
        <v>0</v>
      </c>
      <c r="E32" s="55">
        <f t="shared" si="0"/>
        <v>0</v>
      </c>
    </row>
    <row r="33" spans="1:5" x14ac:dyDescent="0.25">
      <c r="A33" s="119" t="s">
        <v>202</v>
      </c>
      <c r="B33" s="46">
        <f>'C.1 Federal Expenditures'!$AK$50</f>
        <v>0</v>
      </c>
      <c r="C33" s="46">
        <f>'C.2 State Expenditures'!$AK$50</f>
        <v>0</v>
      </c>
      <c r="D33" s="46">
        <f>'B. Total Expenditures'!$AK$50</f>
        <v>0</v>
      </c>
      <c r="E33" s="55">
        <f t="shared" si="0"/>
        <v>0</v>
      </c>
    </row>
    <row r="34" spans="1:5" ht="15.75" x14ac:dyDescent="0.25">
      <c r="A34" s="118" t="s">
        <v>203</v>
      </c>
      <c r="B34" s="46">
        <f>'C.1 Federal Expenditures'!$AL$50</f>
        <v>0</v>
      </c>
      <c r="C34" s="46">
        <f>'C.2 State Expenditures'!$AL$50</f>
        <v>0</v>
      </c>
      <c r="D34" s="46">
        <f>'B. Total Expenditures'!$AL$50</f>
        <v>0</v>
      </c>
      <c r="E34" s="55">
        <f t="shared" si="0"/>
        <v>0</v>
      </c>
    </row>
    <row r="35" spans="1:5" ht="15.75" x14ac:dyDescent="0.25">
      <c r="A35" s="118" t="s">
        <v>158</v>
      </c>
      <c r="B35" s="46">
        <f>'C.1 Federal Expenditures'!$AM$50</f>
        <v>7213436</v>
      </c>
      <c r="C35" s="46">
        <f>'C.2 State Expenditures'!$AM$50</f>
        <v>6448160</v>
      </c>
      <c r="D35" s="46">
        <f>'B. Total Expenditures'!$AM$50</f>
        <v>13661596</v>
      </c>
      <c r="E35" s="55">
        <f t="shared" si="0"/>
        <v>0.14056534725076372</v>
      </c>
    </row>
    <row r="36" spans="1:5" x14ac:dyDescent="0.25">
      <c r="A36" s="119" t="s">
        <v>204</v>
      </c>
      <c r="B36" s="46">
        <f>'C.1 Federal Expenditures'!$AN$50</f>
        <v>4204652</v>
      </c>
      <c r="C36" s="46">
        <f>'C.2 State Expenditures'!$AN$50</f>
        <v>2626346</v>
      </c>
      <c r="D36" s="46">
        <f>'B. Total Expenditures'!$AN$50</f>
        <v>6830998</v>
      </c>
      <c r="E36" s="55">
        <f t="shared" si="0"/>
        <v>7.0284731442744497E-2</v>
      </c>
    </row>
    <row r="37" spans="1:5" x14ac:dyDescent="0.25">
      <c r="A37" s="119" t="s">
        <v>205</v>
      </c>
      <c r="B37" s="46">
        <f>'C.1 Federal Expenditures'!$AO$50</f>
        <v>2823199</v>
      </c>
      <c r="C37" s="46">
        <f>'C.2 State Expenditures'!$AO$50</f>
        <v>3661490</v>
      </c>
      <c r="D37" s="46">
        <f>'B. Total Expenditures'!$AO$50</f>
        <v>6484689</v>
      </c>
      <c r="E37" s="55">
        <f t="shared" si="0"/>
        <v>6.6721528077554604E-2</v>
      </c>
    </row>
    <row r="38" spans="1:5" x14ac:dyDescent="0.25">
      <c r="A38" s="119" t="s">
        <v>206</v>
      </c>
      <c r="B38" s="46">
        <f>'C.1 Federal Expenditures'!$AP$50</f>
        <v>185585</v>
      </c>
      <c r="C38" s="46">
        <f>'C.2 State Expenditures'!$AP$50</f>
        <v>160324</v>
      </c>
      <c r="D38" s="46">
        <f>'B. Total Expenditures'!$AP$50</f>
        <v>345909</v>
      </c>
      <c r="E38" s="55">
        <f t="shared" si="0"/>
        <v>3.5590877304646122E-3</v>
      </c>
    </row>
    <row r="39" spans="1:5" ht="15.75" x14ac:dyDescent="0.25">
      <c r="A39" s="118" t="s">
        <v>152</v>
      </c>
      <c r="B39" s="46">
        <f>'C.1 Federal Expenditures'!$AQ$50</f>
        <v>0</v>
      </c>
      <c r="C39" s="46">
        <f>'C.2 State Expenditures'!$AQ$50</f>
        <v>0</v>
      </c>
      <c r="D39" s="46">
        <f>'B. Total Expenditures'!$AQ$50</f>
        <v>0</v>
      </c>
      <c r="E39" s="55">
        <f t="shared" si="0"/>
        <v>0</v>
      </c>
    </row>
    <row r="40" spans="1:5" ht="15.75" x14ac:dyDescent="0.25">
      <c r="A40" s="94" t="s">
        <v>209</v>
      </c>
      <c r="B40" s="133">
        <f>'C.1 Federal Expenditures'!$AR$50</f>
        <v>34855455</v>
      </c>
      <c r="C40" s="133">
        <f>'C.2 State Expenditures'!$AR$50</f>
        <v>48375508</v>
      </c>
      <c r="D40" s="133">
        <f>'B. Total Expenditures'!$AR$50</f>
        <v>83230963</v>
      </c>
      <c r="E40" s="96">
        <f t="shared" si="0"/>
        <v>0.85637060385261476</v>
      </c>
    </row>
    <row r="41" spans="1:5" ht="15.75" x14ac:dyDescent="0.25">
      <c r="A41" s="118" t="s">
        <v>153</v>
      </c>
      <c r="B41" s="46">
        <f>'C.1 Federal Expenditures'!$C$50</f>
        <v>9224074</v>
      </c>
      <c r="C41" s="132"/>
      <c r="D41" s="46">
        <f>'B. Total Expenditures'!$C$50</f>
        <v>9224074</v>
      </c>
      <c r="E41" s="55">
        <f t="shared" si="0"/>
        <v>9.4907298157312012E-2</v>
      </c>
    </row>
    <row r="42" spans="1:5" ht="15.75" x14ac:dyDescent="0.25">
      <c r="A42" s="118" t="s">
        <v>320</v>
      </c>
      <c r="B42" s="46">
        <f>'C.1 Federal Expenditures'!$D$50</f>
        <v>4735318</v>
      </c>
      <c r="C42" s="132"/>
      <c r="D42" s="46">
        <f>'B. Total Expenditures'!$D$50</f>
        <v>4735318</v>
      </c>
      <c r="E42" s="55">
        <f t="shared" si="0"/>
        <v>4.8722097990073189E-2</v>
      </c>
    </row>
    <row r="43" spans="1:5" ht="15.75" x14ac:dyDescent="0.25">
      <c r="A43" s="120" t="s">
        <v>180</v>
      </c>
      <c r="B43" s="133">
        <f>B41+B42</f>
        <v>13959392</v>
      </c>
      <c r="C43" s="144"/>
      <c r="D43" s="133">
        <f>D41+D42</f>
        <v>13959392</v>
      </c>
      <c r="E43" s="96">
        <f t="shared" si="0"/>
        <v>0.14362939614738521</v>
      </c>
    </row>
    <row r="44" spans="1:5" ht="15.75" x14ac:dyDescent="0.25">
      <c r="A44" s="94" t="s">
        <v>61</v>
      </c>
      <c r="B44" s="95">
        <f>SUM(B41,B42, B3,B6,B10,B14,B18,B19,B22,B23,B24,B25,B26,B27,B28,B29,B30,B34,B35, B39)</f>
        <v>48814847</v>
      </c>
      <c r="C44" s="95">
        <f>SUM(C41,C42,C3,C6,C10,C14,C18,C19,C22,C23,C24,C25,C26,C27,C28,C29,C30,C34,C35, C39)</f>
        <v>48375508</v>
      </c>
      <c r="D44" s="95">
        <f>B44+C44</f>
        <v>97190355</v>
      </c>
      <c r="E44" s="96">
        <f t="shared" si="0"/>
        <v>1</v>
      </c>
    </row>
    <row r="45" spans="1:5" ht="15.75" x14ac:dyDescent="0.25">
      <c r="A45" s="118" t="s">
        <v>207</v>
      </c>
      <c r="B45" s="46">
        <f>'C.1 Federal Expenditures'!$AS$50</f>
        <v>0</v>
      </c>
      <c r="C45" s="132"/>
      <c r="D45" s="46">
        <f>'B. Total Expenditures'!$AS$50</f>
        <v>0</v>
      </c>
      <c r="E45" s="141"/>
    </row>
    <row r="46" spans="1:5" ht="15.75" x14ac:dyDescent="0.25">
      <c r="A46" s="118" t="s">
        <v>208</v>
      </c>
      <c r="B46" s="46">
        <f>'C.1 Federal Expenditures'!$AT$50</f>
        <v>174756</v>
      </c>
      <c r="C46" s="132"/>
      <c r="D46" s="46">
        <f>'B. Total Expenditures'!$AT$50</f>
        <v>174756</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theme="6"/>
    <pageSetUpPr fitToPage="1"/>
  </sheetPr>
  <dimension ref="A1:D59"/>
  <sheetViews>
    <sheetView zoomScaleNormal="100" workbookViewId="0">
      <pane ySplit="2" topLeftCell="A3" activePane="bottomLeft" state="frozenSplit"/>
      <selection activeCell="B34" sqref="B34"/>
      <selection pane="bottomLeft" activeCell="E62" sqref="E62"/>
    </sheetView>
  </sheetViews>
  <sheetFormatPr defaultRowHeight="15" x14ac:dyDescent="0.25"/>
  <cols>
    <col min="1" max="1" width="27.28515625" style="11" customWidth="1"/>
    <col min="2" max="3" width="27.28515625" customWidth="1"/>
    <col min="4" max="4" width="27.28515625" style="11" customWidth="1"/>
  </cols>
  <sheetData>
    <row r="1" spans="1:4" ht="24" customHeight="1" x14ac:dyDescent="0.25">
      <c r="A1" s="266" t="s">
        <v>369</v>
      </c>
      <c r="B1" s="266"/>
      <c r="C1" s="266"/>
      <c r="D1" s="266"/>
    </row>
    <row r="2" spans="1:4" ht="38.25" customHeight="1" x14ac:dyDescent="0.25">
      <c r="A2" s="23" t="s">
        <v>0</v>
      </c>
      <c r="B2" s="21" t="s">
        <v>142</v>
      </c>
      <c r="C2" s="22" t="s">
        <v>143</v>
      </c>
      <c r="D2" s="202" t="s">
        <v>57</v>
      </c>
    </row>
    <row r="3" spans="1:4" x14ac:dyDescent="0.25">
      <c r="A3" s="18" t="s">
        <v>52</v>
      </c>
      <c r="B3" s="20">
        <v>15323822040</v>
      </c>
      <c r="C3" s="59">
        <f>'C.2 State Expenditures'!AR4</f>
        <v>15333204321</v>
      </c>
      <c r="D3" s="203">
        <f>C3-B3</f>
        <v>9382281</v>
      </c>
    </row>
    <row r="4" spans="1:4" x14ac:dyDescent="0.25">
      <c r="A4" s="19" t="s">
        <v>1</v>
      </c>
      <c r="B4" s="20">
        <v>105651972</v>
      </c>
      <c r="C4" s="60">
        <f>'C.2 State Expenditures'!AR5</f>
        <v>89771072</v>
      </c>
      <c r="D4" s="203">
        <f t="shared" ref="D4:D54" si="0">C4-B4</f>
        <v>-15880900</v>
      </c>
    </row>
    <row r="5" spans="1:4" x14ac:dyDescent="0.25">
      <c r="A5" s="19" t="s">
        <v>2</v>
      </c>
      <c r="B5" s="20">
        <v>37088381</v>
      </c>
      <c r="C5" s="60">
        <f>'C.2 State Expenditures'!AR6</f>
        <v>37749638</v>
      </c>
      <c r="D5" s="203">
        <f t="shared" si="0"/>
        <v>661257</v>
      </c>
    </row>
    <row r="6" spans="1:4" x14ac:dyDescent="0.25">
      <c r="A6" s="19" t="s">
        <v>3</v>
      </c>
      <c r="B6" s="20">
        <v>132359685</v>
      </c>
      <c r="C6" s="57">
        <f>'C.2 State Expenditures'!AR7</f>
        <v>237336490</v>
      </c>
      <c r="D6" s="203">
        <f t="shared" si="0"/>
        <v>104976805</v>
      </c>
    </row>
    <row r="7" spans="1:4" x14ac:dyDescent="0.25">
      <c r="A7" s="19" t="s">
        <v>4</v>
      </c>
      <c r="B7" s="20">
        <v>93755027</v>
      </c>
      <c r="C7" s="61">
        <f>'C.2 State Expenditures'!AR8</f>
        <v>91002210</v>
      </c>
      <c r="D7" s="203">
        <f t="shared" si="0"/>
        <v>-2752817</v>
      </c>
    </row>
    <row r="8" spans="1:4" x14ac:dyDescent="0.25">
      <c r="A8" s="19" t="s">
        <v>5</v>
      </c>
      <c r="B8" s="20">
        <v>3129938751</v>
      </c>
      <c r="C8" s="61">
        <f>'C.2 State Expenditures'!AR9</f>
        <v>3024634814</v>
      </c>
      <c r="D8" s="203">
        <f t="shared" si="0"/>
        <v>-105303937</v>
      </c>
    </row>
    <row r="9" spans="1:4" x14ac:dyDescent="0.25">
      <c r="A9" s="19" t="s">
        <v>6</v>
      </c>
      <c r="B9" s="20">
        <v>169106784</v>
      </c>
      <c r="C9" s="60">
        <f>'C.2 State Expenditures'!AR10</f>
        <v>167516533</v>
      </c>
      <c r="D9" s="203">
        <f t="shared" si="0"/>
        <v>-1590251</v>
      </c>
    </row>
    <row r="10" spans="1:4" x14ac:dyDescent="0.25">
      <c r="A10" s="19" t="s">
        <v>7</v>
      </c>
      <c r="B10" s="20">
        <v>230354250</v>
      </c>
      <c r="C10" s="57">
        <f>'C.2 State Expenditures'!AR11</f>
        <v>237839424</v>
      </c>
      <c r="D10" s="203">
        <f t="shared" si="0"/>
        <v>7485174</v>
      </c>
    </row>
    <row r="11" spans="1:4" x14ac:dyDescent="0.25">
      <c r="A11" s="19" t="s">
        <v>8</v>
      </c>
      <c r="B11" s="20">
        <v>59202736</v>
      </c>
      <c r="C11" s="60">
        <f>'C.2 State Expenditures'!AR12</f>
        <v>65656807</v>
      </c>
      <c r="D11" s="203">
        <f t="shared" si="0"/>
        <v>6454071</v>
      </c>
    </row>
    <row r="12" spans="1:4" x14ac:dyDescent="0.25">
      <c r="A12" s="19" t="s">
        <v>9</v>
      </c>
      <c r="B12" s="62">
        <v>184453024</v>
      </c>
      <c r="C12" s="42">
        <f>'C.2 State Expenditures'!AR13</f>
        <v>171808083</v>
      </c>
      <c r="D12" s="204">
        <f t="shared" si="0"/>
        <v>-12644941</v>
      </c>
    </row>
    <row r="13" spans="1:4" x14ac:dyDescent="0.25">
      <c r="A13" s="19" t="s">
        <v>10</v>
      </c>
      <c r="B13" s="62">
        <v>438315444</v>
      </c>
      <c r="C13" s="42">
        <f>'C.2 State Expenditures'!AR14</f>
        <v>437014292</v>
      </c>
      <c r="D13" s="204">
        <f t="shared" si="0"/>
        <v>-1301152</v>
      </c>
    </row>
    <row r="14" spans="1:4" x14ac:dyDescent="0.25">
      <c r="A14" s="19" t="s">
        <v>11</v>
      </c>
      <c r="B14" s="62">
        <v>173368528</v>
      </c>
      <c r="C14" s="64">
        <f>'C.2 State Expenditures'!AR15</f>
        <v>173368527</v>
      </c>
      <c r="D14" s="204">
        <f>C14-B14</f>
        <v>-1</v>
      </c>
    </row>
    <row r="15" spans="1:4" x14ac:dyDescent="0.25">
      <c r="A15" s="19" t="s">
        <v>12</v>
      </c>
      <c r="B15" s="62">
        <v>180622433</v>
      </c>
      <c r="C15" s="42">
        <f>'C.2 State Expenditures'!AR16</f>
        <v>207591914</v>
      </c>
      <c r="D15" s="204">
        <f t="shared" si="0"/>
        <v>26969481</v>
      </c>
    </row>
    <row r="16" spans="1:4" x14ac:dyDescent="0.25">
      <c r="A16" s="19" t="s">
        <v>13</v>
      </c>
      <c r="B16" s="62">
        <v>14484633</v>
      </c>
      <c r="C16" s="63">
        <f>'C.2 State Expenditures'!AR17</f>
        <v>13025379</v>
      </c>
      <c r="D16" s="204">
        <f t="shared" si="0"/>
        <v>-1459254</v>
      </c>
    </row>
    <row r="17" spans="1:4" x14ac:dyDescent="0.25">
      <c r="A17" s="19" t="s">
        <v>14</v>
      </c>
      <c r="B17" s="62">
        <v>637374514</v>
      </c>
      <c r="C17" s="63">
        <f>'C.2 State Expenditures'!AR18</f>
        <v>775403081</v>
      </c>
      <c r="D17" s="204">
        <f t="shared" si="0"/>
        <v>138028567</v>
      </c>
    </row>
    <row r="18" spans="1:4" x14ac:dyDescent="0.25">
      <c r="A18" s="19" t="s">
        <v>15</v>
      </c>
      <c r="B18" s="62">
        <v>121093891</v>
      </c>
      <c r="C18" s="63">
        <f>'C.2 State Expenditures'!AR19</f>
        <v>113852341</v>
      </c>
      <c r="D18" s="204">
        <f t="shared" si="0"/>
        <v>-7241550</v>
      </c>
    </row>
    <row r="19" spans="1:4" x14ac:dyDescent="0.25">
      <c r="A19" s="19" t="s">
        <v>16</v>
      </c>
      <c r="B19" s="62">
        <v>100195718</v>
      </c>
      <c r="C19" s="42">
        <f>'C.2 State Expenditures'!AR20</f>
        <v>85925147</v>
      </c>
      <c r="D19" s="204">
        <f t="shared" si="0"/>
        <v>-14270571</v>
      </c>
    </row>
    <row r="20" spans="1:4" x14ac:dyDescent="0.25">
      <c r="A20" s="19" t="s">
        <v>17</v>
      </c>
      <c r="B20" s="62">
        <v>65945199</v>
      </c>
      <c r="C20" s="65">
        <f>'C.2 State Expenditures'!AR21</f>
        <v>67641400</v>
      </c>
      <c r="D20" s="204">
        <f t="shared" si="0"/>
        <v>1696201</v>
      </c>
    </row>
    <row r="21" spans="1:4" x14ac:dyDescent="0.25">
      <c r="A21" s="19" t="s">
        <v>18</v>
      </c>
      <c r="B21" s="20">
        <v>78103498</v>
      </c>
      <c r="C21" s="60">
        <f>'C.2 State Expenditures'!AR22</f>
        <v>101334410</v>
      </c>
      <c r="D21" s="203">
        <f t="shared" si="0"/>
        <v>23230912</v>
      </c>
    </row>
    <row r="22" spans="1:4" x14ac:dyDescent="0.25">
      <c r="A22" s="19" t="s">
        <v>19</v>
      </c>
      <c r="B22" s="20">
        <v>55415288</v>
      </c>
      <c r="C22" s="57">
        <f>'C.2 State Expenditures'!AR23</f>
        <v>78837502</v>
      </c>
      <c r="D22" s="203">
        <f t="shared" si="0"/>
        <v>23422214</v>
      </c>
    </row>
    <row r="23" spans="1:4" x14ac:dyDescent="0.25">
      <c r="A23" s="19" t="s">
        <v>20</v>
      </c>
      <c r="B23" s="20">
        <v>40296038</v>
      </c>
      <c r="C23" s="61">
        <f>'C.2 State Expenditures'!AR24</f>
        <v>40296039</v>
      </c>
      <c r="D23" s="203">
        <f t="shared" si="0"/>
        <v>1</v>
      </c>
    </row>
    <row r="24" spans="1:4" x14ac:dyDescent="0.25">
      <c r="A24" s="19" t="s">
        <v>21</v>
      </c>
      <c r="B24" s="20">
        <v>339581418</v>
      </c>
      <c r="C24" s="61">
        <f>'C.2 State Expenditures'!AR25</f>
        <v>347158676</v>
      </c>
      <c r="D24" s="203">
        <f t="shared" si="0"/>
        <v>7577258</v>
      </c>
    </row>
    <row r="25" spans="1:4" x14ac:dyDescent="0.25">
      <c r="A25" s="19" t="s">
        <v>22</v>
      </c>
      <c r="B25" s="20">
        <v>594939273</v>
      </c>
      <c r="C25" s="61">
        <f>'C.2 State Expenditures'!AR26</f>
        <v>601622173</v>
      </c>
      <c r="D25" s="203">
        <f t="shared" si="0"/>
        <v>6682900</v>
      </c>
    </row>
    <row r="26" spans="1:4" x14ac:dyDescent="0.25">
      <c r="A26" s="19" t="s">
        <v>23</v>
      </c>
      <c r="B26" s="20">
        <v>616806907</v>
      </c>
      <c r="C26" s="61">
        <f>'C.2 State Expenditures'!AR27</f>
        <v>618101663</v>
      </c>
      <c r="D26" s="203">
        <f t="shared" si="0"/>
        <v>1294756</v>
      </c>
    </row>
    <row r="27" spans="1:4" x14ac:dyDescent="0.25">
      <c r="A27" s="19" t="s">
        <v>24</v>
      </c>
      <c r="B27" s="20">
        <v>256709798</v>
      </c>
      <c r="C27" s="61">
        <f>'C.2 State Expenditures'!AR28</f>
        <v>306453119</v>
      </c>
      <c r="D27" s="203">
        <f t="shared" si="0"/>
        <v>49743321</v>
      </c>
    </row>
    <row r="28" spans="1:4" x14ac:dyDescent="0.25">
      <c r="A28" s="19" t="s">
        <v>25</v>
      </c>
      <c r="B28" s="20">
        <v>21724308</v>
      </c>
      <c r="C28" s="60">
        <f>'C.2 State Expenditures'!AR29</f>
        <v>21724309</v>
      </c>
      <c r="D28" s="203">
        <f t="shared" si="0"/>
        <v>1</v>
      </c>
    </row>
    <row r="29" spans="1:4" x14ac:dyDescent="0.25">
      <c r="A29" s="19" t="s">
        <v>26</v>
      </c>
      <c r="B29" s="20">
        <v>165541781</v>
      </c>
      <c r="C29" s="57">
        <f>'C.2 State Expenditures'!AR30</f>
        <v>185378052</v>
      </c>
      <c r="D29" s="203">
        <f t="shared" si="0"/>
        <v>19836271</v>
      </c>
    </row>
    <row r="30" spans="1:4" x14ac:dyDescent="0.25">
      <c r="A30" s="19" t="s">
        <v>27</v>
      </c>
      <c r="B30" s="20">
        <v>13491225</v>
      </c>
      <c r="C30" s="60">
        <f>'C.2 State Expenditures'!AR31</f>
        <v>15241794</v>
      </c>
      <c r="D30" s="203">
        <f t="shared" si="0"/>
        <v>1750569</v>
      </c>
    </row>
    <row r="31" spans="1:4" x14ac:dyDescent="0.25">
      <c r="A31" s="19" t="s">
        <v>28</v>
      </c>
      <c r="B31" s="20">
        <v>55539761</v>
      </c>
      <c r="C31" s="57">
        <f>'C.2 State Expenditures'!AR32</f>
        <v>55884348</v>
      </c>
      <c r="D31" s="203">
        <f t="shared" si="0"/>
        <v>344587</v>
      </c>
    </row>
    <row r="32" spans="1:4" x14ac:dyDescent="0.25">
      <c r="A32" s="19" t="s">
        <v>29</v>
      </c>
      <c r="B32" s="20">
        <v>43835054</v>
      </c>
      <c r="C32" s="60">
        <f>'C.2 State Expenditures'!AR33</f>
        <v>41859305</v>
      </c>
      <c r="D32" s="203">
        <f t="shared" si="0"/>
        <v>-1975749</v>
      </c>
    </row>
    <row r="33" spans="1:4" x14ac:dyDescent="0.25">
      <c r="A33" s="19" t="s">
        <v>30</v>
      </c>
      <c r="B33" s="20">
        <v>39102134</v>
      </c>
      <c r="C33" s="60">
        <f>'C.2 State Expenditures'!AR34</f>
        <v>37754734</v>
      </c>
      <c r="D33" s="203">
        <f t="shared" si="0"/>
        <v>-1347400</v>
      </c>
    </row>
    <row r="34" spans="1:4" x14ac:dyDescent="0.25">
      <c r="A34" s="19" t="s">
        <v>31</v>
      </c>
      <c r="B34" s="20">
        <v>862895953</v>
      </c>
      <c r="C34" s="60">
        <f>'C.2 State Expenditures'!AR35</f>
        <v>763420596</v>
      </c>
      <c r="D34" s="203">
        <f t="shared" si="0"/>
        <v>-99475357</v>
      </c>
    </row>
    <row r="35" spans="1:4" x14ac:dyDescent="0.25">
      <c r="A35" s="19" t="s">
        <v>32</v>
      </c>
      <c r="B35" s="20">
        <v>118288753</v>
      </c>
      <c r="C35" s="60">
        <f>'C.2 State Expenditures'!AR36</f>
        <v>131298176</v>
      </c>
      <c r="D35" s="203">
        <f t="shared" si="0"/>
        <v>13009423</v>
      </c>
    </row>
    <row r="36" spans="1:4" x14ac:dyDescent="0.25">
      <c r="A36" s="19" t="s">
        <v>33</v>
      </c>
      <c r="B36" s="20">
        <v>2859021977</v>
      </c>
      <c r="C36" s="60">
        <f>'C.2 State Expenditures'!AR37</f>
        <v>2868069032</v>
      </c>
      <c r="D36" s="203">
        <f t="shared" si="0"/>
        <v>9047055</v>
      </c>
    </row>
    <row r="37" spans="1:4" x14ac:dyDescent="0.25">
      <c r="A37" s="19" t="s">
        <v>34</v>
      </c>
      <c r="B37" s="20">
        <v>289579387</v>
      </c>
      <c r="C37" s="66">
        <f>'C.2 State Expenditures'!AR38</f>
        <v>223692001</v>
      </c>
      <c r="D37" s="203">
        <f t="shared" si="0"/>
        <v>-65887386</v>
      </c>
    </row>
    <row r="38" spans="1:4" x14ac:dyDescent="0.25">
      <c r="A38" s="19" t="s">
        <v>35</v>
      </c>
      <c r="B38" s="20">
        <v>9069286</v>
      </c>
      <c r="C38" s="57">
        <f>'C.2 State Expenditures'!AR39</f>
        <v>9069286</v>
      </c>
      <c r="D38" s="203">
        <f t="shared" si="0"/>
        <v>0</v>
      </c>
    </row>
    <row r="39" spans="1:4" x14ac:dyDescent="0.25">
      <c r="A39" s="19" t="s">
        <v>36</v>
      </c>
      <c r="B39" s="20">
        <v>439121237</v>
      </c>
      <c r="C39" s="60">
        <f>'C.2 State Expenditures'!AR40</f>
        <v>426778717</v>
      </c>
      <c r="D39" s="203">
        <f t="shared" si="0"/>
        <v>-12342520</v>
      </c>
    </row>
    <row r="40" spans="1:4" x14ac:dyDescent="0.25">
      <c r="A40" s="19" t="s">
        <v>37</v>
      </c>
      <c r="B40" s="20">
        <v>60119714</v>
      </c>
      <c r="C40" s="60">
        <f>'C.2 State Expenditures'!AR41</f>
        <v>60119714</v>
      </c>
      <c r="D40" s="203">
        <f t="shared" si="0"/>
        <v>0</v>
      </c>
    </row>
    <row r="41" spans="1:4" x14ac:dyDescent="0.25">
      <c r="A41" s="19" t="s">
        <v>38</v>
      </c>
      <c r="B41" s="20">
        <v>140110803</v>
      </c>
      <c r="C41" s="60">
        <f>'C.2 State Expenditures'!AR42</f>
        <v>184438662</v>
      </c>
      <c r="D41" s="203">
        <f t="shared" si="0"/>
        <v>44327859</v>
      </c>
    </row>
    <row r="42" spans="1:4" x14ac:dyDescent="0.25">
      <c r="A42" s="19" t="s">
        <v>39</v>
      </c>
      <c r="B42" s="20">
        <v>407988771</v>
      </c>
      <c r="C42" s="60">
        <f>'C.2 State Expenditures'!AR43</f>
        <v>408692949</v>
      </c>
      <c r="D42" s="203">
        <f t="shared" si="0"/>
        <v>704178</v>
      </c>
    </row>
    <row r="43" spans="1:4" x14ac:dyDescent="0.25">
      <c r="A43" s="19" t="s">
        <v>40</v>
      </c>
      <c r="B43" s="20">
        <v>93108423</v>
      </c>
      <c r="C43" s="60">
        <f>'C.2 State Expenditures'!AR44</f>
        <v>83514077</v>
      </c>
      <c r="D43" s="203">
        <f t="shared" si="0"/>
        <v>-9594346</v>
      </c>
    </row>
    <row r="44" spans="1:4" x14ac:dyDescent="0.25">
      <c r="A44" s="19" t="s">
        <v>41</v>
      </c>
      <c r="B44" s="20">
        <v>182976671</v>
      </c>
      <c r="C44" s="60">
        <f>'C.2 State Expenditures'!AR45</f>
        <v>57598147</v>
      </c>
      <c r="D44" s="203">
        <f t="shared" si="0"/>
        <v>-125378524</v>
      </c>
    </row>
    <row r="45" spans="1:4" x14ac:dyDescent="0.25">
      <c r="A45" s="19" t="s">
        <v>42</v>
      </c>
      <c r="B45" s="20">
        <v>8540000</v>
      </c>
      <c r="C45" s="66">
        <f>'C.2 State Expenditures'!AR46</f>
        <v>8540000</v>
      </c>
      <c r="D45" s="203">
        <f t="shared" si="0"/>
        <v>0</v>
      </c>
    </row>
    <row r="46" spans="1:4" x14ac:dyDescent="0.25">
      <c r="A46" s="19" t="s">
        <v>43</v>
      </c>
      <c r="B46" s="20">
        <v>149931720</v>
      </c>
      <c r="C46" s="57">
        <f>'C.2 State Expenditures'!AR47</f>
        <v>133265869</v>
      </c>
      <c r="D46" s="203">
        <f t="shared" si="0"/>
        <v>-16665851</v>
      </c>
    </row>
    <row r="47" spans="1:4" x14ac:dyDescent="0.25">
      <c r="A47" s="19" t="s">
        <v>44</v>
      </c>
      <c r="B47" s="20">
        <v>389599388</v>
      </c>
      <c r="C47" s="60">
        <f>'C.2 State Expenditures'!AR48</f>
        <v>394567886</v>
      </c>
      <c r="D47" s="203">
        <f t="shared" si="0"/>
        <v>4968498</v>
      </c>
    </row>
    <row r="48" spans="1:4" x14ac:dyDescent="0.25">
      <c r="A48" s="19" t="s">
        <v>45</v>
      </c>
      <c r="B48" s="20">
        <v>24889035</v>
      </c>
      <c r="C48" s="60">
        <f>'C.2 State Expenditures'!AR49</f>
        <v>24889035</v>
      </c>
      <c r="D48" s="203">
        <f t="shared" si="0"/>
        <v>0</v>
      </c>
    </row>
    <row r="49" spans="1:4" x14ac:dyDescent="0.25">
      <c r="A49" s="19" t="s">
        <v>46</v>
      </c>
      <c r="B49" s="20">
        <v>45162006</v>
      </c>
      <c r="C49" s="57">
        <f>'C.2 State Expenditures'!AR50</f>
        <v>48375508</v>
      </c>
      <c r="D49" s="203">
        <f t="shared" si="0"/>
        <v>3213502</v>
      </c>
    </row>
    <row r="50" spans="1:4" x14ac:dyDescent="0.25">
      <c r="A50" s="19" t="s">
        <v>47</v>
      </c>
      <c r="B50" s="20">
        <v>145289620</v>
      </c>
      <c r="C50" s="60">
        <f>'C.2 State Expenditures'!AR51</f>
        <v>138169611</v>
      </c>
      <c r="D50" s="203">
        <f t="shared" si="0"/>
        <v>-7120009</v>
      </c>
    </row>
    <row r="51" spans="1:4" x14ac:dyDescent="0.25">
      <c r="A51" s="19" t="s">
        <v>48</v>
      </c>
      <c r="B51" s="20">
        <v>551697290</v>
      </c>
      <c r="C51" s="60">
        <f>'C.2 State Expenditures'!AR52</f>
        <v>606337064</v>
      </c>
      <c r="D51" s="203">
        <f t="shared" si="0"/>
        <v>54639774</v>
      </c>
    </row>
    <row r="52" spans="1:4" x14ac:dyDescent="0.25">
      <c r="A52" s="19" t="s">
        <v>49</v>
      </c>
      <c r="B52" s="20">
        <v>34446446</v>
      </c>
      <c r="C52" s="60">
        <f>'C.2 State Expenditures'!AR53</f>
        <v>34446446</v>
      </c>
      <c r="D52" s="203">
        <f t="shared" si="0"/>
        <v>0</v>
      </c>
    </row>
    <row r="53" spans="1:4" x14ac:dyDescent="0.25">
      <c r="A53" s="19" t="s">
        <v>50</v>
      </c>
      <c r="B53" s="20">
        <v>305584372</v>
      </c>
      <c r="C53" s="60">
        <f>'C.2 State Expenditures'!AR54</f>
        <v>267152727</v>
      </c>
      <c r="D53" s="203">
        <f t="shared" si="0"/>
        <v>-38431645</v>
      </c>
    </row>
    <row r="54" spans="1:4" x14ac:dyDescent="0.25">
      <c r="A54" s="3" t="s">
        <v>51</v>
      </c>
      <c r="B54" s="58">
        <v>12003735</v>
      </c>
      <c r="C54" s="60">
        <f>'C.2 State Expenditures'!AR55</f>
        <v>11985542</v>
      </c>
      <c r="D54" s="203">
        <f t="shared" si="0"/>
        <v>-18193</v>
      </c>
    </row>
    <row r="55" spans="1:4" x14ac:dyDescent="0.25">
      <c r="B55" s="16"/>
      <c r="C55" s="16"/>
      <c r="D55" s="16"/>
    </row>
    <row r="56" spans="1:4" x14ac:dyDescent="0.25">
      <c r="B56" s="67"/>
      <c r="C56" s="67"/>
      <c r="D56" s="67"/>
    </row>
    <row r="59" spans="1:4" x14ac:dyDescent="0.25">
      <c r="D59" s="38"/>
    </row>
  </sheetData>
  <mergeCells count="1">
    <mergeCell ref="A1:D1"/>
  </mergeCells>
  <pageMargins left="0.25" right="0.25" top="0.75" bottom="0.75" header="0.3" footer="0.3"/>
  <pageSetup scale="83" fitToWidth="0"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91</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Expenditures'!$G$51</f>
        <v>38835103</v>
      </c>
      <c r="C3" s="46">
        <f>'C.2 State Expenditures'!$G$51</f>
        <v>44001217</v>
      </c>
      <c r="D3" s="46">
        <f>'B. Total Expenditures'!$G$51</f>
        <v>82836320</v>
      </c>
      <c r="E3" s="55">
        <f t="shared" ref="E3:E44" si="0">D3/($D$44)</f>
        <v>0.30394259940917523</v>
      </c>
    </row>
    <row r="4" spans="1:5" ht="57.75" x14ac:dyDescent="0.25">
      <c r="A4" s="119" t="s">
        <v>182</v>
      </c>
      <c r="B4" s="46">
        <f>'C.1 Federal Expenditures'!$H$51</f>
        <v>38835103</v>
      </c>
      <c r="C4" s="46">
        <f>'C.2 State Expenditures'!$H$51</f>
        <v>44001217</v>
      </c>
      <c r="D4" s="46">
        <f>'B. Total Expenditures'!$H$51</f>
        <v>82836320</v>
      </c>
      <c r="E4" s="55">
        <f t="shared" si="0"/>
        <v>0.30394259940917523</v>
      </c>
    </row>
    <row r="5" spans="1:5" ht="43.5" x14ac:dyDescent="0.25">
      <c r="A5" s="119" t="s">
        <v>181</v>
      </c>
      <c r="B5" s="46">
        <f>'C.1 Federal Expenditures'!$I$51</f>
        <v>0</v>
      </c>
      <c r="C5" s="46">
        <f>'C.2 State Expenditures'!$I$51</f>
        <v>0</v>
      </c>
      <c r="D5" s="46">
        <f>'B. Total Expenditures'!$I$51</f>
        <v>0</v>
      </c>
      <c r="E5" s="55">
        <f t="shared" si="0"/>
        <v>0</v>
      </c>
    </row>
    <row r="6" spans="1:5" ht="30.75" x14ac:dyDescent="0.25">
      <c r="A6" s="118" t="s">
        <v>149</v>
      </c>
      <c r="B6" s="46">
        <f>'C.1 Federal Expenditures'!$J$51</f>
        <v>0</v>
      </c>
      <c r="C6" s="132"/>
      <c r="D6" s="46">
        <f>'B. Total Expenditures'!$J$51</f>
        <v>0</v>
      </c>
      <c r="E6" s="55">
        <f t="shared" si="0"/>
        <v>0</v>
      </c>
    </row>
    <row r="7" spans="1:5" x14ac:dyDescent="0.25">
      <c r="A7" s="119" t="s">
        <v>183</v>
      </c>
      <c r="B7" s="46">
        <f>'C.1 Federal Expenditures'!$K$51</f>
        <v>0</v>
      </c>
      <c r="C7" s="132"/>
      <c r="D7" s="46">
        <f>'B. Total Expenditures'!$K$51</f>
        <v>0</v>
      </c>
      <c r="E7" s="55">
        <f t="shared" si="0"/>
        <v>0</v>
      </c>
    </row>
    <row r="8" spans="1:5" x14ac:dyDescent="0.25">
      <c r="A8" s="119" t="s">
        <v>184</v>
      </c>
      <c r="B8" s="46">
        <f>'C.1 Federal Expenditures'!$L$51</f>
        <v>0</v>
      </c>
      <c r="C8" s="132"/>
      <c r="D8" s="46">
        <f>'B. Total Expenditures'!$L$51</f>
        <v>0</v>
      </c>
      <c r="E8" s="55">
        <f t="shared" si="0"/>
        <v>0</v>
      </c>
    </row>
    <row r="9" spans="1:5" ht="29.25" x14ac:dyDescent="0.25">
      <c r="A9" s="119" t="s">
        <v>185</v>
      </c>
      <c r="B9" s="46">
        <f>'C.1 Federal Expenditures'!$M$51</f>
        <v>0</v>
      </c>
      <c r="C9" s="132"/>
      <c r="D9" s="46">
        <f>'B. Total Expenditures'!$M$51</f>
        <v>0</v>
      </c>
      <c r="E9" s="55">
        <f t="shared" si="0"/>
        <v>0</v>
      </c>
    </row>
    <row r="10" spans="1:5" ht="30.75" x14ac:dyDescent="0.25">
      <c r="A10" s="118" t="s">
        <v>148</v>
      </c>
      <c r="B10" s="46">
        <f>'C.1 Federal Expenditures'!$N$51</f>
        <v>0</v>
      </c>
      <c r="C10" s="132"/>
      <c r="D10" s="46">
        <f>'B. Total Expenditures'!$N$51</f>
        <v>0</v>
      </c>
      <c r="E10" s="55">
        <f t="shared" si="0"/>
        <v>0</v>
      </c>
    </row>
    <row r="11" spans="1:5" x14ac:dyDescent="0.25">
      <c r="A11" s="119" t="s">
        <v>186</v>
      </c>
      <c r="B11" s="46">
        <f>'C.1 Federal Expenditures'!$O$51</f>
        <v>0</v>
      </c>
      <c r="C11" s="132"/>
      <c r="D11" s="46">
        <f>'B. Total Expenditures'!$O$51</f>
        <v>0</v>
      </c>
      <c r="E11" s="55">
        <f t="shared" si="0"/>
        <v>0</v>
      </c>
    </row>
    <row r="12" spans="1:5" x14ac:dyDescent="0.25">
      <c r="A12" s="119" t="s">
        <v>187</v>
      </c>
      <c r="B12" s="46">
        <f>'C.1 Federal Expenditures'!$P$51</f>
        <v>0</v>
      </c>
      <c r="C12" s="132"/>
      <c r="D12" s="46">
        <f>'B. Total Expenditures'!$P$51</f>
        <v>0</v>
      </c>
      <c r="E12" s="55">
        <f t="shared" si="0"/>
        <v>0</v>
      </c>
    </row>
    <row r="13" spans="1:5" ht="29.25" x14ac:dyDescent="0.25">
      <c r="A13" s="119" t="s">
        <v>188</v>
      </c>
      <c r="B13" s="46">
        <f>'C.1 Federal Expenditures'!$Q$51</f>
        <v>0</v>
      </c>
      <c r="C13" s="132"/>
      <c r="D13" s="46">
        <f>'B. Total Expenditures'!$Q$51</f>
        <v>0</v>
      </c>
      <c r="E13" s="55">
        <f t="shared" si="0"/>
        <v>0</v>
      </c>
    </row>
    <row r="14" spans="1:5" ht="30.75" x14ac:dyDescent="0.25">
      <c r="A14" s="118" t="s">
        <v>189</v>
      </c>
      <c r="B14" s="46">
        <f>'C.1 Federal Expenditures'!$R$51</f>
        <v>20652867</v>
      </c>
      <c r="C14" s="46">
        <f>'C.2 State Expenditures'!$R$51</f>
        <v>29052595</v>
      </c>
      <c r="D14" s="46">
        <f>'B. Total Expenditures'!$R$51</f>
        <v>49705462</v>
      </c>
      <c r="E14" s="55">
        <f t="shared" si="0"/>
        <v>0.18237902559063443</v>
      </c>
    </row>
    <row r="15" spans="1:5" x14ac:dyDescent="0.25">
      <c r="A15" s="119" t="s">
        <v>190</v>
      </c>
      <c r="B15" s="46">
        <f>'C.1 Federal Expenditures'!$S$51</f>
        <v>48700</v>
      </c>
      <c r="C15" s="46">
        <f>'C.2 State Expenditures'!$S$51</f>
        <v>0</v>
      </c>
      <c r="D15" s="46">
        <f>'B. Total Expenditures'!$S$51</f>
        <v>48700</v>
      </c>
      <c r="E15" s="55">
        <f t="shared" si="0"/>
        <v>1.7868978959020433E-4</v>
      </c>
    </row>
    <row r="16" spans="1:5" x14ac:dyDescent="0.25">
      <c r="A16" s="119" t="s">
        <v>191</v>
      </c>
      <c r="B16" s="46">
        <f>'C.1 Federal Expenditures'!$T$51</f>
        <v>189177</v>
      </c>
      <c r="C16" s="46">
        <f>'C.2 State Expenditures'!$T$51</f>
        <v>1092</v>
      </c>
      <c r="D16" s="46">
        <f>'B. Total Expenditures'!$T$51</f>
        <v>190269</v>
      </c>
      <c r="E16" s="55">
        <f t="shared" si="0"/>
        <v>6.9813403645869782E-4</v>
      </c>
    </row>
    <row r="17" spans="1:5" x14ac:dyDescent="0.25">
      <c r="A17" s="119" t="s">
        <v>192</v>
      </c>
      <c r="B17" s="46">
        <f>'C.1 Federal Expenditures'!$U$51</f>
        <v>20414990</v>
      </c>
      <c r="C17" s="46">
        <f>'C.2 State Expenditures'!$U$51</f>
        <v>29051503</v>
      </c>
      <c r="D17" s="46">
        <f>'B. Total Expenditures'!$U$51</f>
        <v>49466493</v>
      </c>
      <c r="E17" s="55">
        <f t="shared" si="0"/>
        <v>0.18150220176458554</v>
      </c>
    </row>
    <row r="18" spans="1:5" ht="15.75" x14ac:dyDescent="0.25">
      <c r="A18" s="118" t="s">
        <v>193</v>
      </c>
      <c r="B18" s="46">
        <f>'C.1 Federal Expenditures'!$V$51</f>
        <v>950771</v>
      </c>
      <c r="C18" s="46">
        <f>'C.2 State Expenditures'!$V$51</f>
        <v>6350771</v>
      </c>
      <c r="D18" s="46">
        <f>'B. Total Expenditures'!$V$51</f>
        <v>7301542</v>
      </c>
      <c r="E18" s="55">
        <f t="shared" si="0"/>
        <v>2.6790780362711285E-2</v>
      </c>
    </row>
    <row r="19" spans="1:5" ht="15.75" x14ac:dyDescent="0.25">
      <c r="A19" s="118" t="s">
        <v>154</v>
      </c>
      <c r="B19" s="46">
        <f>'C.1 Federal Expenditures'!$W$51</f>
        <v>107795</v>
      </c>
      <c r="C19" s="46">
        <f>'C.2 State Expenditures'!$W$51</f>
        <v>21328762</v>
      </c>
      <c r="D19" s="46">
        <f>'B. Total Expenditures'!$W$51</f>
        <v>21436557</v>
      </c>
      <c r="E19" s="55">
        <f t="shared" si="0"/>
        <v>7.865490472009079E-2</v>
      </c>
    </row>
    <row r="20" spans="1:5" ht="29.25" x14ac:dyDescent="0.25">
      <c r="A20" s="119" t="s">
        <v>195</v>
      </c>
      <c r="B20" s="46">
        <f>'C.1 Federal Expenditures'!$X$51</f>
        <v>107795</v>
      </c>
      <c r="C20" s="46">
        <f>'C.2 State Expenditures'!$X$51</f>
        <v>21328762</v>
      </c>
      <c r="D20" s="46">
        <f>'B. Total Expenditures'!$X$51</f>
        <v>21436557</v>
      </c>
      <c r="E20" s="55">
        <f t="shared" si="0"/>
        <v>7.865490472009079E-2</v>
      </c>
    </row>
    <row r="21" spans="1:5" x14ac:dyDescent="0.25">
      <c r="A21" s="119" t="s">
        <v>194</v>
      </c>
      <c r="B21" s="46">
        <f>'C.1 Federal Expenditures'!$Y$51</f>
        <v>0</v>
      </c>
      <c r="C21" s="46">
        <f>'C.2 State Expenditures'!$Y$51</f>
        <v>0</v>
      </c>
      <c r="D21" s="46">
        <f>'B. Total Expenditures'!$Y$51</f>
        <v>0</v>
      </c>
      <c r="E21" s="55">
        <f t="shared" si="0"/>
        <v>0</v>
      </c>
    </row>
    <row r="22" spans="1:5" ht="30.75" x14ac:dyDescent="0.25">
      <c r="A22" s="118" t="s">
        <v>155</v>
      </c>
      <c r="B22" s="46">
        <f>'C.1 Federal Expenditures'!$Z$51</f>
        <v>408</v>
      </c>
      <c r="C22" s="46">
        <f>'C.2 State Expenditures'!$Z$51</f>
        <v>0</v>
      </c>
      <c r="D22" s="46">
        <f>'B. Total Expenditures'!$Z$51</f>
        <v>408</v>
      </c>
      <c r="E22" s="55">
        <f t="shared" si="0"/>
        <v>1.4970315021109519E-6</v>
      </c>
    </row>
    <row r="23" spans="1:5" ht="30.75" x14ac:dyDescent="0.25">
      <c r="A23" s="118" t="s">
        <v>150</v>
      </c>
      <c r="B23" s="46">
        <f>'C.1 Federal Expenditures'!$AA$51</f>
        <v>0</v>
      </c>
      <c r="C23" s="46">
        <f>'C.2 State Expenditures'!$AA$51</f>
        <v>0</v>
      </c>
      <c r="D23" s="46">
        <f>'B. Total Expenditures'!$AA$51</f>
        <v>0</v>
      </c>
      <c r="E23" s="55">
        <f t="shared" si="0"/>
        <v>0</v>
      </c>
    </row>
    <row r="24" spans="1:5" ht="30.75" x14ac:dyDescent="0.25">
      <c r="A24" s="118" t="s">
        <v>156</v>
      </c>
      <c r="B24" s="46">
        <f>'C.1 Federal Expenditures'!$AB$51</f>
        <v>0</v>
      </c>
      <c r="C24" s="46">
        <f>'C.2 State Expenditures'!$AB$51</f>
        <v>0</v>
      </c>
      <c r="D24" s="46">
        <f>'B. Total Expenditures'!$AB$51</f>
        <v>0</v>
      </c>
      <c r="E24" s="55">
        <f t="shared" si="0"/>
        <v>0</v>
      </c>
    </row>
    <row r="25" spans="1:5" ht="15.75" x14ac:dyDescent="0.25">
      <c r="A25" s="118" t="s">
        <v>64</v>
      </c>
      <c r="B25" s="46">
        <f>'C.1 Federal Expenditures'!$AC$51</f>
        <v>2219649</v>
      </c>
      <c r="C25" s="46">
        <f>'C.2 State Expenditures'!$AC$51</f>
        <v>995</v>
      </c>
      <c r="D25" s="46">
        <f>'B. Total Expenditures'!$AC$51</f>
        <v>2220644</v>
      </c>
      <c r="E25" s="55">
        <f t="shared" si="0"/>
        <v>8.1479755465041007E-3</v>
      </c>
    </row>
    <row r="26" spans="1:5" ht="15.75" x14ac:dyDescent="0.25">
      <c r="A26" s="118" t="s">
        <v>196</v>
      </c>
      <c r="B26" s="46">
        <f>'C.1 Federal Expenditures'!$AD$51</f>
        <v>0</v>
      </c>
      <c r="C26" s="46">
        <f>'C.2 State Expenditures'!$AD$51</f>
        <v>0</v>
      </c>
      <c r="D26" s="46">
        <f>'B. Total Expenditures'!$AD$51</f>
        <v>0</v>
      </c>
      <c r="E26" s="55">
        <f t="shared" si="0"/>
        <v>0</v>
      </c>
    </row>
    <row r="27" spans="1:5" s="11" customFormat="1" ht="15.75" x14ac:dyDescent="0.25">
      <c r="A27" s="118" t="s">
        <v>197</v>
      </c>
      <c r="B27" s="46">
        <f>'C.1 Federal Expenditures'!$AE$51</f>
        <v>0</v>
      </c>
      <c r="C27" s="46">
        <f>'C.2 State Expenditures'!$AE$51</f>
        <v>0</v>
      </c>
      <c r="D27" s="46">
        <f>'B. Total Expenditures'!$AE$51</f>
        <v>0</v>
      </c>
      <c r="E27" s="55">
        <f t="shared" si="0"/>
        <v>0</v>
      </c>
    </row>
    <row r="28" spans="1:5" ht="30.75" x14ac:dyDescent="0.25">
      <c r="A28" s="118" t="s">
        <v>198</v>
      </c>
      <c r="B28" s="46">
        <f>'C.1 Federal Expenditures'!$AF$51</f>
        <v>0</v>
      </c>
      <c r="C28" s="46">
        <f>'C.2 State Expenditures'!$AF$51</f>
        <v>0</v>
      </c>
      <c r="D28" s="46">
        <f>'B. Total Expenditures'!$AF$51</f>
        <v>0</v>
      </c>
      <c r="E28" s="55">
        <f t="shared" si="0"/>
        <v>0</v>
      </c>
    </row>
    <row r="29" spans="1:5" ht="45.75" x14ac:dyDescent="0.25">
      <c r="A29" s="118" t="s">
        <v>157</v>
      </c>
      <c r="B29" s="46">
        <f>'C.1 Federal Expenditures'!$AG$51</f>
        <v>25244756</v>
      </c>
      <c r="C29" s="46">
        <f>'C.2 State Expenditures'!$AG$51</f>
        <v>17581581</v>
      </c>
      <c r="D29" s="46">
        <f>'B. Total Expenditures'!$AG$51</f>
        <v>42826337</v>
      </c>
      <c r="E29" s="55">
        <f t="shared" si="0"/>
        <v>0.15713817551230352</v>
      </c>
    </row>
    <row r="30" spans="1:5" ht="15.75" x14ac:dyDescent="0.25">
      <c r="A30" s="118" t="s">
        <v>199</v>
      </c>
      <c r="B30" s="46">
        <f>'C.1 Federal Expenditures'!$AH$51</f>
        <v>0</v>
      </c>
      <c r="C30" s="46">
        <f>'C.2 State Expenditures'!$AH$51</f>
        <v>0</v>
      </c>
      <c r="D30" s="46">
        <f>'B. Total Expenditures'!$AH$51</f>
        <v>0</v>
      </c>
      <c r="E30" s="55">
        <f t="shared" si="0"/>
        <v>0</v>
      </c>
    </row>
    <row r="31" spans="1:5" ht="29.25" x14ac:dyDescent="0.25">
      <c r="A31" s="119" t="s">
        <v>200</v>
      </c>
      <c r="B31" s="46">
        <f>'C.1 Federal Expenditures'!$AI$51</f>
        <v>0</v>
      </c>
      <c r="C31" s="46">
        <f>'C.2 State Expenditures'!$AI$51</f>
        <v>0</v>
      </c>
      <c r="D31" s="46">
        <f>'B. Total Expenditures'!$AI$51</f>
        <v>0</v>
      </c>
      <c r="E31" s="55">
        <f t="shared" si="0"/>
        <v>0</v>
      </c>
    </row>
    <row r="32" spans="1:5" x14ac:dyDescent="0.25">
      <c r="A32" s="119" t="s">
        <v>201</v>
      </c>
      <c r="B32" s="46">
        <f>'C.1 Federal Expenditures'!$AJ$51</f>
        <v>0</v>
      </c>
      <c r="C32" s="46">
        <f>'C.2 State Expenditures'!$AJ$51</f>
        <v>0</v>
      </c>
      <c r="D32" s="46">
        <f>'B. Total Expenditures'!$AJ$51</f>
        <v>0</v>
      </c>
      <c r="E32" s="55">
        <f t="shared" si="0"/>
        <v>0</v>
      </c>
    </row>
    <row r="33" spans="1:5" x14ac:dyDescent="0.25">
      <c r="A33" s="119" t="s">
        <v>202</v>
      </c>
      <c r="B33" s="46">
        <f>'C.1 Federal Expenditures'!$AK$51</f>
        <v>0</v>
      </c>
      <c r="C33" s="46">
        <f>'C.2 State Expenditures'!$AK$51</f>
        <v>0</v>
      </c>
      <c r="D33" s="46">
        <f>'B. Total Expenditures'!$AK$51</f>
        <v>0</v>
      </c>
      <c r="E33" s="55">
        <f t="shared" si="0"/>
        <v>0</v>
      </c>
    </row>
    <row r="34" spans="1:5" ht="15.75" x14ac:dyDescent="0.25">
      <c r="A34" s="118" t="s">
        <v>203</v>
      </c>
      <c r="B34" s="46">
        <f>'C.1 Federal Expenditures'!$AL$51</f>
        <v>0</v>
      </c>
      <c r="C34" s="46">
        <f>'C.2 State Expenditures'!$AL$51</f>
        <v>0</v>
      </c>
      <c r="D34" s="46">
        <f>'B. Total Expenditures'!$AL$51</f>
        <v>0</v>
      </c>
      <c r="E34" s="55">
        <f t="shared" si="0"/>
        <v>0</v>
      </c>
    </row>
    <row r="35" spans="1:5" ht="15.75" x14ac:dyDescent="0.25">
      <c r="A35" s="118" t="s">
        <v>158</v>
      </c>
      <c r="B35" s="46">
        <f>'C.1 Federal Expenditures'!$AM$51</f>
        <v>7715831</v>
      </c>
      <c r="C35" s="46">
        <f>'C.2 State Expenditures'!$AM$51</f>
        <v>12973570</v>
      </c>
      <c r="D35" s="46">
        <f>'B. Total Expenditures'!$AM$51</f>
        <v>20689401</v>
      </c>
      <c r="E35" s="55">
        <f t="shared" si="0"/>
        <v>7.5913443766680966E-2</v>
      </c>
    </row>
    <row r="36" spans="1:5" x14ac:dyDescent="0.25">
      <c r="A36" s="119" t="s">
        <v>204</v>
      </c>
      <c r="B36" s="46">
        <f>'C.1 Federal Expenditures'!$AN$51</f>
        <v>6354977</v>
      </c>
      <c r="C36" s="46">
        <f>'C.2 State Expenditures'!$AN$51</f>
        <v>10644026</v>
      </c>
      <c r="D36" s="46">
        <f>'B. Total Expenditures'!$AN$51</f>
        <v>16999003</v>
      </c>
      <c r="E36" s="55">
        <f t="shared" si="0"/>
        <v>6.2372654400682792E-2</v>
      </c>
    </row>
    <row r="37" spans="1:5" x14ac:dyDescent="0.25">
      <c r="A37" s="119" t="s">
        <v>205</v>
      </c>
      <c r="B37" s="46">
        <f>'C.1 Federal Expenditures'!$AO$51</f>
        <v>0</v>
      </c>
      <c r="C37" s="46">
        <f>'C.2 State Expenditures'!$AO$51</f>
        <v>0</v>
      </c>
      <c r="D37" s="46">
        <f>'B. Total Expenditures'!$AO$51</f>
        <v>0</v>
      </c>
      <c r="E37" s="55">
        <f t="shared" si="0"/>
        <v>0</v>
      </c>
    </row>
    <row r="38" spans="1:5" x14ac:dyDescent="0.25">
      <c r="A38" s="119" t="s">
        <v>206</v>
      </c>
      <c r="B38" s="46">
        <f>'C.1 Federal Expenditures'!$AP$51</f>
        <v>1360854</v>
      </c>
      <c r="C38" s="46">
        <f>'C.2 State Expenditures'!$AP$51</f>
        <v>2329544</v>
      </c>
      <c r="D38" s="46">
        <f>'B. Total Expenditures'!$AP$51</f>
        <v>3690398</v>
      </c>
      <c r="E38" s="55">
        <f t="shared" si="0"/>
        <v>1.3540789365998169E-2</v>
      </c>
    </row>
    <row r="39" spans="1:5" ht="15.75" x14ac:dyDescent="0.25">
      <c r="A39" s="118" t="s">
        <v>152</v>
      </c>
      <c r="B39" s="46">
        <f>'C.1 Federal Expenditures'!$AQ$51</f>
        <v>6779335</v>
      </c>
      <c r="C39" s="46">
        <f>'C.2 State Expenditures'!$AQ$51</f>
        <v>6880120</v>
      </c>
      <c r="D39" s="46">
        <f>'B. Total Expenditures'!$AQ$51</f>
        <v>13659455</v>
      </c>
      <c r="E39" s="55">
        <f t="shared" si="0"/>
        <v>5.0119202050654302E-2</v>
      </c>
    </row>
    <row r="40" spans="1:5" ht="15.75" x14ac:dyDescent="0.25">
      <c r="A40" s="94" t="s">
        <v>209</v>
      </c>
      <c r="B40" s="133">
        <f>'C.1 Federal Expenditures'!$AR$51</f>
        <v>102506515</v>
      </c>
      <c r="C40" s="133">
        <f>'C.2 State Expenditures'!$AR$51</f>
        <v>138169611</v>
      </c>
      <c r="D40" s="133">
        <f>'B. Total Expenditures'!$AR$51</f>
        <v>240676126</v>
      </c>
      <c r="E40" s="96">
        <f t="shared" si="0"/>
        <v>0.88308760399025676</v>
      </c>
    </row>
    <row r="41" spans="1:5" ht="15.75" x14ac:dyDescent="0.25">
      <c r="A41" s="118" t="s">
        <v>153</v>
      </c>
      <c r="B41" s="46">
        <f>'C.1 Federal Expenditures'!$C$51</f>
        <v>16037729</v>
      </c>
      <c r="C41" s="132"/>
      <c r="D41" s="46">
        <f>'B. Total Expenditures'!$C$51</f>
        <v>16037729</v>
      </c>
      <c r="E41" s="55">
        <f t="shared" si="0"/>
        <v>5.8845552782643078E-2</v>
      </c>
    </row>
    <row r="42" spans="1:5" ht="15.75" x14ac:dyDescent="0.25">
      <c r="A42" s="118" t="s">
        <v>320</v>
      </c>
      <c r="B42" s="46">
        <f>'C.1 Federal Expenditures'!$D$51</f>
        <v>15825500</v>
      </c>
      <c r="C42" s="132"/>
      <c r="D42" s="46">
        <f>'B. Total Expenditures'!$D$51</f>
        <v>15825500</v>
      </c>
      <c r="E42" s="55">
        <f t="shared" si="0"/>
        <v>5.8066843227100172E-2</v>
      </c>
    </row>
    <row r="43" spans="1:5" ht="15.75" x14ac:dyDescent="0.25">
      <c r="A43" s="120" t="s">
        <v>180</v>
      </c>
      <c r="B43" s="133">
        <f>B41+B42</f>
        <v>31863229</v>
      </c>
      <c r="C43" s="144"/>
      <c r="D43" s="133">
        <f>D41+D42</f>
        <v>31863229</v>
      </c>
      <c r="E43" s="96">
        <f t="shared" si="0"/>
        <v>0.11691239600974325</v>
      </c>
    </row>
    <row r="44" spans="1:5" ht="15.75" x14ac:dyDescent="0.25">
      <c r="A44" s="94" t="s">
        <v>61</v>
      </c>
      <c r="B44" s="95">
        <f>SUM(B41,B42, B3,B6,B10,B14,B18,B19,B22,B23,B24,B25,B26,B27,B28,B29,B30,B34,B35, B39)</f>
        <v>134369744</v>
      </c>
      <c r="C44" s="95">
        <f>SUM(C41,C42,C3,C6,C10,C14,C18,C19,C22,C23,C24,C25,C26,C27,C28,C29,C30,C34,C35, C39)</f>
        <v>138169611</v>
      </c>
      <c r="D44" s="95">
        <f>B44+C44</f>
        <v>272539355</v>
      </c>
      <c r="E44" s="96">
        <f t="shared" si="0"/>
        <v>1</v>
      </c>
    </row>
    <row r="45" spans="1:5" ht="15.75" x14ac:dyDescent="0.25">
      <c r="A45" s="118" t="s">
        <v>207</v>
      </c>
      <c r="B45" s="46">
        <f>'C.1 Federal Expenditures'!$AS$51</f>
        <v>79669</v>
      </c>
      <c r="C45" s="132"/>
      <c r="D45" s="46">
        <f>'B. Total Expenditures'!$AS$51</f>
        <v>79669</v>
      </c>
      <c r="E45" s="141"/>
    </row>
    <row r="46" spans="1:5" ht="15.75" x14ac:dyDescent="0.25">
      <c r="A46" s="118" t="s">
        <v>208</v>
      </c>
      <c r="B46" s="46">
        <f>'C.1 Federal Expenditures'!$AT$51</f>
        <v>78114271</v>
      </c>
      <c r="C46" s="132"/>
      <c r="D46" s="46">
        <f>'B. Total Expenditures'!$AT$51</f>
        <v>78114271</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90</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Expenditures'!$G$52</f>
        <v>151246379</v>
      </c>
      <c r="C3" s="46">
        <f>'C.2 State Expenditures'!$G$52</f>
        <v>2805184</v>
      </c>
      <c r="D3" s="46">
        <f>'B. Total Expenditures'!$G$52</f>
        <v>154051563</v>
      </c>
      <c r="E3" s="55">
        <f t="shared" ref="E3:E44" si="0">D3/($D$44)</f>
        <v>0.14681664277248857</v>
      </c>
    </row>
    <row r="4" spans="1:5" ht="57.75" x14ac:dyDescent="0.25">
      <c r="A4" s="119" t="s">
        <v>182</v>
      </c>
      <c r="B4" s="46">
        <f>'C.1 Federal Expenditures'!$H$52</f>
        <v>151246379</v>
      </c>
      <c r="C4" s="46">
        <f>'C.2 State Expenditures'!$H$52</f>
        <v>2805184</v>
      </c>
      <c r="D4" s="46">
        <f>'B. Total Expenditures'!$H$52</f>
        <v>154051563</v>
      </c>
      <c r="E4" s="55">
        <f t="shared" si="0"/>
        <v>0.14681664277248857</v>
      </c>
    </row>
    <row r="5" spans="1:5" ht="43.5" x14ac:dyDescent="0.25">
      <c r="A5" s="119" t="s">
        <v>181</v>
      </c>
      <c r="B5" s="46">
        <f>'C.1 Federal Expenditures'!$I$52</f>
        <v>0</v>
      </c>
      <c r="C5" s="46">
        <f>'C.2 State Expenditures'!$I$52</f>
        <v>0</v>
      </c>
      <c r="D5" s="46">
        <f>'B. Total Expenditures'!$I$52</f>
        <v>0</v>
      </c>
      <c r="E5" s="55">
        <f t="shared" si="0"/>
        <v>0</v>
      </c>
    </row>
    <row r="6" spans="1:5" ht="30.75" x14ac:dyDescent="0.25">
      <c r="A6" s="118" t="s">
        <v>149</v>
      </c>
      <c r="B6" s="46">
        <f>'C.1 Federal Expenditures'!$J$52</f>
        <v>0</v>
      </c>
      <c r="C6" s="132"/>
      <c r="D6" s="46">
        <f>'B. Total Expenditures'!$J$52</f>
        <v>0</v>
      </c>
      <c r="E6" s="55">
        <f t="shared" si="0"/>
        <v>0</v>
      </c>
    </row>
    <row r="7" spans="1:5" x14ac:dyDescent="0.25">
      <c r="A7" s="119" t="s">
        <v>183</v>
      </c>
      <c r="B7" s="46">
        <f>'C.1 Federal Expenditures'!$K$52</f>
        <v>0</v>
      </c>
      <c r="C7" s="132"/>
      <c r="D7" s="46">
        <f>'B. Total Expenditures'!$K$52</f>
        <v>0</v>
      </c>
      <c r="E7" s="55">
        <f t="shared" si="0"/>
        <v>0</v>
      </c>
    </row>
    <row r="8" spans="1:5" x14ac:dyDescent="0.25">
      <c r="A8" s="119" t="s">
        <v>184</v>
      </c>
      <c r="B8" s="46">
        <f>'C.1 Federal Expenditures'!$L$52</f>
        <v>0</v>
      </c>
      <c r="C8" s="132"/>
      <c r="D8" s="46">
        <f>'B. Total Expenditures'!$L$52</f>
        <v>0</v>
      </c>
      <c r="E8" s="55">
        <f t="shared" si="0"/>
        <v>0</v>
      </c>
    </row>
    <row r="9" spans="1:5" ht="29.25" x14ac:dyDescent="0.25">
      <c r="A9" s="119" t="s">
        <v>185</v>
      </c>
      <c r="B9" s="46">
        <f>'C.1 Federal Expenditures'!$M$52</f>
        <v>0</v>
      </c>
      <c r="C9" s="132"/>
      <c r="D9" s="46">
        <f>'B. Total Expenditures'!$M$52</f>
        <v>0</v>
      </c>
      <c r="E9" s="55">
        <f t="shared" si="0"/>
        <v>0</v>
      </c>
    </row>
    <row r="10" spans="1:5" ht="30.75" x14ac:dyDescent="0.25">
      <c r="A10" s="118" t="s">
        <v>148</v>
      </c>
      <c r="B10" s="46">
        <f>'C.1 Federal Expenditures'!$N$52</f>
        <v>8891014</v>
      </c>
      <c r="C10" s="132"/>
      <c r="D10" s="46">
        <f>'B. Total Expenditures'!$N$52</f>
        <v>8891014</v>
      </c>
      <c r="E10" s="55">
        <f t="shared" si="0"/>
        <v>8.4734539585501947E-3</v>
      </c>
    </row>
    <row r="11" spans="1:5" x14ac:dyDescent="0.25">
      <c r="A11" s="119" t="s">
        <v>186</v>
      </c>
      <c r="B11" s="46">
        <f>'C.1 Federal Expenditures'!$O$52</f>
        <v>0</v>
      </c>
      <c r="C11" s="132"/>
      <c r="D11" s="46">
        <f>'B. Total Expenditures'!$O$52</f>
        <v>0</v>
      </c>
      <c r="E11" s="55">
        <f t="shared" si="0"/>
        <v>0</v>
      </c>
    </row>
    <row r="12" spans="1:5" x14ac:dyDescent="0.25">
      <c r="A12" s="119" t="s">
        <v>187</v>
      </c>
      <c r="B12" s="46">
        <f>'C.1 Federal Expenditures'!$P$52</f>
        <v>0</v>
      </c>
      <c r="C12" s="132"/>
      <c r="D12" s="46">
        <f>'B. Total Expenditures'!$P$52</f>
        <v>0</v>
      </c>
      <c r="E12" s="55">
        <f t="shared" si="0"/>
        <v>0</v>
      </c>
    </row>
    <row r="13" spans="1:5" ht="29.25" x14ac:dyDescent="0.25">
      <c r="A13" s="119" t="s">
        <v>188</v>
      </c>
      <c r="B13" s="46">
        <f>'C.1 Federal Expenditures'!$Q$52</f>
        <v>8891014</v>
      </c>
      <c r="C13" s="132"/>
      <c r="D13" s="46">
        <f>'B. Total Expenditures'!$Q$52</f>
        <v>8891014</v>
      </c>
      <c r="E13" s="55">
        <f t="shared" si="0"/>
        <v>8.4734539585501947E-3</v>
      </c>
    </row>
    <row r="14" spans="1:5" ht="30.75" x14ac:dyDescent="0.25">
      <c r="A14" s="118" t="s">
        <v>189</v>
      </c>
      <c r="B14" s="46">
        <f>'C.1 Federal Expenditures'!$R$52</f>
        <v>84759105</v>
      </c>
      <c r="C14" s="46">
        <f>'C.2 State Expenditures'!$R$52</f>
        <v>76137507</v>
      </c>
      <c r="D14" s="46">
        <f>'B. Total Expenditures'!$R$52</f>
        <v>160896612</v>
      </c>
      <c r="E14" s="55">
        <f t="shared" si="0"/>
        <v>0.15334021899737363</v>
      </c>
    </row>
    <row r="15" spans="1:5" x14ac:dyDescent="0.25">
      <c r="A15" s="119" t="s">
        <v>190</v>
      </c>
      <c r="B15" s="46">
        <f>'C.1 Federal Expenditures'!$S$52</f>
        <v>10874562</v>
      </c>
      <c r="C15" s="46">
        <f>'C.2 State Expenditures'!$S$52</f>
        <v>269478</v>
      </c>
      <c r="D15" s="46">
        <f>'B. Total Expenditures'!$S$52</f>
        <v>11144040</v>
      </c>
      <c r="E15" s="55">
        <f t="shared" si="0"/>
        <v>1.0620668222121989E-2</v>
      </c>
    </row>
    <row r="16" spans="1:5" x14ac:dyDescent="0.25">
      <c r="A16" s="119" t="s">
        <v>191</v>
      </c>
      <c r="B16" s="46">
        <f>'C.1 Federal Expenditures'!$T$52</f>
        <v>12901668</v>
      </c>
      <c r="C16" s="46">
        <f>'C.2 State Expenditures'!$T$52</f>
        <v>64572506</v>
      </c>
      <c r="D16" s="46">
        <f>'B. Total Expenditures'!$T$52</f>
        <v>77474174</v>
      </c>
      <c r="E16" s="55">
        <f t="shared" si="0"/>
        <v>7.3835655456813656E-2</v>
      </c>
    </row>
    <row r="17" spans="1:5" x14ac:dyDescent="0.25">
      <c r="A17" s="119" t="s">
        <v>192</v>
      </c>
      <c r="B17" s="46">
        <f>'C.1 Federal Expenditures'!$U$52</f>
        <v>60982875</v>
      </c>
      <c r="C17" s="46">
        <f>'C.2 State Expenditures'!$U$52</f>
        <v>11295523</v>
      </c>
      <c r="D17" s="46">
        <f>'B. Total Expenditures'!$U$52</f>
        <v>72278398</v>
      </c>
      <c r="E17" s="55">
        <f t="shared" si="0"/>
        <v>6.8883895318437971E-2</v>
      </c>
    </row>
    <row r="18" spans="1:5" ht="15.75" x14ac:dyDescent="0.25">
      <c r="A18" s="118" t="s">
        <v>193</v>
      </c>
      <c r="B18" s="46">
        <f>'C.1 Federal Expenditures'!$V$52</f>
        <v>0</v>
      </c>
      <c r="C18" s="46">
        <f>'C.2 State Expenditures'!$V$52</f>
        <v>0</v>
      </c>
      <c r="D18" s="46">
        <f>'B. Total Expenditures'!$V$52</f>
        <v>0</v>
      </c>
      <c r="E18" s="55">
        <f t="shared" si="0"/>
        <v>0</v>
      </c>
    </row>
    <row r="19" spans="1:5" ht="15.75" x14ac:dyDescent="0.25">
      <c r="A19" s="118" t="s">
        <v>154</v>
      </c>
      <c r="B19" s="46">
        <f>'C.1 Federal Expenditures'!$W$52</f>
        <v>28802349</v>
      </c>
      <c r="C19" s="46">
        <f>'C.2 State Expenditures'!$W$52</f>
        <v>119642359</v>
      </c>
      <c r="D19" s="46">
        <f>'B. Total Expenditures'!$W$52</f>
        <v>148444708</v>
      </c>
      <c r="E19" s="55">
        <f t="shared" si="0"/>
        <v>0.14147310966200569</v>
      </c>
    </row>
    <row r="20" spans="1:5" ht="29.25" x14ac:dyDescent="0.25">
      <c r="A20" s="119" t="s">
        <v>195</v>
      </c>
      <c r="B20" s="46">
        <f>'C.1 Federal Expenditures'!$X$52</f>
        <v>28802349</v>
      </c>
      <c r="C20" s="46">
        <f>'C.2 State Expenditures'!$X$52</f>
        <v>70926409</v>
      </c>
      <c r="D20" s="46">
        <f>'B. Total Expenditures'!$X$52</f>
        <v>99728758</v>
      </c>
      <c r="E20" s="55">
        <f t="shared" si="0"/>
        <v>9.5045069016469252E-2</v>
      </c>
    </row>
    <row r="21" spans="1:5" x14ac:dyDescent="0.25">
      <c r="A21" s="119" t="s">
        <v>194</v>
      </c>
      <c r="B21" s="46">
        <f>'C.1 Federal Expenditures'!$Y$52</f>
        <v>0</v>
      </c>
      <c r="C21" s="46">
        <f>'C.2 State Expenditures'!$Y$52</f>
        <v>48715950</v>
      </c>
      <c r="D21" s="46">
        <f>'B. Total Expenditures'!$Y$52</f>
        <v>48715950</v>
      </c>
      <c r="E21" s="55">
        <f t="shared" si="0"/>
        <v>4.642804064553642E-2</v>
      </c>
    </row>
    <row r="22" spans="1:5" ht="30.75" x14ac:dyDescent="0.25">
      <c r="A22" s="118" t="s">
        <v>155</v>
      </c>
      <c r="B22" s="46">
        <f>'C.1 Federal Expenditures'!$Z$52</f>
        <v>0</v>
      </c>
      <c r="C22" s="46">
        <f>'C.2 State Expenditures'!$Z$52</f>
        <v>0</v>
      </c>
      <c r="D22" s="46">
        <f>'B. Total Expenditures'!$Z$52</f>
        <v>0</v>
      </c>
      <c r="E22" s="55">
        <f t="shared" si="0"/>
        <v>0</v>
      </c>
    </row>
    <row r="23" spans="1:5" ht="30.75" x14ac:dyDescent="0.25">
      <c r="A23" s="118" t="s">
        <v>150</v>
      </c>
      <c r="B23" s="46">
        <f>'C.1 Federal Expenditures'!$AA$52</f>
        <v>0</v>
      </c>
      <c r="C23" s="46">
        <f>'C.2 State Expenditures'!$AA$52</f>
        <v>0</v>
      </c>
      <c r="D23" s="46">
        <f>'B. Total Expenditures'!$AA$52</f>
        <v>0</v>
      </c>
      <c r="E23" s="55">
        <f t="shared" si="0"/>
        <v>0</v>
      </c>
    </row>
    <row r="24" spans="1:5" ht="30.75" x14ac:dyDescent="0.25">
      <c r="A24" s="118" t="s">
        <v>156</v>
      </c>
      <c r="B24" s="46">
        <f>'C.1 Federal Expenditures'!$AB$52</f>
        <v>0</v>
      </c>
      <c r="C24" s="46">
        <f>'C.2 State Expenditures'!$AB$52</f>
        <v>0</v>
      </c>
      <c r="D24" s="46">
        <f>'B. Total Expenditures'!$AB$52</f>
        <v>0</v>
      </c>
      <c r="E24" s="55">
        <f t="shared" si="0"/>
        <v>0</v>
      </c>
    </row>
    <row r="25" spans="1:5" ht="15.75" x14ac:dyDescent="0.25">
      <c r="A25" s="118" t="s">
        <v>64</v>
      </c>
      <c r="B25" s="46">
        <f>'C.1 Federal Expenditures'!$AC$52</f>
        <v>200000</v>
      </c>
      <c r="C25" s="46">
        <f>'C.2 State Expenditures'!$AC$52</f>
        <v>35733983</v>
      </c>
      <c r="D25" s="46">
        <f>'B. Total Expenditures'!$AC$52</f>
        <v>35933983</v>
      </c>
      <c r="E25" s="55">
        <f t="shared" si="0"/>
        <v>3.4246369480221875E-2</v>
      </c>
    </row>
    <row r="26" spans="1:5" ht="15.75" x14ac:dyDescent="0.25">
      <c r="A26" s="118" t="s">
        <v>196</v>
      </c>
      <c r="B26" s="46">
        <f>'C.1 Federal Expenditures'!$AD$52</f>
        <v>4255591</v>
      </c>
      <c r="C26" s="46">
        <f>'C.2 State Expenditures'!$AD$52</f>
        <v>13386</v>
      </c>
      <c r="D26" s="46">
        <f>'B. Total Expenditures'!$AD$52</f>
        <v>4268977</v>
      </c>
      <c r="E26" s="55">
        <f t="shared" si="0"/>
        <v>4.068487583037181E-3</v>
      </c>
    </row>
    <row r="27" spans="1:5" s="11" customFormat="1" ht="15.75" x14ac:dyDescent="0.25">
      <c r="A27" s="118" t="s">
        <v>197</v>
      </c>
      <c r="B27" s="46">
        <f>'C.1 Federal Expenditures'!$AE$52</f>
        <v>0</v>
      </c>
      <c r="C27" s="46">
        <f>'C.2 State Expenditures'!$AE$52</f>
        <v>0</v>
      </c>
      <c r="D27" s="46">
        <f>'B. Total Expenditures'!$AE$52</f>
        <v>0</v>
      </c>
      <c r="E27" s="55">
        <f t="shared" si="0"/>
        <v>0</v>
      </c>
    </row>
    <row r="28" spans="1:5" ht="30.75" x14ac:dyDescent="0.25">
      <c r="A28" s="118" t="s">
        <v>198</v>
      </c>
      <c r="B28" s="46">
        <f>'C.1 Federal Expenditures'!$AF$52</f>
        <v>0</v>
      </c>
      <c r="C28" s="46">
        <f>'C.2 State Expenditures'!$AF$52</f>
        <v>224308363</v>
      </c>
      <c r="D28" s="46">
        <f>'B. Total Expenditures'!$AF$52</f>
        <v>224308363</v>
      </c>
      <c r="E28" s="55">
        <f t="shared" si="0"/>
        <v>0.21377388297873157</v>
      </c>
    </row>
    <row r="29" spans="1:5" ht="45.75" x14ac:dyDescent="0.25">
      <c r="A29" s="118" t="s">
        <v>157</v>
      </c>
      <c r="B29" s="46">
        <f>'C.1 Federal Expenditures'!$AG$52</f>
        <v>0</v>
      </c>
      <c r="C29" s="46">
        <f>'C.2 State Expenditures'!$AG$52</f>
        <v>0</v>
      </c>
      <c r="D29" s="46">
        <f>'B. Total Expenditures'!$AG$52</f>
        <v>0</v>
      </c>
      <c r="E29" s="55">
        <f t="shared" si="0"/>
        <v>0</v>
      </c>
    </row>
    <row r="30" spans="1:5" ht="15.75" x14ac:dyDescent="0.25">
      <c r="A30" s="118" t="s">
        <v>199</v>
      </c>
      <c r="B30" s="46">
        <f>'C.1 Federal Expenditures'!$AH$52</f>
        <v>0</v>
      </c>
      <c r="C30" s="46">
        <f>'C.2 State Expenditures'!$AH$52</f>
        <v>0</v>
      </c>
      <c r="D30" s="46">
        <f>'B. Total Expenditures'!$AH$52</f>
        <v>0</v>
      </c>
      <c r="E30" s="55">
        <f t="shared" si="0"/>
        <v>0</v>
      </c>
    </row>
    <row r="31" spans="1:5" ht="29.25" x14ac:dyDescent="0.25">
      <c r="A31" s="119" t="s">
        <v>200</v>
      </c>
      <c r="B31" s="46">
        <f>'C.1 Federal Expenditures'!$AI$52</f>
        <v>0</v>
      </c>
      <c r="C31" s="46">
        <f>'C.2 State Expenditures'!$AI$52</f>
        <v>0</v>
      </c>
      <c r="D31" s="46">
        <f>'B. Total Expenditures'!$AI$52</f>
        <v>0</v>
      </c>
      <c r="E31" s="55">
        <f t="shared" si="0"/>
        <v>0</v>
      </c>
    </row>
    <row r="32" spans="1:5" x14ac:dyDescent="0.25">
      <c r="A32" s="119" t="s">
        <v>201</v>
      </c>
      <c r="B32" s="46">
        <f>'C.1 Federal Expenditures'!$AJ$52</f>
        <v>0</v>
      </c>
      <c r="C32" s="46">
        <f>'C.2 State Expenditures'!$AJ$52</f>
        <v>0</v>
      </c>
      <c r="D32" s="46">
        <f>'B. Total Expenditures'!$AJ$52</f>
        <v>0</v>
      </c>
      <c r="E32" s="55">
        <f t="shared" si="0"/>
        <v>0</v>
      </c>
    </row>
    <row r="33" spans="1:5" x14ac:dyDescent="0.25">
      <c r="A33" s="119" t="s">
        <v>202</v>
      </c>
      <c r="B33" s="46">
        <f>'C.1 Federal Expenditures'!$AK$52</f>
        <v>0</v>
      </c>
      <c r="C33" s="46">
        <f>'C.2 State Expenditures'!$AK$52</f>
        <v>0</v>
      </c>
      <c r="D33" s="46">
        <f>'B. Total Expenditures'!$AK$52</f>
        <v>0</v>
      </c>
      <c r="E33" s="55">
        <f t="shared" si="0"/>
        <v>0</v>
      </c>
    </row>
    <row r="34" spans="1:5" ht="15.75" x14ac:dyDescent="0.25">
      <c r="A34" s="118" t="s">
        <v>203</v>
      </c>
      <c r="B34" s="46">
        <f>'C.1 Federal Expenditures'!$AL$52</f>
        <v>0</v>
      </c>
      <c r="C34" s="46">
        <f>'C.2 State Expenditures'!$AL$52</f>
        <v>350284</v>
      </c>
      <c r="D34" s="46">
        <f>'B. Total Expenditures'!$AL$52</f>
        <v>350284</v>
      </c>
      <c r="E34" s="55">
        <f t="shared" si="0"/>
        <v>3.3383316530789364E-4</v>
      </c>
    </row>
    <row r="35" spans="1:5" ht="15.75" x14ac:dyDescent="0.25">
      <c r="A35" s="118" t="s">
        <v>158</v>
      </c>
      <c r="B35" s="46">
        <f>'C.1 Federal Expenditures'!$AM$52</f>
        <v>50785823</v>
      </c>
      <c r="C35" s="46">
        <f>'C.2 State Expenditures'!$AM$52</f>
        <v>25113200</v>
      </c>
      <c r="D35" s="46">
        <f>'B. Total Expenditures'!$AM$52</f>
        <v>75899023</v>
      </c>
      <c r="E35" s="55">
        <f t="shared" si="0"/>
        <v>7.2334480284188318E-2</v>
      </c>
    </row>
    <row r="36" spans="1:5" x14ac:dyDescent="0.25">
      <c r="A36" s="119" t="s">
        <v>204</v>
      </c>
      <c r="B36" s="46">
        <f>'C.1 Federal Expenditures'!$AN$52</f>
        <v>41874796</v>
      </c>
      <c r="C36" s="46">
        <f>'C.2 State Expenditures'!$AN$52</f>
        <v>23415433</v>
      </c>
      <c r="D36" s="46">
        <f>'B. Total Expenditures'!$AN$52</f>
        <v>65290229</v>
      </c>
      <c r="E36" s="55">
        <f t="shared" si="0"/>
        <v>6.222392062083118E-2</v>
      </c>
    </row>
    <row r="37" spans="1:5" x14ac:dyDescent="0.25">
      <c r="A37" s="119" t="s">
        <v>205</v>
      </c>
      <c r="B37" s="46">
        <f>'C.1 Federal Expenditures'!$AO$52</f>
        <v>0</v>
      </c>
      <c r="C37" s="46">
        <f>'C.2 State Expenditures'!$AO$52</f>
        <v>0</v>
      </c>
      <c r="D37" s="46">
        <f>'B. Total Expenditures'!$AO$52</f>
        <v>0</v>
      </c>
      <c r="E37" s="55">
        <f t="shared" si="0"/>
        <v>0</v>
      </c>
    </row>
    <row r="38" spans="1:5" x14ac:dyDescent="0.25">
      <c r="A38" s="119" t="s">
        <v>206</v>
      </c>
      <c r="B38" s="46">
        <f>'C.1 Federal Expenditures'!$AP$52</f>
        <v>8911027</v>
      </c>
      <c r="C38" s="46">
        <f>'C.2 State Expenditures'!$AP$52</f>
        <v>1697767</v>
      </c>
      <c r="D38" s="46">
        <f>'B. Total Expenditures'!$AP$52</f>
        <v>10608794</v>
      </c>
      <c r="E38" s="55">
        <f t="shared" si="0"/>
        <v>1.0110559663357133E-2</v>
      </c>
    </row>
    <row r="39" spans="1:5" ht="15.75" x14ac:dyDescent="0.25">
      <c r="A39" s="118" t="s">
        <v>152</v>
      </c>
      <c r="B39" s="46">
        <f>'C.1 Federal Expenditures'!$AQ$52</f>
        <v>0</v>
      </c>
      <c r="C39" s="46">
        <f>'C.2 State Expenditures'!$AQ$52</f>
        <v>122232798</v>
      </c>
      <c r="D39" s="46">
        <f>'B. Total Expenditures'!$AQ$52</f>
        <v>122232798</v>
      </c>
      <c r="E39" s="55">
        <f t="shared" si="0"/>
        <v>0.11649222305552172</v>
      </c>
    </row>
    <row r="40" spans="1:5" ht="15.75" x14ac:dyDescent="0.25">
      <c r="A40" s="94" t="s">
        <v>209</v>
      </c>
      <c r="B40" s="133">
        <f>'C.1 Federal Expenditures'!$AR$52</f>
        <v>328940261</v>
      </c>
      <c r="C40" s="133">
        <f>'C.2 State Expenditures'!$AR$52</f>
        <v>606337064</v>
      </c>
      <c r="D40" s="133">
        <f>'B. Total Expenditures'!$AR$52</f>
        <v>935277325</v>
      </c>
      <c r="E40" s="96">
        <f t="shared" si="0"/>
        <v>0.89135270193742666</v>
      </c>
    </row>
    <row r="41" spans="1:5" ht="15.75" x14ac:dyDescent="0.25">
      <c r="A41" s="118" t="s">
        <v>153</v>
      </c>
      <c r="B41" s="46">
        <f>'C.1 Federal Expenditures'!$C$52</f>
        <v>109326286</v>
      </c>
      <c r="C41" s="132"/>
      <c r="D41" s="46">
        <f>'B. Total Expenditures'!$C$52</f>
        <v>109326286</v>
      </c>
      <c r="E41" s="55">
        <f t="shared" si="0"/>
        <v>0.10419185605604611</v>
      </c>
    </row>
    <row r="42" spans="1:5" ht="15.75" x14ac:dyDescent="0.25">
      <c r="A42" s="118" t="s">
        <v>320</v>
      </c>
      <c r="B42" s="46">
        <f>'C.1 Federal Expenditures'!$D$52</f>
        <v>4675000</v>
      </c>
      <c r="C42" s="132"/>
      <c r="D42" s="46">
        <f>'B. Total Expenditures'!$D$52</f>
        <v>4675000</v>
      </c>
      <c r="E42" s="55">
        <f t="shared" si="0"/>
        <v>4.4554420065272826E-3</v>
      </c>
    </row>
    <row r="43" spans="1:5" ht="15.75" x14ac:dyDescent="0.25">
      <c r="A43" s="120" t="s">
        <v>180</v>
      </c>
      <c r="B43" s="133">
        <f>B41+B42</f>
        <v>114001286</v>
      </c>
      <c r="C43" s="144"/>
      <c r="D43" s="133">
        <f>D41+D42</f>
        <v>114001286</v>
      </c>
      <c r="E43" s="96">
        <f t="shared" si="0"/>
        <v>0.10864729806257339</v>
      </c>
    </row>
    <row r="44" spans="1:5" ht="15.75" x14ac:dyDescent="0.25">
      <c r="A44" s="94" t="s">
        <v>61</v>
      </c>
      <c r="B44" s="95">
        <f>SUM(B41,B42, B3,B6,B10,B14,B18,B19,B22,B23,B24,B25,B26,B27,B28,B29,B30,B34,B35, B39)</f>
        <v>442941547</v>
      </c>
      <c r="C44" s="95">
        <f>SUM(C41,C42,C3,C6,C10,C14,C18,C19,C22,C23,C24,C25,C26,C27,C28,C29,C30,C34,C35, C39)</f>
        <v>606337064</v>
      </c>
      <c r="D44" s="95">
        <f>B44+C44</f>
        <v>1049278611</v>
      </c>
      <c r="E44" s="96">
        <f t="shared" si="0"/>
        <v>1</v>
      </c>
    </row>
    <row r="45" spans="1:5" ht="15.75" x14ac:dyDescent="0.25">
      <c r="A45" s="118" t="s">
        <v>207</v>
      </c>
      <c r="B45" s="46">
        <f>'C.1 Federal Expenditures'!$AS$52</f>
        <v>0</v>
      </c>
      <c r="C45" s="132"/>
      <c r="D45" s="46">
        <f>'B. Total Expenditures'!$AS$52</f>
        <v>0</v>
      </c>
      <c r="E45" s="141"/>
    </row>
    <row r="46" spans="1:5" ht="15.75" x14ac:dyDescent="0.25">
      <c r="A46" s="118" t="s">
        <v>208</v>
      </c>
      <c r="B46" s="46">
        <f>'C.1 Federal Expenditures'!$AT$52</f>
        <v>45853103</v>
      </c>
      <c r="C46" s="132"/>
      <c r="D46" s="46">
        <f>'B. Total Expenditures'!$AT$52</f>
        <v>45853103</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theme="0" tint="-0.34998626667073579"/>
    <pageSetUpPr fitToPage="1"/>
  </sheetPr>
  <dimension ref="A1:E56"/>
  <sheetViews>
    <sheetView topLeftCell="A19" zoomScaleNormal="100" workbookViewId="0">
      <selection activeCell="B3" sqref="B3"/>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89</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Expenditures'!$G$53</f>
        <v>616832</v>
      </c>
      <c r="C3" s="46">
        <f>'C.2 State Expenditures'!$G$53</f>
        <v>23970149</v>
      </c>
      <c r="D3" s="46">
        <f>'B. Total Expenditures'!$G$53</f>
        <v>24586981</v>
      </c>
      <c r="E3" s="55">
        <f t="shared" ref="E3:E44" si="0">D3/($D$44)</f>
        <v>0.19514601551760852</v>
      </c>
    </row>
    <row r="4" spans="1:5" ht="57.75" x14ac:dyDescent="0.25">
      <c r="A4" s="119" t="s">
        <v>182</v>
      </c>
      <c r="B4" s="46">
        <f>'C.1 Federal Expenditures'!$H$53</f>
        <v>616832</v>
      </c>
      <c r="C4" s="46">
        <f>'C.2 State Expenditures'!$H$53</f>
        <v>23970149</v>
      </c>
      <c r="D4" s="46">
        <f>'B. Total Expenditures'!$H$53</f>
        <v>24586981</v>
      </c>
      <c r="E4" s="55">
        <f t="shared" si="0"/>
        <v>0.19514601551760852</v>
      </c>
    </row>
    <row r="5" spans="1:5" ht="43.5" x14ac:dyDescent="0.25">
      <c r="A5" s="119" t="s">
        <v>181</v>
      </c>
      <c r="B5" s="46">
        <f>'C.1 Federal Expenditures'!$I$53</f>
        <v>0</v>
      </c>
      <c r="C5" s="46">
        <f>'C.2 State Expenditures'!$I$53</f>
        <v>0</v>
      </c>
      <c r="D5" s="46">
        <f>'B. Total Expenditures'!$I$53</f>
        <v>0</v>
      </c>
      <c r="E5" s="55">
        <f t="shared" si="0"/>
        <v>0</v>
      </c>
    </row>
    <row r="6" spans="1:5" ht="30.75" x14ac:dyDescent="0.25">
      <c r="A6" s="118" t="s">
        <v>149</v>
      </c>
      <c r="B6" s="46">
        <f>'C.1 Federal Expenditures'!$J$53</f>
        <v>15414649</v>
      </c>
      <c r="C6" s="132"/>
      <c r="D6" s="46">
        <f>'B. Total Expenditures'!$J$53</f>
        <v>15414649</v>
      </c>
      <c r="E6" s="55">
        <f t="shared" si="0"/>
        <v>0.12234553453116057</v>
      </c>
    </row>
    <row r="7" spans="1:5" x14ac:dyDescent="0.25">
      <c r="A7" s="119" t="s">
        <v>183</v>
      </c>
      <c r="B7" s="46">
        <f>'C.1 Federal Expenditures'!$K$53</f>
        <v>12977465</v>
      </c>
      <c r="C7" s="132"/>
      <c r="D7" s="46">
        <f>'B. Total Expenditures'!$K$53</f>
        <v>12977465</v>
      </c>
      <c r="E7" s="55">
        <f t="shared" si="0"/>
        <v>0.1030016896449882</v>
      </c>
    </row>
    <row r="8" spans="1:5" x14ac:dyDescent="0.25">
      <c r="A8" s="119" t="s">
        <v>184</v>
      </c>
      <c r="B8" s="46">
        <f>'C.1 Federal Expenditures'!$L$53</f>
        <v>0</v>
      </c>
      <c r="C8" s="132"/>
      <c r="D8" s="46">
        <f>'B. Total Expenditures'!$L$53</f>
        <v>0</v>
      </c>
      <c r="E8" s="55">
        <f t="shared" si="0"/>
        <v>0</v>
      </c>
    </row>
    <row r="9" spans="1:5" ht="29.25" x14ac:dyDescent="0.25">
      <c r="A9" s="119" t="s">
        <v>185</v>
      </c>
      <c r="B9" s="46">
        <f>'C.1 Federal Expenditures'!$M$53</f>
        <v>2437184</v>
      </c>
      <c r="C9" s="132"/>
      <c r="D9" s="46">
        <f>'B. Total Expenditures'!$M$53</f>
        <v>2437184</v>
      </c>
      <c r="E9" s="55">
        <f t="shared" si="0"/>
        <v>1.9343844886172371E-2</v>
      </c>
    </row>
    <row r="10" spans="1:5" ht="30.75" x14ac:dyDescent="0.25">
      <c r="A10" s="118" t="s">
        <v>148</v>
      </c>
      <c r="B10" s="46">
        <f>'C.1 Federal Expenditures'!$N$53</f>
        <v>0</v>
      </c>
      <c r="C10" s="132"/>
      <c r="D10" s="46">
        <f>'B. Total Expenditures'!$N$53</f>
        <v>0</v>
      </c>
      <c r="E10" s="55">
        <f t="shared" si="0"/>
        <v>0</v>
      </c>
    </row>
    <row r="11" spans="1:5" x14ac:dyDescent="0.25">
      <c r="A11" s="119" t="s">
        <v>186</v>
      </c>
      <c r="B11" s="46">
        <f>'C.1 Federal Expenditures'!$O$53</f>
        <v>0</v>
      </c>
      <c r="C11" s="132"/>
      <c r="D11" s="46">
        <f>'B. Total Expenditures'!$O$53</f>
        <v>0</v>
      </c>
      <c r="E11" s="55">
        <f t="shared" si="0"/>
        <v>0</v>
      </c>
    </row>
    <row r="12" spans="1:5" x14ac:dyDescent="0.25">
      <c r="A12" s="119" t="s">
        <v>187</v>
      </c>
      <c r="B12" s="46">
        <f>'C.1 Federal Expenditures'!$P$53</f>
        <v>0</v>
      </c>
      <c r="C12" s="132"/>
      <c r="D12" s="46">
        <f>'B. Total Expenditures'!$P$53</f>
        <v>0</v>
      </c>
      <c r="E12" s="55">
        <f t="shared" si="0"/>
        <v>0</v>
      </c>
    </row>
    <row r="13" spans="1:5" ht="29.25" x14ac:dyDescent="0.25">
      <c r="A13" s="119" t="s">
        <v>188</v>
      </c>
      <c r="B13" s="46">
        <f>'C.1 Federal Expenditures'!$Q$53</f>
        <v>0</v>
      </c>
      <c r="C13" s="132"/>
      <c r="D13" s="46">
        <f>'B. Total Expenditures'!$Q$53</f>
        <v>0</v>
      </c>
      <c r="E13" s="55">
        <f t="shared" si="0"/>
        <v>0</v>
      </c>
    </row>
    <row r="14" spans="1:5" ht="30.75" x14ac:dyDescent="0.25">
      <c r="A14" s="118" t="s">
        <v>189</v>
      </c>
      <c r="B14" s="46">
        <f>'C.1 Federal Expenditures'!$R$53</f>
        <v>682923</v>
      </c>
      <c r="C14" s="46">
        <f>'C.2 State Expenditures'!$R$53</f>
        <v>0</v>
      </c>
      <c r="D14" s="46">
        <f>'B. Total Expenditures'!$R$53</f>
        <v>682923</v>
      </c>
      <c r="E14" s="55">
        <f t="shared" si="0"/>
        <v>5.4203361671500772E-3</v>
      </c>
    </row>
    <row r="15" spans="1:5" x14ac:dyDescent="0.25">
      <c r="A15" s="119" t="s">
        <v>190</v>
      </c>
      <c r="B15" s="46">
        <f>'C.1 Federal Expenditures'!$S$53</f>
        <v>0</v>
      </c>
      <c r="C15" s="46">
        <f>'C.2 State Expenditures'!$S$53</f>
        <v>0</v>
      </c>
      <c r="D15" s="46">
        <f>'B. Total Expenditures'!$S$53</f>
        <v>0</v>
      </c>
      <c r="E15" s="55">
        <f t="shared" si="0"/>
        <v>0</v>
      </c>
    </row>
    <row r="16" spans="1:5" x14ac:dyDescent="0.25">
      <c r="A16" s="119" t="s">
        <v>191</v>
      </c>
      <c r="B16" s="46">
        <f>'C.1 Federal Expenditures'!$T$53</f>
        <v>0</v>
      </c>
      <c r="C16" s="46">
        <f>'C.2 State Expenditures'!$T$53</f>
        <v>0</v>
      </c>
      <c r="D16" s="46">
        <f>'B. Total Expenditures'!$T$53</f>
        <v>0</v>
      </c>
      <c r="E16" s="55">
        <f t="shared" si="0"/>
        <v>0</v>
      </c>
    </row>
    <row r="17" spans="1:5" x14ac:dyDescent="0.25">
      <c r="A17" s="119" t="s">
        <v>192</v>
      </c>
      <c r="B17" s="46">
        <f>'C.1 Federal Expenditures'!$U$53</f>
        <v>682923</v>
      </c>
      <c r="C17" s="46">
        <f>'C.2 State Expenditures'!$U$53</f>
        <v>0</v>
      </c>
      <c r="D17" s="46">
        <f>'B. Total Expenditures'!$U$53</f>
        <v>682923</v>
      </c>
      <c r="E17" s="55">
        <f t="shared" si="0"/>
        <v>5.4203361671500772E-3</v>
      </c>
    </row>
    <row r="18" spans="1:5" ht="15.75" x14ac:dyDescent="0.25">
      <c r="A18" s="118" t="s">
        <v>193</v>
      </c>
      <c r="B18" s="46">
        <f>'C.1 Federal Expenditures'!$V$53</f>
        <v>13601759</v>
      </c>
      <c r="C18" s="46">
        <f>'C.2 State Expenditures'!$V$53</f>
        <v>0</v>
      </c>
      <c r="D18" s="46">
        <f>'B. Total Expenditures'!$V$53</f>
        <v>13601759</v>
      </c>
      <c r="E18" s="55">
        <f t="shared" si="0"/>
        <v>0.10795668947239888</v>
      </c>
    </row>
    <row r="19" spans="1:5" ht="15.75" x14ac:dyDescent="0.25">
      <c r="A19" s="118" t="s">
        <v>154</v>
      </c>
      <c r="B19" s="46">
        <f>'C.1 Federal Expenditures'!$W$53</f>
        <v>6104505</v>
      </c>
      <c r="C19" s="46">
        <f>'C.2 State Expenditures'!$W$53</f>
        <v>2971392</v>
      </c>
      <c r="D19" s="46">
        <f>'B. Total Expenditures'!$W$53</f>
        <v>9075897</v>
      </c>
      <c r="E19" s="55">
        <f t="shared" si="0"/>
        <v>7.2035079735825097E-2</v>
      </c>
    </row>
    <row r="20" spans="1:5" ht="29.25" x14ac:dyDescent="0.25">
      <c r="A20" s="119" t="s">
        <v>195</v>
      </c>
      <c r="B20" s="46">
        <f>'C.1 Federal Expenditures'!$X$53</f>
        <v>6104505</v>
      </c>
      <c r="C20" s="46">
        <f>'C.2 State Expenditures'!$X$53</f>
        <v>2971392</v>
      </c>
      <c r="D20" s="46">
        <f>'B. Total Expenditures'!$X$53</f>
        <v>9075897</v>
      </c>
      <c r="E20" s="55">
        <f t="shared" si="0"/>
        <v>7.2035079735825097E-2</v>
      </c>
    </row>
    <row r="21" spans="1:5" x14ac:dyDescent="0.25">
      <c r="A21" s="119" t="s">
        <v>194</v>
      </c>
      <c r="B21" s="46">
        <f>'C.1 Federal Expenditures'!$Y$53</f>
        <v>0</v>
      </c>
      <c r="C21" s="46">
        <f>'C.2 State Expenditures'!$Y$53</f>
        <v>0</v>
      </c>
      <c r="D21" s="46">
        <f>'B. Total Expenditures'!$Y$53</f>
        <v>0</v>
      </c>
      <c r="E21" s="55">
        <f t="shared" si="0"/>
        <v>0</v>
      </c>
    </row>
    <row r="22" spans="1:5" ht="30.75" x14ac:dyDescent="0.25">
      <c r="A22" s="118" t="s">
        <v>155</v>
      </c>
      <c r="B22" s="46">
        <f>'C.1 Federal Expenditures'!$Z$53</f>
        <v>0</v>
      </c>
      <c r="C22" s="46">
        <f>'C.2 State Expenditures'!$Z$53</f>
        <v>0</v>
      </c>
      <c r="D22" s="46">
        <f>'B. Total Expenditures'!$Z$53</f>
        <v>0</v>
      </c>
      <c r="E22" s="55">
        <f t="shared" si="0"/>
        <v>0</v>
      </c>
    </row>
    <row r="23" spans="1:5" ht="30.75" x14ac:dyDescent="0.25">
      <c r="A23" s="118" t="s">
        <v>150</v>
      </c>
      <c r="B23" s="46">
        <f>'C.1 Federal Expenditures'!$AA$53</f>
        <v>0</v>
      </c>
      <c r="C23" s="46">
        <f>'C.2 State Expenditures'!$AA$53</f>
        <v>0</v>
      </c>
      <c r="D23" s="46">
        <f>'B. Total Expenditures'!$AA$53</f>
        <v>0</v>
      </c>
      <c r="E23" s="55">
        <f t="shared" si="0"/>
        <v>0</v>
      </c>
    </row>
    <row r="24" spans="1:5" ht="30.75" x14ac:dyDescent="0.25">
      <c r="A24" s="118" t="s">
        <v>156</v>
      </c>
      <c r="B24" s="46">
        <f>'C.1 Federal Expenditures'!$AB$53</f>
        <v>0</v>
      </c>
      <c r="C24" s="46">
        <f>'C.2 State Expenditures'!$AB$53</f>
        <v>0</v>
      </c>
      <c r="D24" s="46">
        <f>'B. Total Expenditures'!$AB$53</f>
        <v>0</v>
      </c>
      <c r="E24" s="55">
        <f t="shared" si="0"/>
        <v>0</v>
      </c>
    </row>
    <row r="25" spans="1:5" ht="15.75" x14ac:dyDescent="0.25">
      <c r="A25" s="118" t="s">
        <v>64</v>
      </c>
      <c r="B25" s="46">
        <f>'C.1 Federal Expenditures'!$AC$53</f>
        <v>15771956</v>
      </c>
      <c r="C25" s="46">
        <f>'C.2 State Expenditures'!$AC$53</f>
        <v>1948404</v>
      </c>
      <c r="D25" s="46">
        <f>'B. Total Expenditures'!$AC$53</f>
        <v>17720360</v>
      </c>
      <c r="E25" s="55">
        <f t="shared" si="0"/>
        <v>0.14064588277583204</v>
      </c>
    </row>
    <row r="26" spans="1:5" ht="15.75" x14ac:dyDescent="0.25">
      <c r="A26" s="118" t="s">
        <v>196</v>
      </c>
      <c r="B26" s="46">
        <f>'C.1 Federal Expenditures'!$AD$53</f>
        <v>1168609</v>
      </c>
      <c r="C26" s="46">
        <f>'C.2 State Expenditures'!$AD$53</f>
        <v>389537</v>
      </c>
      <c r="D26" s="46">
        <f>'B. Total Expenditures'!$AD$53</f>
        <v>1558146</v>
      </c>
      <c r="E26" s="55">
        <f t="shared" si="0"/>
        <v>1.2366950765313547E-2</v>
      </c>
    </row>
    <row r="27" spans="1:5" s="11" customFormat="1" ht="15.75" x14ac:dyDescent="0.25">
      <c r="A27" s="118" t="s">
        <v>197</v>
      </c>
      <c r="B27" s="46">
        <f>'C.1 Federal Expenditures'!$AE$53</f>
        <v>0</v>
      </c>
      <c r="C27" s="46">
        <f>'C.2 State Expenditures'!$AE$53</f>
        <v>0</v>
      </c>
      <c r="D27" s="46">
        <f>'B. Total Expenditures'!$AE$53</f>
        <v>0</v>
      </c>
      <c r="E27" s="55">
        <f t="shared" si="0"/>
        <v>0</v>
      </c>
    </row>
    <row r="28" spans="1:5" ht="30.75" x14ac:dyDescent="0.25">
      <c r="A28" s="118" t="s">
        <v>198</v>
      </c>
      <c r="B28" s="46">
        <f>'C.1 Federal Expenditures'!$AF$53</f>
        <v>0</v>
      </c>
      <c r="C28" s="46">
        <f>'C.2 State Expenditures'!$AF$53</f>
        <v>0</v>
      </c>
      <c r="D28" s="46">
        <f>'B. Total Expenditures'!$AF$53</f>
        <v>0</v>
      </c>
      <c r="E28" s="55">
        <f t="shared" si="0"/>
        <v>0</v>
      </c>
    </row>
    <row r="29" spans="1:5" ht="45.75" x14ac:dyDescent="0.25">
      <c r="A29" s="118" t="s">
        <v>157</v>
      </c>
      <c r="B29" s="46">
        <f>'C.1 Federal Expenditures'!$AG$53</f>
        <v>0</v>
      </c>
      <c r="C29" s="46">
        <f>'C.2 State Expenditures'!$AG$53</f>
        <v>0</v>
      </c>
      <c r="D29" s="46">
        <f>'B. Total Expenditures'!$AG$53</f>
        <v>0</v>
      </c>
      <c r="E29" s="55">
        <f t="shared" si="0"/>
        <v>0</v>
      </c>
    </row>
    <row r="30" spans="1:5" ht="15.75" x14ac:dyDescent="0.25">
      <c r="A30" s="118" t="s">
        <v>199</v>
      </c>
      <c r="B30" s="46">
        <f>'C.1 Federal Expenditures'!$AH$53</f>
        <v>0</v>
      </c>
      <c r="C30" s="46">
        <f>'C.2 State Expenditures'!$AH$53</f>
        <v>0</v>
      </c>
      <c r="D30" s="46">
        <f>'B. Total Expenditures'!$AH$53</f>
        <v>0</v>
      </c>
      <c r="E30" s="55">
        <f t="shared" si="0"/>
        <v>0</v>
      </c>
    </row>
    <row r="31" spans="1:5" ht="29.25" x14ac:dyDescent="0.25">
      <c r="A31" s="119" t="s">
        <v>200</v>
      </c>
      <c r="B31" s="46">
        <f>'C.1 Federal Expenditures'!$AI$53</f>
        <v>0</v>
      </c>
      <c r="C31" s="46">
        <f>'C.2 State Expenditures'!$AI$53</f>
        <v>0</v>
      </c>
      <c r="D31" s="46">
        <f>'B. Total Expenditures'!$AI$53</f>
        <v>0</v>
      </c>
      <c r="E31" s="55">
        <f t="shared" si="0"/>
        <v>0</v>
      </c>
    </row>
    <row r="32" spans="1:5" x14ac:dyDescent="0.25">
      <c r="A32" s="119" t="s">
        <v>201</v>
      </c>
      <c r="B32" s="46">
        <f>'C.1 Federal Expenditures'!$AJ$53</f>
        <v>0</v>
      </c>
      <c r="C32" s="46">
        <f>'C.2 State Expenditures'!$AJ$53</f>
        <v>0</v>
      </c>
      <c r="D32" s="46">
        <f>'B. Total Expenditures'!$AJ$53</f>
        <v>0</v>
      </c>
      <c r="E32" s="55">
        <f t="shared" si="0"/>
        <v>0</v>
      </c>
    </row>
    <row r="33" spans="1:5" x14ac:dyDescent="0.25">
      <c r="A33" s="119" t="s">
        <v>202</v>
      </c>
      <c r="B33" s="46">
        <f>'C.1 Federal Expenditures'!$AK$53</f>
        <v>0</v>
      </c>
      <c r="C33" s="46">
        <f>'C.2 State Expenditures'!$AK$53</f>
        <v>0</v>
      </c>
      <c r="D33" s="46">
        <f>'B. Total Expenditures'!$AK$53</f>
        <v>0</v>
      </c>
      <c r="E33" s="55">
        <f t="shared" si="0"/>
        <v>0</v>
      </c>
    </row>
    <row r="34" spans="1:5" ht="15.75" x14ac:dyDescent="0.25">
      <c r="A34" s="118" t="s">
        <v>203</v>
      </c>
      <c r="B34" s="46">
        <f>'C.1 Federal Expenditures'!$AL$53</f>
        <v>0</v>
      </c>
      <c r="C34" s="46">
        <f>'C.2 State Expenditures'!$AL$53</f>
        <v>0</v>
      </c>
      <c r="D34" s="46">
        <f>'B. Total Expenditures'!$AL$53</f>
        <v>0</v>
      </c>
      <c r="E34" s="55">
        <f t="shared" si="0"/>
        <v>0</v>
      </c>
    </row>
    <row r="35" spans="1:5" ht="15.75" x14ac:dyDescent="0.25">
      <c r="A35" s="118" t="s">
        <v>158</v>
      </c>
      <c r="B35" s="46">
        <f>'C.1 Federal Expenditures'!$AM$53</f>
        <v>23537782</v>
      </c>
      <c r="C35" s="46">
        <f>'C.2 State Expenditures'!$AM$53</f>
        <v>5166964</v>
      </c>
      <c r="D35" s="46">
        <f>'B. Total Expenditures'!$AM$53</f>
        <v>28704746</v>
      </c>
      <c r="E35" s="55">
        <f t="shared" si="0"/>
        <v>0.22782857351803423</v>
      </c>
    </row>
    <row r="36" spans="1:5" x14ac:dyDescent="0.25">
      <c r="A36" s="119" t="s">
        <v>204</v>
      </c>
      <c r="B36" s="46">
        <f>'C.1 Federal Expenditures'!$AN$53</f>
        <v>10922995</v>
      </c>
      <c r="C36" s="46">
        <f>'C.2 State Expenditures'!$AN$53</f>
        <v>5166964</v>
      </c>
      <c r="D36" s="46">
        <f>'B. Total Expenditures'!$AN$53</f>
        <v>16089959</v>
      </c>
      <c r="E36" s="55">
        <f t="shared" si="0"/>
        <v>0.12770544658133037</v>
      </c>
    </row>
    <row r="37" spans="1:5" x14ac:dyDescent="0.25">
      <c r="A37" s="119" t="s">
        <v>205</v>
      </c>
      <c r="B37" s="46">
        <f>'C.1 Federal Expenditures'!$AO$53</f>
        <v>0</v>
      </c>
      <c r="C37" s="46">
        <f>'C.2 State Expenditures'!$AO$53</f>
        <v>0</v>
      </c>
      <c r="D37" s="46">
        <f>'B. Total Expenditures'!$AO$53</f>
        <v>0</v>
      </c>
      <c r="E37" s="55">
        <f t="shared" si="0"/>
        <v>0</v>
      </c>
    </row>
    <row r="38" spans="1:5" x14ac:dyDescent="0.25">
      <c r="A38" s="119" t="s">
        <v>206</v>
      </c>
      <c r="B38" s="46">
        <f>'C.1 Federal Expenditures'!$AP$53</f>
        <v>12614787</v>
      </c>
      <c r="C38" s="46">
        <f>'C.2 State Expenditures'!$AP$53</f>
        <v>0</v>
      </c>
      <c r="D38" s="46">
        <f>'B. Total Expenditures'!$AP$53</f>
        <v>12614787</v>
      </c>
      <c r="E38" s="55">
        <f t="shared" si="0"/>
        <v>0.10012312693670387</v>
      </c>
    </row>
    <row r="39" spans="1:5" ht="15.75" x14ac:dyDescent="0.25">
      <c r="A39" s="118" t="s">
        <v>152</v>
      </c>
      <c r="B39" s="46">
        <f>'C.1 Federal Expenditures'!$AQ$53</f>
        <v>3629647</v>
      </c>
      <c r="C39" s="46">
        <f>'C.2 State Expenditures'!$AQ$53</f>
        <v>0</v>
      </c>
      <c r="D39" s="46">
        <f>'B. Total Expenditures'!$AQ$53</f>
        <v>3629647</v>
      </c>
      <c r="E39" s="55">
        <f t="shared" si="0"/>
        <v>2.8808382362415345E-2</v>
      </c>
    </row>
    <row r="40" spans="1:5" ht="15.75" x14ac:dyDescent="0.25">
      <c r="A40" s="94" t="s">
        <v>209</v>
      </c>
      <c r="B40" s="133">
        <f>'C.1 Federal Expenditures'!$AR$53</f>
        <v>80528662</v>
      </c>
      <c r="C40" s="133">
        <f>'C.2 State Expenditures'!$AR$53</f>
        <v>34446446</v>
      </c>
      <c r="D40" s="133">
        <f>'B. Total Expenditures'!$AR$53</f>
        <v>114975108</v>
      </c>
      <c r="E40" s="96">
        <f t="shared" si="0"/>
        <v>0.9125534448457383</v>
      </c>
    </row>
    <row r="41" spans="1:5" ht="15.75" x14ac:dyDescent="0.25">
      <c r="A41" s="118" t="s">
        <v>153</v>
      </c>
      <c r="B41" s="46">
        <f>'C.1 Federal Expenditures'!$C$53</f>
        <v>0</v>
      </c>
      <c r="C41" s="132"/>
      <c r="D41" s="46">
        <f>'B. Total Expenditures'!$C$53</f>
        <v>0</v>
      </c>
      <c r="E41" s="55">
        <f t="shared" si="0"/>
        <v>0</v>
      </c>
    </row>
    <row r="42" spans="1:5" ht="15.75" x14ac:dyDescent="0.25">
      <c r="A42" s="118" t="s">
        <v>320</v>
      </c>
      <c r="B42" s="46">
        <f>'C.1 Federal Expenditures'!$D$53</f>
        <v>11017631</v>
      </c>
      <c r="C42" s="132"/>
      <c r="D42" s="46">
        <f>'B. Total Expenditures'!$D$53</f>
        <v>11017631</v>
      </c>
      <c r="E42" s="55">
        <f t="shared" si="0"/>
        <v>8.744655515426171E-2</v>
      </c>
    </row>
    <row r="43" spans="1:5" ht="15.75" x14ac:dyDescent="0.25">
      <c r="A43" s="120" t="s">
        <v>180</v>
      </c>
      <c r="B43" s="133">
        <f>B41+B42</f>
        <v>11017631</v>
      </c>
      <c r="C43" s="144"/>
      <c r="D43" s="133">
        <f>D41+D42</f>
        <v>11017631</v>
      </c>
      <c r="E43" s="96">
        <f t="shared" si="0"/>
        <v>8.744655515426171E-2</v>
      </c>
    </row>
    <row r="44" spans="1:5" ht="15.75" x14ac:dyDescent="0.25">
      <c r="A44" s="94" t="s">
        <v>61</v>
      </c>
      <c r="B44" s="95">
        <f>SUM(B41,B42, B3,B6,B10,B14,B18,B19,B22,B23,B24,B25,B26,B27,B28,B29,B30,B34,B35, B39)</f>
        <v>91546293</v>
      </c>
      <c r="C44" s="95">
        <f>SUM(C41,C42,C3,C6,C10,C14,C18,C19,C22,C23,C24,C25,C26,C27,C28,C29,C30,C34,C35, C39)</f>
        <v>34446446</v>
      </c>
      <c r="D44" s="95">
        <f>B44+C44</f>
        <v>125992739</v>
      </c>
      <c r="E44" s="96">
        <f t="shared" si="0"/>
        <v>1</v>
      </c>
    </row>
    <row r="45" spans="1:5" ht="15.75" x14ac:dyDescent="0.25">
      <c r="A45" s="118" t="s">
        <v>207</v>
      </c>
      <c r="B45" s="46">
        <f>'C.1 Federal Expenditures'!$AS$53</f>
        <v>0</v>
      </c>
      <c r="C45" s="132"/>
      <c r="D45" s="46">
        <f>'B. Total Expenditures'!$AS$53</f>
        <v>0</v>
      </c>
      <c r="E45" s="141"/>
    </row>
    <row r="46" spans="1:5" ht="15.75" x14ac:dyDescent="0.25">
      <c r="A46" s="118" t="s">
        <v>208</v>
      </c>
      <c r="B46" s="46">
        <f>'C.1 Federal Expenditures'!$AT$53</f>
        <v>22354188</v>
      </c>
      <c r="C46" s="132"/>
      <c r="D46" s="46">
        <f>'B. Total Expenditures'!$AT$53</f>
        <v>22354188</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83" t="s">
        <v>88</v>
      </c>
      <c r="B1" s="283"/>
      <c r="C1" s="283"/>
      <c r="D1" s="283"/>
      <c r="E1" s="283"/>
    </row>
    <row r="2" spans="1:5" ht="30.75" customHeight="1" x14ac:dyDescent="0.25">
      <c r="A2" s="179" t="s">
        <v>59</v>
      </c>
      <c r="B2" s="180" t="s">
        <v>76</v>
      </c>
      <c r="C2" s="181" t="s">
        <v>60</v>
      </c>
      <c r="D2" s="180" t="s">
        <v>74</v>
      </c>
      <c r="E2" s="181" t="s">
        <v>361</v>
      </c>
    </row>
    <row r="3" spans="1:5" ht="15.75" x14ac:dyDescent="0.25">
      <c r="A3" s="118" t="s">
        <v>62</v>
      </c>
      <c r="B3" s="46">
        <f>'C.1 Federal Expenditures'!$G$54</f>
        <v>38481311</v>
      </c>
      <c r="C3" s="46">
        <f>'C.2 State Expenditures'!$G$54</f>
        <v>81746077</v>
      </c>
      <c r="D3" s="46">
        <f>'B. Total Expenditures'!$G$54</f>
        <v>120227388</v>
      </c>
      <c r="E3" s="55">
        <f t="shared" ref="E3:E44" si="0">D3/($D$44)</f>
        <v>0.20634525885123126</v>
      </c>
    </row>
    <row r="4" spans="1:5" ht="57.75" x14ac:dyDescent="0.25">
      <c r="A4" s="119" t="s">
        <v>182</v>
      </c>
      <c r="B4" s="46">
        <f>'C.1 Federal Expenditures'!$H$54</f>
        <v>38481311</v>
      </c>
      <c r="C4" s="46">
        <f>'C.2 State Expenditures'!$H$54</f>
        <v>81746077</v>
      </c>
      <c r="D4" s="46">
        <f>'B. Total Expenditures'!$H$54</f>
        <v>120227388</v>
      </c>
      <c r="E4" s="55">
        <f t="shared" si="0"/>
        <v>0.20634525885123126</v>
      </c>
    </row>
    <row r="5" spans="1:5" ht="43.5" x14ac:dyDescent="0.25">
      <c r="A5" s="119" t="s">
        <v>181</v>
      </c>
      <c r="B5" s="46">
        <f>'C.1 Federal Expenditures'!$I$54</f>
        <v>0</v>
      </c>
      <c r="C5" s="46">
        <f>'C.2 State Expenditures'!$I$54</f>
        <v>0</v>
      </c>
      <c r="D5" s="46">
        <f>'B. Total Expenditures'!$I$54</f>
        <v>0</v>
      </c>
      <c r="E5" s="55">
        <f t="shared" si="0"/>
        <v>0</v>
      </c>
    </row>
    <row r="6" spans="1:5" ht="30.75" x14ac:dyDescent="0.25">
      <c r="A6" s="118" t="s">
        <v>149</v>
      </c>
      <c r="B6" s="46">
        <f>'C.1 Federal Expenditures'!$J$54</f>
        <v>0</v>
      </c>
      <c r="C6" s="132"/>
      <c r="D6" s="46">
        <f>'B. Total Expenditures'!$J$54</f>
        <v>0</v>
      </c>
      <c r="E6" s="55">
        <f t="shared" si="0"/>
        <v>0</v>
      </c>
    </row>
    <row r="7" spans="1:5" x14ac:dyDescent="0.25">
      <c r="A7" s="119" t="s">
        <v>183</v>
      </c>
      <c r="B7" s="46">
        <f>'C.1 Federal Expenditures'!$K$54</f>
        <v>0</v>
      </c>
      <c r="C7" s="132"/>
      <c r="D7" s="46">
        <f>'B. Total Expenditures'!$K$54</f>
        <v>0</v>
      </c>
      <c r="E7" s="55">
        <f t="shared" si="0"/>
        <v>0</v>
      </c>
    </row>
    <row r="8" spans="1:5" x14ac:dyDescent="0.25">
      <c r="A8" s="119" t="s">
        <v>184</v>
      </c>
      <c r="B8" s="46">
        <f>'C.1 Federal Expenditures'!$L$54</f>
        <v>0</v>
      </c>
      <c r="C8" s="132"/>
      <c r="D8" s="46">
        <f>'B. Total Expenditures'!$L$54</f>
        <v>0</v>
      </c>
      <c r="E8" s="55">
        <f t="shared" si="0"/>
        <v>0</v>
      </c>
    </row>
    <row r="9" spans="1:5" ht="29.25" x14ac:dyDescent="0.25">
      <c r="A9" s="119" t="s">
        <v>185</v>
      </c>
      <c r="B9" s="46">
        <f>'C.1 Federal Expenditures'!$M$54</f>
        <v>0</v>
      </c>
      <c r="C9" s="132"/>
      <c r="D9" s="46">
        <f>'B. Total Expenditures'!$M$54</f>
        <v>0</v>
      </c>
      <c r="E9" s="55">
        <f t="shared" si="0"/>
        <v>0</v>
      </c>
    </row>
    <row r="10" spans="1:5" ht="30.75" x14ac:dyDescent="0.25">
      <c r="A10" s="118" t="s">
        <v>148</v>
      </c>
      <c r="B10" s="46">
        <f>'C.1 Federal Expenditures'!$N$54</f>
        <v>0</v>
      </c>
      <c r="C10" s="132"/>
      <c r="D10" s="46">
        <f>'B. Total Expenditures'!$N$54</f>
        <v>0</v>
      </c>
      <c r="E10" s="55">
        <f t="shared" si="0"/>
        <v>0</v>
      </c>
    </row>
    <row r="11" spans="1:5" x14ac:dyDescent="0.25">
      <c r="A11" s="119" t="s">
        <v>186</v>
      </c>
      <c r="B11" s="46">
        <f>'C.1 Federal Expenditures'!$O$54</f>
        <v>0</v>
      </c>
      <c r="C11" s="132"/>
      <c r="D11" s="46">
        <f>'B. Total Expenditures'!$O$54</f>
        <v>0</v>
      </c>
      <c r="E11" s="55">
        <f t="shared" si="0"/>
        <v>0</v>
      </c>
    </row>
    <row r="12" spans="1:5" x14ac:dyDescent="0.25">
      <c r="A12" s="119" t="s">
        <v>187</v>
      </c>
      <c r="B12" s="46">
        <f>'C.1 Federal Expenditures'!$P$54</f>
        <v>0</v>
      </c>
      <c r="C12" s="132"/>
      <c r="D12" s="46">
        <f>'B. Total Expenditures'!$P$54</f>
        <v>0</v>
      </c>
      <c r="E12" s="55">
        <f t="shared" si="0"/>
        <v>0</v>
      </c>
    </row>
    <row r="13" spans="1:5" ht="29.25" x14ac:dyDescent="0.25">
      <c r="A13" s="119" t="s">
        <v>188</v>
      </c>
      <c r="B13" s="46">
        <f>'C.1 Federal Expenditures'!$Q$54</f>
        <v>0</v>
      </c>
      <c r="C13" s="132"/>
      <c r="D13" s="46">
        <f>'B. Total Expenditures'!$Q$54</f>
        <v>0</v>
      </c>
      <c r="E13" s="55">
        <f t="shared" si="0"/>
        <v>0</v>
      </c>
    </row>
    <row r="14" spans="1:5" ht="30.75" x14ac:dyDescent="0.25">
      <c r="A14" s="118" t="s">
        <v>189</v>
      </c>
      <c r="B14" s="46">
        <f>'C.1 Federal Expenditures'!$R$54</f>
        <v>4679541</v>
      </c>
      <c r="C14" s="46">
        <f>'C.2 State Expenditures'!$R$54</f>
        <v>32616485</v>
      </c>
      <c r="D14" s="46">
        <f>'B. Total Expenditures'!$R$54</f>
        <v>37296026</v>
      </c>
      <c r="E14" s="55">
        <f t="shared" si="0"/>
        <v>6.4010856986198947E-2</v>
      </c>
    </row>
    <row r="15" spans="1:5" x14ac:dyDescent="0.25">
      <c r="A15" s="119" t="s">
        <v>190</v>
      </c>
      <c r="B15" s="46">
        <f>'C.1 Federal Expenditures'!$S$54</f>
        <v>3126493</v>
      </c>
      <c r="C15" s="46">
        <f>'C.2 State Expenditures'!$S$54</f>
        <v>49</v>
      </c>
      <c r="D15" s="46">
        <f>'B. Total Expenditures'!$S$54</f>
        <v>3126542</v>
      </c>
      <c r="E15" s="55">
        <f t="shared" si="0"/>
        <v>5.3660578428206913E-3</v>
      </c>
    </row>
    <row r="16" spans="1:5" x14ac:dyDescent="0.25">
      <c r="A16" s="119" t="s">
        <v>191</v>
      </c>
      <c r="B16" s="46">
        <f>'C.1 Federal Expenditures'!$T$54</f>
        <v>0</v>
      </c>
      <c r="C16" s="46">
        <f>'C.2 State Expenditures'!$T$54</f>
        <v>677724</v>
      </c>
      <c r="D16" s="46">
        <f>'B. Total Expenditures'!$T$54</f>
        <v>677724</v>
      </c>
      <c r="E16" s="55">
        <f t="shared" si="0"/>
        <v>1.1631720237463019E-3</v>
      </c>
    </row>
    <row r="17" spans="1:5" x14ac:dyDescent="0.25">
      <c r="A17" s="119" t="s">
        <v>192</v>
      </c>
      <c r="B17" s="46">
        <f>'C.1 Federal Expenditures'!$U$54</f>
        <v>1553048</v>
      </c>
      <c r="C17" s="46">
        <f>'C.2 State Expenditures'!$U$54</f>
        <v>31938712</v>
      </c>
      <c r="D17" s="46">
        <f>'B. Total Expenditures'!$U$54</f>
        <v>33491760</v>
      </c>
      <c r="E17" s="55">
        <f t="shared" si="0"/>
        <v>5.7481627119631951E-2</v>
      </c>
    </row>
    <row r="18" spans="1:5" ht="15.75" x14ac:dyDescent="0.25">
      <c r="A18" s="118" t="s">
        <v>193</v>
      </c>
      <c r="B18" s="46">
        <f>'C.1 Federal Expenditures'!$V$54</f>
        <v>118130</v>
      </c>
      <c r="C18" s="46">
        <f>'C.2 State Expenditures'!$V$54</f>
        <v>2905513</v>
      </c>
      <c r="D18" s="46">
        <f>'B. Total Expenditures'!$V$54</f>
        <v>3023643</v>
      </c>
      <c r="E18" s="55">
        <f t="shared" si="0"/>
        <v>5.1894531511298692E-3</v>
      </c>
    </row>
    <row r="19" spans="1:5" ht="15.75" x14ac:dyDescent="0.25">
      <c r="A19" s="118" t="s">
        <v>154</v>
      </c>
      <c r="B19" s="46">
        <f>'C.1 Federal Expenditures'!$W$54</f>
        <v>111656359</v>
      </c>
      <c r="C19" s="46">
        <f>'C.2 State Expenditures'!$W$54</f>
        <v>0</v>
      </c>
      <c r="D19" s="46">
        <f>'B. Total Expenditures'!$W$54</f>
        <v>111656359</v>
      </c>
      <c r="E19" s="55">
        <f t="shared" si="0"/>
        <v>0.19163487358006154</v>
      </c>
    </row>
    <row r="20" spans="1:5" ht="29.25" x14ac:dyDescent="0.25">
      <c r="A20" s="119" t="s">
        <v>195</v>
      </c>
      <c r="B20" s="46">
        <f>'C.1 Federal Expenditures'!$X$54</f>
        <v>111656359</v>
      </c>
      <c r="C20" s="46">
        <f>'C.2 State Expenditures'!$X$54</f>
        <v>0</v>
      </c>
      <c r="D20" s="46">
        <f>'B. Total Expenditures'!$X$54</f>
        <v>111656359</v>
      </c>
      <c r="E20" s="55">
        <f t="shared" si="0"/>
        <v>0.19163487358006154</v>
      </c>
    </row>
    <row r="21" spans="1:5" x14ac:dyDescent="0.25">
      <c r="A21" s="119" t="s">
        <v>194</v>
      </c>
      <c r="B21" s="46">
        <f>'C.1 Federal Expenditures'!$Y$54</f>
        <v>0</v>
      </c>
      <c r="C21" s="46">
        <f>'C.2 State Expenditures'!$Y$54</f>
        <v>0</v>
      </c>
      <c r="D21" s="46">
        <f>'B. Total Expenditures'!$Y$54</f>
        <v>0</v>
      </c>
      <c r="E21" s="55">
        <f t="shared" si="0"/>
        <v>0</v>
      </c>
    </row>
    <row r="22" spans="1:5" ht="30.75" x14ac:dyDescent="0.25">
      <c r="A22" s="118" t="s">
        <v>155</v>
      </c>
      <c r="B22" s="46">
        <f>'C.1 Federal Expenditures'!$Z$54</f>
        <v>0</v>
      </c>
      <c r="C22" s="46">
        <f>'C.2 State Expenditures'!$Z$54</f>
        <v>0</v>
      </c>
      <c r="D22" s="46">
        <f>'B. Total Expenditures'!$Z$54</f>
        <v>0</v>
      </c>
      <c r="E22" s="55">
        <f t="shared" si="0"/>
        <v>0</v>
      </c>
    </row>
    <row r="23" spans="1:5" ht="30.75" x14ac:dyDescent="0.25">
      <c r="A23" s="118" t="s">
        <v>150</v>
      </c>
      <c r="B23" s="46">
        <f>'C.1 Federal Expenditures'!$AA$54</f>
        <v>62500000</v>
      </c>
      <c r="C23" s="46">
        <f>'C.2 State Expenditures'!$AA$54</f>
        <v>0</v>
      </c>
      <c r="D23" s="46">
        <f>'B. Total Expenditures'!$AA$54</f>
        <v>62500000</v>
      </c>
      <c r="E23" s="55">
        <f t="shared" si="0"/>
        <v>0.10726822642276779</v>
      </c>
    </row>
    <row r="24" spans="1:5" ht="30.75" x14ac:dyDescent="0.25">
      <c r="A24" s="118" t="s">
        <v>156</v>
      </c>
      <c r="B24" s="46">
        <f>'C.1 Federal Expenditures'!$AB$54</f>
        <v>0</v>
      </c>
      <c r="C24" s="46">
        <f>'C.2 State Expenditures'!$AB$54</f>
        <v>0</v>
      </c>
      <c r="D24" s="46">
        <f>'B. Total Expenditures'!$AB$54</f>
        <v>0</v>
      </c>
      <c r="E24" s="55">
        <f t="shared" si="0"/>
        <v>0</v>
      </c>
    </row>
    <row r="25" spans="1:5" ht="15.75" x14ac:dyDescent="0.25">
      <c r="A25" s="118" t="s">
        <v>64</v>
      </c>
      <c r="B25" s="46">
        <f>'C.1 Federal Expenditures'!$AC$54</f>
        <v>600000</v>
      </c>
      <c r="C25" s="46">
        <f>'C.2 State Expenditures'!$AC$54</f>
        <v>36922702</v>
      </c>
      <c r="D25" s="46">
        <f>'B. Total Expenditures'!$AC$54</f>
        <v>37522702</v>
      </c>
      <c r="E25" s="55">
        <f t="shared" si="0"/>
        <v>6.4399899106080669E-2</v>
      </c>
    </row>
    <row r="26" spans="1:5" ht="15.75" x14ac:dyDescent="0.25">
      <c r="A26" s="118" t="s">
        <v>196</v>
      </c>
      <c r="B26" s="46">
        <f>'C.1 Federal Expenditures'!$AD$54</f>
        <v>0</v>
      </c>
      <c r="C26" s="46">
        <f>'C.2 State Expenditures'!$AD$54</f>
        <v>9984912</v>
      </c>
      <c r="D26" s="46">
        <f>'B. Total Expenditures'!$AD$54</f>
        <v>9984912</v>
      </c>
      <c r="E26" s="55">
        <f t="shared" si="0"/>
        <v>1.7137020819638579E-2</v>
      </c>
    </row>
    <row r="27" spans="1:5" s="11" customFormat="1" ht="15.75" x14ac:dyDescent="0.25">
      <c r="A27" s="118" t="s">
        <v>197</v>
      </c>
      <c r="B27" s="46">
        <f>'C.1 Federal Expenditures'!$AE$54</f>
        <v>1297837</v>
      </c>
      <c r="C27" s="46">
        <f>'C.2 State Expenditures'!$AE$54</f>
        <v>81992815</v>
      </c>
      <c r="D27" s="46">
        <f>'B. Total Expenditures'!$AE$54</f>
        <v>83290652</v>
      </c>
      <c r="E27" s="55">
        <f t="shared" si="0"/>
        <v>0.14295104828217531</v>
      </c>
    </row>
    <row r="28" spans="1:5" ht="30.75" x14ac:dyDescent="0.25">
      <c r="A28" s="118" t="s">
        <v>198</v>
      </c>
      <c r="B28" s="46">
        <f>'C.1 Federal Expenditures'!$AF$54</f>
        <v>0</v>
      </c>
      <c r="C28" s="46">
        <f>'C.2 State Expenditures'!$AF$54</f>
        <v>418749</v>
      </c>
      <c r="D28" s="46">
        <f>'B. Total Expenditures'!$AF$54</f>
        <v>418749</v>
      </c>
      <c r="E28" s="55">
        <f t="shared" si="0"/>
        <v>7.1869540074092134E-4</v>
      </c>
    </row>
    <row r="29" spans="1:5" ht="45.75" x14ac:dyDescent="0.25">
      <c r="A29" s="118" t="s">
        <v>157</v>
      </c>
      <c r="B29" s="46">
        <f>'C.1 Federal Expenditures'!$AG$54</f>
        <v>0</v>
      </c>
      <c r="C29" s="46">
        <f>'C.2 State Expenditures'!$AG$54</f>
        <v>4566908</v>
      </c>
      <c r="D29" s="46">
        <f>'B. Total Expenditures'!$AG$54</f>
        <v>4566908</v>
      </c>
      <c r="E29" s="55">
        <f t="shared" si="0"/>
        <v>7.8381459423351937E-3</v>
      </c>
    </row>
    <row r="30" spans="1:5" ht="15.75" x14ac:dyDescent="0.25">
      <c r="A30" s="118" t="s">
        <v>199</v>
      </c>
      <c r="B30" s="46">
        <f>'C.1 Federal Expenditures'!$AH$54</f>
        <v>3726708</v>
      </c>
      <c r="C30" s="46">
        <f>'C.2 State Expenditures'!$AH$54</f>
        <v>0</v>
      </c>
      <c r="D30" s="46">
        <f>'B. Total Expenditures'!$AH$54</f>
        <v>3726708</v>
      </c>
      <c r="E30" s="55">
        <f t="shared" si="0"/>
        <v>6.3961177208886411E-3</v>
      </c>
    </row>
    <row r="31" spans="1:5" ht="29.25" x14ac:dyDescent="0.25">
      <c r="A31" s="119" t="s">
        <v>200</v>
      </c>
      <c r="B31" s="46">
        <f>'C.1 Federal Expenditures'!$AI$54</f>
        <v>3726708</v>
      </c>
      <c r="C31" s="46">
        <f>'C.2 State Expenditures'!$AI$54</f>
        <v>0</v>
      </c>
      <c r="D31" s="46">
        <f>'B. Total Expenditures'!$AI$54</f>
        <v>3726708</v>
      </c>
      <c r="E31" s="55">
        <f t="shared" si="0"/>
        <v>6.3961177208886411E-3</v>
      </c>
    </row>
    <row r="32" spans="1:5" x14ac:dyDescent="0.25">
      <c r="A32" s="119" t="s">
        <v>201</v>
      </c>
      <c r="B32" s="46">
        <f>'C.1 Federal Expenditures'!$AJ$54</f>
        <v>0</v>
      </c>
      <c r="C32" s="46">
        <f>'C.2 State Expenditures'!$AJ$54</f>
        <v>0</v>
      </c>
      <c r="D32" s="46">
        <f>'B. Total Expenditures'!$AJ$54</f>
        <v>0</v>
      </c>
      <c r="E32" s="55">
        <f t="shared" si="0"/>
        <v>0</v>
      </c>
    </row>
    <row r="33" spans="1:5" x14ac:dyDescent="0.25">
      <c r="A33" s="119" t="s">
        <v>202</v>
      </c>
      <c r="B33" s="46">
        <f>'C.1 Federal Expenditures'!$AK$54</f>
        <v>0</v>
      </c>
      <c r="C33" s="46">
        <f>'C.2 State Expenditures'!$AK$54</f>
        <v>0</v>
      </c>
      <c r="D33" s="46">
        <f>'B. Total Expenditures'!$AK$54</f>
        <v>0</v>
      </c>
      <c r="E33" s="55">
        <f t="shared" si="0"/>
        <v>0</v>
      </c>
    </row>
    <row r="34" spans="1:5" ht="15.75" x14ac:dyDescent="0.25">
      <c r="A34" s="118" t="s">
        <v>203</v>
      </c>
      <c r="B34" s="46">
        <f>'C.1 Federal Expenditures'!$AL$54</f>
        <v>812085</v>
      </c>
      <c r="C34" s="46">
        <f>'C.2 State Expenditures'!$AL$54</f>
        <v>0</v>
      </c>
      <c r="D34" s="46">
        <f>'B. Total Expenditures'!$AL$54</f>
        <v>812085</v>
      </c>
      <c r="E34" s="55">
        <f t="shared" si="0"/>
        <v>1.393774682472534E-3</v>
      </c>
    </row>
    <row r="35" spans="1:5" ht="15.75" x14ac:dyDescent="0.25">
      <c r="A35" s="118" t="s">
        <v>158</v>
      </c>
      <c r="B35" s="46">
        <f>'C.1 Federal Expenditures'!$AM$54</f>
        <v>13943367</v>
      </c>
      <c r="C35" s="46">
        <f>'C.2 State Expenditures'!$AM$54</f>
        <v>15998566</v>
      </c>
      <c r="D35" s="46">
        <f>'B. Total Expenditures'!$AM$54</f>
        <v>29941933</v>
      </c>
      <c r="E35" s="55">
        <f t="shared" si="0"/>
        <v>5.1389088777269484E-2</v>
      </c>
    </row>
    <row r="36" spans="1:5" x14ac:dyDescent="0.25">
      <c r="A36" s="119" t="s">
        <v>204</v>
      </c>
      <c r="B36" s="46">
        <f>'C.1 Federal Expenditures'!$AN$54</f>
        <v>9252956</v>
      </c>
      <c r="C36" s="46">
        <f>'C.2 State Expenditures'!$AN$54</f>
        <v>14999484</v>
      </c>
      <c r="D36" s="46">
        <f>'B. Total Expenditures'!$AN$54</f>
        <v>24252440</v>
      </c>
      <c r="E36" s="55">
        <f t="shared" si="0"/>
        <v>4.1624259603593443E-2</v>
      </c>
    </row>
    <row r="37" spans="1:5" x14ac:dyDescent="0.25">
      <c r="A37" s="119" t="s">
        <v>205</v>
      </c>
      <c r="B37" s="46">
        <f>'C.1 Federal Expenditures'!$AO$54</f>
        <v>794786</v>
      </c>
      <c r="C37" s="46">
        <f>'C.2 State Expenditures'!$AO$54</f>
        <v>762095</v>
      </c>
      <c r="D37" s="46">
        <f>'B. Total Expenditures'!$AO$54</f>
        <v>1556881</v>
      </c>
      <c r="E37" s="55">
        <f t="shared" si="0"/>
        <v>2.672061817940882E-3</v>
      </c>
    </row>
    <row r="38" spans="1:5" x14ac:dyDescent="0.25">
      <c r="A38" s="119" t="s">
        <v>206</v>
      </c>
      <c r="B38" s="46">
        <f>'C.1 Federal Expenditures'!$AP$54</f>
        <v>3895625</v>
      </c>
      <c r="C38" s="46">
        <f>'C.2 State Expenditures'!$AP$54</f>
        <v>236987</v>
      </c>
      <c r="D38" s="46">
        <f>'B. Total Expenditures'!$AP$54</f>
        <v>4132612</v>
      </c>
      <c r="E38" s="55">
        <f t="shared" si="0"/>
        <v>7.0927673557351556E-3</v>
      </c>
    </row>
    <row r="39" spans="1:5" ht="15.75" x14ac:dyDescent="0.25">
      <c r="A39" s="118" t="s">
        <v>152</v>
      </c>
      <c r="B39" s="46">
        <f>'C.1 Federal Expenditures'!$AQ$54</f>
        <v>407156</v>
      </c>
      <c r="C39" s="46">
        <f>'C.2 State Expenditures'!$AQ$54</f>
        <v>0</v>
      </c>
      <c r="D39" s="46">
        <f>'B. Total Expenditures'!$AQ$54</f>
        <v>407156</v>
      </c>
      <c r="E39" s="55">
        <f t="shared" si="0"/>
        <v>6.9879843195821501E-4</v>
      </c>
    </row>
    <row r="40" spans="1:5" ht="15.75" x14ac:dyDescent="0.25">
      <c r="A40" s="94" t="s">
        <v>209</v>
      </c>
      <c r="B40" s="133">
        <f>'C.1 Federal Expenditures'!$AR$54</f>
        <v>238222494</v>
      </c>
      <c r="C40" s="133">
        <f>'C.2 State Expenditures'!$AR$54</f>
        <v>267152727</v>
      </c>
      <c r="D40" s="133">
        <f>'B. Total Expenditures'!$AR$54</f>
        <v>505375221</v>
      </c>
      <c r="E40" s="96">
        <f t="shared" si="0"/>
        <v>0.86737125815494887</v>
      </c>
    </row>
    <row r="41" spans="1:5" ht="15.75" x14ac:dyDescent="0.25">
      <c r="A41" s="118" t="s">
        <v>153</v>
      </c>
      <c r="B41" s="46">
        <f>'C.1 Federal Expenditures'!$C$54</f>
        <v>61833144</v>
      </c>
      <c r="C41" s="132"/>
      <c r="D41" s="46">
        <f>'B. Total Expenditures'!$C$54</f>
        <v>61833144</v>
      </c>
      <c r="E41" s="55">
        <f t="shared" si="0"/>
        <v>0.10612370705637768</v>
      </c>
    </row>
    <row r="42" spans="1:5" ht="15.75" x14ac:dyDescent="0.25">
      <c r="A42" s="118" t="s">
        <v>320</v>
      </c>
      <c r="B42" s="46">
        <f>'C.1 Federal Expenditures'!$D$54</f>
        <v>15443200</v>
      </c>
      <c r="C42" s="132"/>
      <c r="D42" s="46">
        <f>'B. Total Expenditures'!$D$54</f>
        <v>15443200</v>
      </c>
      <c r="E42" s="55">
        <f t="shared" si="0"/>
        <v>2.6505034788673398E-2</v>
      </c>
    </row>
    <row r="43" spans="1:5" ht="15.75" x14ac:dyDescent="0.25">
      <c r="A43" s="120" t="s">
        <v>180</v>
      </c>
      <c r="B43" s="133">
        <f>B41+B42</f>
        <v>77276344</v>
      </c>
      <c r="C43" s="144"/>
      <c r="D43" s="133">
        <f>D41+D42</f>
        <v>77276344</v>
      </c>
      <c r="E43" s="96">
        <f t="shared" si="0"/>
        <v>0.13262874184505108</v>
      </c>
    </row>
    <row r="44" spans="1:5" ht="15.75" x14ac:dyDescent="0.25">
      <c r="A44" s="94" t="s">
        <v>61</v>
      </c>
      <c r="B44" s="95">
        <f>SUM(B41,B42, B3,B6,B10,B14,B18,B19,B22,B23,B24,B25,B26,B27,B28,B29,B30,B34,B35, B39)</f>
        <v>315498838</v>
      </c>
      <c r="C44" s="95">
        <f>SUM(C41,C42,C3,C6,C10,C14,C18,C19,C22,C23,C24,C25,C26,C27,C28,C29,C30,C34,C35, C39)</f>
        <v>267152727</v>
      </c>
      <c r="D44" s="95">
        <f>B44+C44</f>
        <v>582651565</v>
      </c>
      <c r="E44" s="96">
        <f t="shared" si="0"/>
        <v>1</v>
      </c>
    </row>
    <row r="45" spans="1:5" ht="15.75" x14ac:dyDescent="0.25">
      <c r="A45" s="118" t="s">
        <v>207</v>
      </c>
      <c r="B45" s="46">
        <f>'C.1 Federal Expenditures'!$AS$54</f>
        <v>0</v>
      </c>
      <c r="C45" s="132"/>
      <c r="D45" s="46">
        <f>'B. Total Expenditures'!$AS$54</f>
        <v>0</v>
      </c>
      <c r="E45" s="141"/>
    </row>
    <row r="46" spans="1:5" ht="15.75" x14ac:dyDescent="0.25">
      <c r="A46" s="118" t="s">
        <v>208</v>
      </c>
      <c r="B46" s="46">
        <f>'C.1 Federal Expenditures'!$AT$54</f>
        <v>88147594</v>
      </c>
      <c r="C46" s="132"/>
      <c r="D46" s="46">
        <f>'B. Total Expenditures'!$AT$54</f>
        <v>88147594</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theme="0" tint="-0.34998626667073579"/>
    <pageSetUpPr fitToPage="1"/>
  </sheetPr>
  <dimension ref="A1:E56"/>
  <sheetViews>
    <sheetView zoomScaleNormal="100" workbookViewId="0">
      <selection activeCell="E4" sqref="E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customHeight="1" x14ac:dyDescent="0.25">
      <c r="A1" s="284" t="s">
        <v>87</v>
      </c>
      <c r="B1" s="284"/>
      <c r="C1" s="284"/>
      <c r="D1" s="284"/>
      <c r="E1" s="284"/>
    </row>
    <row r="2" spans="1:5" ht="30.75" customHeight="1" x14ac:dyDescent="0.25">
      <c r="A2" s="179" t="s">
        <v>59</v>
      </c>
      <c r="B2" s="180" t="s">
        <v>76</v>
      </c>
      <c r="C2" s="181" t="s">
        <v>60</v>
      </c>
      <c r="D2" s="180" t="s">
        <v>74</v>
      </c>
      <c r="E2" s="181" t="s">
        <v>361</v>
      </c>
    </row>
    <row r="3" spans="1:5" ht="15.75" x14ac:dyDescent="0.25">
      <c r="A3" s="118" t="s">
        <v>62</v>
      </c>
      <c r="B3" s="46">
        <f>'C.1 Federal Expenditures'!$G$55</f>
        <v>1045040</v>
      </c>
      <c r="C3" s="46">
        <f>'C.2 State Expenditures'!$G$55</f>
        <v>3836269</v>
      </c>
      <c r="D3" s="46">
        <f>'B. Total Expenditures'!$G$55</f>
        <v>4881309</v>
      </c>
      <c r="E3" s="55">
        <f t="shared" ref="E3:E44" si="0">D3/($D$44)</f>
        <v>0.17421347648127758</v>
      </c>
    </row>
    <row r="4" spans="1:5" ht="57.75" x14ac:dyDescent="0.25">
      <c r="A4" s="119" t="s">
        <v>182</v>
      </c>
      <c r="B4" s="46">
        <f>'C.1 Federal Expenditures'!$H$55</f>
        <v>1045040</v>
      </c>
      <c r="C4" s="46">
        <f>'C.2 State Expenditures'!$H$55</f>
        <v>2282562</v>
      </c>
      <c r="D4" s="46">
        <f>'B. Total Expenditures'!$H$55</f>
        <v>3327602</v>
      </c>
      <c r="E4" s="55">
        <f t="shared" si="0"/>
        <v>0.11876181425229425</v>
      </c>
    </row>
    <row r="5" spans="1:5" ht="43.5" x14ac:dyDescent="0.25">
      <c r="A5" s="119" t="s">
        <v>181</v>
      </c>
      <c r="B5" s="46">
        <f>'C.1 Federal Expenditures'!$I$55</f>
        <v>0</v>
      </c>
      <c r="C5" s="46">
        <f>'C.2 State Expenditures'!$I$55</f>
        <v>1553707</v>
      </c>
      <c r="D5" s="46">
        <f>'B. Total Expenditures'!$I$55</f>
        <v>1553707</v>
      </c>
      <c r="E5" s="55">
        <f t="shared" si="0"/>
        <v>5.5451662228983317E-2</v>
      </c>
    </row>
    <row r="6" spans="1:5" ht="30.75" x14ac:dyDescent="0.25">
      <c r="A6" s="118" t="s">
        <v>149</v>
      </c>
      <c r="B6" s="46">
        <f>'C.1 Federal Expenditures'!$J$55</f>
        <v>0</v>
      </c>
      <c r="C6" s="132"/>
      <c r="D6" s="46">
        <f>'B. Total Expenditures'!$J$55</f>
        <v>0</v>
      </c>
      <c r="E6" s="55">
        <f t="shared" si="0"/>
        <v>0</v>
      </c>
    </row>
    <row r="7" spans="1:5" x14ac:dyDescent="0.25">
      <c r="A7" s="119" t="s">
        <v>183</v>
      </c>
      <c r="B7" s="46">
        <f>'C.1 Federal Expenditures'!$K$55</f>
        <v>0</v>
      </c>
      <c r="C7" s="132"/>
      <c r="D7" s="46">
        <f>'B. Total Expenditures'!$K$55</f>
        <v>0</v>
      </c>
      <c r="E7" s="55">
        <f t="shared" si="0"/>
        <v>0</v>
      </c>
    </row>
    <row r="8" spans="1:5" x14ac:dyDescent="0.25">
      <c r="A8" s="119" t="s">
        <v>184</v>
      </c>
      <c r="B8" s="46">
        <f>'C.1 Federal Expenditures'!$L$55</f>
        <v>0</v>
      </c>
      <c r="C8" s="132"/>
      <c r="D8" s="46">
        <f>'B. Total Expenditures'!$L$55</f>
        <v>0</v>
      </c>
      <c r="E8" s="55">
        <f t="shared" si="0"/>
        <v>0</v>
      </c>
    </row>
    <row r="9" spans="1:5" ht="29.25" x14ac:dyDescent="0.25">
      <c r="A9" s="119" t="s">
        <v>185</v>
      </c>
      <c r="B9" s="46">
        <f>'C.1 Federal Expenditures'!$M$55</f>
        <v>0</v>
      </c>
      <c r="C9" s="132"/>
      <c r="D9" s="46">
        <f>'B. Total Expenditures'!$M$55</f>
        <v>0</v>
      </c>
      <c r="E9" s="55">
        <f t="shared" si="0"/>
        <v>0</v>
      </c>
    </row>
    <row r="10" spans="1:5" ht="30.75" x14ac:dyDescent="0.25">
      <c r="A10" s="118" t="s">
        <v>148</v>
      </c>
      <c r="B10" s="46">
        <f>'C.1 Federal Expenditures'!$N$55</f>
        <v>0</v>
      </c>
      <c r="C10" s="132"/>
      <c r="D10" s="46">
        <f>'B. Total Expenditures'!$N$55</f>
        <v>0</v>
      </c>
      <c r="E10" s="55">
        <f t="shared" si="0"/>
        <v>0</v>
      </c>
    </row>
    <row r="11" spans="1:5" x14ac:dyDescent="0.25">
      <c r="A11" s="119" t="s">
        <v>186</v>
      </c>
      <c r="B11" s="46">
        <f>'C.1 Federal Expenditures'!$O$55</f>
        <v>0</v>
      </c>
      <c r="C11" s="132"/>
      <c r="D11" s="46">
        <f>'B. Total Expenditures'!$O$55</f>
        <v>0</v>
      </c>
      <c r="E11" s="55">
        <f t="shared" si="0"/>
        <v>0</v>
      </c>
    </row>
    <row r="12" spans="1:5" x14ac:dyDescent="0.25">
      <c r="A12" s="119" t="s">
        <v>187</v>
      </c>
      <c r="B12" s="46">
        <f>'C.1 Federal Expenditures'!$P$55</f>
        <v>0</v>
      </c>
      <c r="C12" s="132"/>
      <c r="D12" s="46">
        <f>'B. Total Expenditures'!$P$55</f>
        <v>0</v>
      </c>
      <c r="E12" s="55">
        <f t="shared" si="0"/>
        <v>0</v>
      </c>
    </row>
    <row r="13" spans="1:5" ht="29.25" x14ac:dyDescent="0.25">
      <c r="A13" s="119" t="s">
        <v>188</v>
      </c>
      <c r="B13" s="46">
        <f>'C.1 Federal Expenditures'!$Q$55</f>
        <v>0</v>
      </c>
      <c r="C13" s="132"/>
      <c r="D13" s="46">
        <f>'B. Total Expenditures'!$Q$55</f>
        <v>0</v>
      </c>
      <c r="E13" s="55">
        <f t="shared" si="0"/>
        <v>0</v>
      </c>
    </row>
    <row r="14" spans="1:5" ht="30.75" x14ac:dyDescent="0.25">
      <c r="A14" s="118" t="s">
        <v>189</v>
      </c>
      <c r="B14" s="46">
        <f>'C.1 Federal Expenditures'!$R$55</f>
        <v>284368</v>
      </c>
      <c r="C14" s="46">
        <f>'C.2 State Expenditures'!$R$55</f>
        <v>262209</v>
      </c>
      <c r="D14" s="46">
        <f>'B. Total Expenditures'!$R$55</f>
        <v>546577</v>
      </c>
      <c r="E14" s="55">
        <f t="shared" si="0"/>
        <v>1.9507283668111823E-2</v>
      </c>
    </row>
    <row r="15" spans="1:5" x14ac:dyDescent="0.25">
      <c r="A15" s="119" t="s">
        <v>190</v>
      </c>
      <c r="B15" s="46">
        <f>'C.1 Federal Expenditures'!$S$55</f>
        <v>0</v>
      </c>
      <c r="C15" s="46">
        <f>'C.2 State Expenditures'!$S$55</f>
        <v>0</v>
      </c>
      <c r="D15" s="46">
        <f>'B. Total Expenditures'!$S$55</f>
        <v>0</v>
      </c>
      <c r="E15" s="55">
        <f t="shared" si="0"/>
        <v>0</v>
      </c>
    </row>
    <row r="16" spans="1:5" x14ac:dyDescent="0.25">
      <c r="A16" s="119" t="s">
        <v>191</v>
      </c>
      <c r="B16" s="46">
        <f>'C.1 Federal Expenditures'!$T$55</f>
        <v>284363</v>
      </c>
      <c r="C16" s="46">
        <f>'C.2 State Expenditures'!$T$55</f>
        <v>262208</v>
      </c>
      <c r="D16" s="46">
        <f>'B. Total Expenditures'!$T$55</f>
        <v>546571</v>
      </c>
      <c r="E16" s="55">
        <f t="shared" si="0"/>
        <v>1.9507069528654785E-2</v>
      </c>
    </row>
    <row r="17" spans="1:5" x14ac:dyDescent="0.25">
      <c r="A17" s="119" t="s">
        <v>192</v>
      </c>
      <c r="B17" s="46">
        <f>'C.1 Federal Expenditures'!$U$55</f>
        <v>5</v>
      </c>
      <c r="C17" s="46">
        <f>'C.2 State Expenditures'!$U$55</f>
        <v>1</v>
      </c>
      <c r="D17" s="46">
        <f>'B. Total Expenditures'!$U$55</f>
        <v>6</v>
      </c>
      <c r="E17" s="55">
        <f t="shared" si="0"/>
        <v>2.1413945703655831E-7</v>
      </c>
    </row>
    <row r="18" spans="1:5" ht="15.75" x14ac:dyDescent="0.25">
      <c r="A18" s="118" t="s">
        <v>193</v>
      </c>
      <c r="B18" s="46">
        <f>'C.1 Federal Expenditures'!$V$55</f>
        <v>0</v>
      </c>
      <c r="C18" s="46">
        <f>'C.2 State Expenditures'!$V$55</f>
        <v>0</v>
      </c>
      <c r="D18" s="46">
        <f>'B. Total Expenditures'!$V$55</f>
        <v>0</v>
      </c>
      <c r="E18" s="55">
        <f t="shared" si="0"/>
        <v>0</v>
      </c>
    </row>
    <row r="19" spans="1:5" ht="15.75" x14ac:dyDescent="0.25">
      <c r="A19" s="118" t="s">
        <v>154</v>
      </c>
      <c r="B19" s="46">
        <f>'C.1 Federal Expenditures'!$W$55</f>
        <v>0</v>
      </c>
      <c r="C19" s="46">
        <f>'C.2 State Expenditures'!$W$55</f>
        <v>0</v>
      </c>
      <c r="D19" s="46">
        <f>'B. Total Expenditures'!$W$55</f>
        <v>0</v>
      </c>
      <c r="E19" s="55">
        <f t="shared" si="0"/>
        <v>0</v>
      </c>
    </row>
    <row r="20" spans="1:5" ht="29.25" x14ac:dyDescent="0.25">
      <c r="A20" s="119" t="s">
        <v>195</v>
      </c>
      <c r="B20" s="46">
        <f>'C.1 Federal Expenditures'!$X$55</f>
        <v>0</v>
      </c>
      <c r="C20" s="46">
        <f>'C.2 State Expenditures'!$X$55</f>
        <v>0</v>
      </c>
      <c r="D20" s="46">
        <f>'B. Total Expenditures'!$X$55</f>
        <v>0</v>
      </c>
      <c r="E20" s="55">
        <f t="shared" si="0"/>
        <v>0</v>
      </c>
    </row>
    <row r="21" spans="1:5" x14ac:dyDescent="0.25">
      <c r="A21" s="119" t="s">
        <v>194</v>
      </c>
      <c r="B21" s="46">
        <f>'C.1 Federal Expenditures'!$Y$55</f>
        <v>0</v>
      </c>
      <c r="C21" s="46">
        <f>'C.2 State Expenditures'!$Y$55</f>
        <v>0</v>
      </c>
      <c r="D21" s="46">
        <f>'B. Total Expenditures'!$Y$55</f>
        <v>0</v>
      </c>
      <c r="E21" s="55">
        <f t="shared" si="0"/>
        <v>0</v>
      </c>
    </row>
    <row r="22" spans="1:5" ht="30.75" x14ac:dyDescent="0.25">
      <c r="A22" s="118" t="s">
        <v>155</v>
      </c>
      <c r="B22" s="46">
        <f>'C.1 Federal Expenditures'!$Z$55</f>
        <v>0</v>
      </c>
      <c r="C22" s="46">
        <f>'C.2 State Expenditures'!$Z$55</f>
        <v>0</v>
      </c>
      <c r="D22" s="46">
        <f>'B. Total Expenditures'!$Z$55</f>
        <v>0</v>
      </c>
      <c r="E22" s="55">
        <f t="shared" si="0"/>
        <v>0</v>
      </c>
    </row>
    <row r="23" spans="1:5" ht="30.75" x14ac:dyDescent="0.25">
      <c r="A23" s="118" t="s">
        <v>150</v>
      </c>
      <c r="B23" s="46">
        <f>'C.1 Federal Expenditures'!$AA$55</f>
        <v>0</v>
      </c>
      <c r="C23" s="46">
        <f>'C.2 State Expenditures'!$AA$55</f>
        <v>0</v>
      </c>
      <c r="D23" s="46">
        <f>'B. Total Expenditures'!$AA$55</f>
        <v>0</v>
      </c>
      <c r="E23" s="55">
        <f t="shared" si="0"/>
        <v>0</v>
      </c>
    </row>
    <row r="24" spans="1:5" ht="30.75" x14ac:dyDescent="0.25">
      <c r="A24" s="118" t="s">
        <v>156</v>
      </c>
      <c r="B24" s="46">
        <f>'C.1 Federal Expenditures'!$AB$55</f>
        <v>0</v>
      </c>
      <c r="C24" s="46">
        <f>'C.2 State Expenditures'!$AB$55</f>
        <v>0</v>
      </c>
      <c r="D24" s="46">
        <f>'B. Total Expenditures'!$AB$55</f>
        <v>0</v>
      </c>
      <c r="E24" s="55">
        <f t="shared" si="0"/>
        <v>0</v>
      </c>
    </row>
    <row r="25" spans="1:5" ht="15.75" x14ac:dyDescent="0.25">
      <c r="A25" s="118" t="s">
        <v>64</v>
      </c>
      <c r="B25" s="46">
        <f>'C.1 Federal Expenditures'!$AC$55</f>
        <v>1863211</v>
      </c>
      <c r="C25" s="46">
        <f>'C.2 State Expenditures'!$AC$55</f>
        <v>1547435</v>
      </c>
      <c r="D25" s="46">
        <f>'B. Total Expenditures'!$AC$55</f>
        <v>3410646</v>
      </c>
      <c r="E25" s="55">
        <f t="shared" si="0"/>
        <v>0.12172564709731824</v>
      </c>
    </row>
    <row r="26" spans="1:5" ht="15.75" x14ac:dyDescent="0.25">
      <c r="A26" s="118" t="s">
        <v>196</v>
      </c>
      <c r="B26" s="46">
        <f>'C.1 Federal Expenditures'!$AD$55</f>
        <v>0</v>
      </c>
      <c r="C26" s="46">
        <f>'C.2 State Expenditures'!$AD$55</f>
        <v>0</v>
      </c>
      <c r="D26" s="46">
        <f>'B. Total Expenditures'!$AD$55</f>
        <v>0</v>
      </c>
      <c r="E26" s="55">
        <f t="shared" si="0"/>
        <v>0</v>
      </c>
    </row>
    <row r="27" spans="1:5" s="11" customFormat="1" ht="15.75" x14ac:dyDescent="0.25">
      <c r="A27" s="118" t="s">
        <v>197</v>
      </c>
      <c r="B27" s="46">
        <f>'C.1 Federal Expenditures'!$AE$55</f>
        <v>0</v>
      </c>
      <c r="C27" s="46">
        <f>'C.2 State Expenditures'!$AE$55</f>
        <v>0</v>
      </c>
      <c r="D27" s="46">
        <f>'B. Total Expenditures'!$AE$55</f>
        <v>0</v>
      </c>
      <c r="E27" s="55">
        <f t="shared" si="0"/>
        <v>0</v>
      </c>
    </row>
    <row r="28" spans="1:5" ht="30.75" x14ac:dyDescent="0.25">
      <c r="A28" s="118" t="s">
        <v>198</v>
      </c>
      <c r="B28" s="46">
        <f>'C.1 Federal Expenditures'!$AF$55</f>
        <v>0</v>
      </c>
      <c r="C28" s="46">
        <f>'C.2 State Expenditures'!$AF$55</f>
        <v>0</v>
      </c>
      <c r="D28" s="46">
        <f>'B. Total Expenditures'!$AF$55</f>
        <v>0</v>
      </c>
      <c r="E28" s="55">
        <f t="shared" si="0"/>
        <v>0</v>
      </c>
    </row>
    <row r="29" spans="1:5" ht="45.75" x14ac:dyDescent="0.25">
      <c r="A29" s="118" t="s">
        <v>157</v>
      </c>
      <c r="B29" s="46">
        <f>'C.1 Federal Expenditures'!$AG$55</f>
        <v>0</v>
      </c>
      <c r="C29" s="46">
        <f>'C.2 State Expenditures'!$AG$55</f>
        <v>0</v>
      </c>
      <c r="D29" s="46">
        <f>'B. Total Expenditures'!$AG$55</f>
        <v>0</v>
      </c>
      <c r="E29" s="55">
        <f t="shared" si="0"/>
        <v>0</v>
      </c>
    </row>
    <row r="30" spans="1:5" ht="15.75" x14ac:dyDescent="0.25">
      <c r="A30" s="118" t="s">
        <v>199</v>
      </c>
      <c r="B30" s="46">
        <f>'C.1 Federal Expenditures'!$AH$55</f>
        <v>0</v>
      </c>
      <c r="C30" s="46">
        <f>'C.2 State Expenditures'!$AH$55</f>
        <v>0</v>
      </c>
      <c r="D30" s="46">
        <f>'B. Total Expenditures'!$AH$55</f>
        <v>0</v>
      </c>
      <c r="E30" s="55">
        <f t="shared" si="0"/>
        <v>0</v>
      </c>
    </row>
    <row r="31" spans="1:5" ht="29.25" x14ac:dyDescent="0.25">
      <c r="A31" s="119" t="s">
        <v>200</v>
      </c>
      <c r="B31" s="46">
        <f>'C.1 Federal Expenditures'!$AI$55</f>
        <v>0</v>
      </c>
      <c r="C31" s="46">
        <f>'C.2 State Expenditures'!$AI$55</f>
        <v>0</v>
      </c>
      <c r="D31" s="46">
        <f>'B. Total Expenditures'!$AI$55</f>
        <v>0</v>
      </c>
      <c r="E31" s="55">
        <f t="shared" si="0"/>
        <v>0</v>
      </c>
    </row>
    <row r="32" spans="1:5" x14ac:dyDescent="0.25">
      <c r="A32" s="119" t="s">
        <v>201</v>
      </c>
      <c r="B32" s="46">
        <f>'C.1 Federal Expenditures'!$AJ$55</f>
        <v>0</v>
      </c>
      <c r="C32" s="46">
        <f>'C.2 State Expenditures'!$AJ$55</f>
        <v>0</v>
      </c>
      <c r="D32" s="46">
        <f>'B. Total Expenditures'!$AJ$55</f>
        <v>0</v>
      </c>
      <c r="E32" s="55">
        <f t="shared" si="0"/>
        <v>0</v>
      </c>
    </row>
    <row r="33" spans="1:5" x14ac:dyDescent="0.25">
      <c r="A33" s="119" t="s">
        <v>202</v>
      </c>
      <c r="B33" s="46">
        <f>'C.1 Federal Expenditures'!$AK$55</f>
        <v>0</v>
      </c>
      <c r="C33" s="46">
        <f>'C.2 State Expenditures'!$AK$55</f>
        <v>0</v>
      </c>
      <c r="D33" s="46">
        <f>'B. Total Expenditures'!$AK$55</f>
        <v>0</v>
      </c>
      <c r="E33" s="55">
        <f t="shared" si="0"/>
        <v>0</v>
      </c>
    </row>
    <row r="34" spans="1:5" ht="15.75" x14ac:dyDescent="0.25">
      <c r="A34" s="118" t="s">
        <v>203</v>
      </c>
      <c r="B34" s="46">
        <f>'C.1 Federal Expenditures'!$AL$55</f>
        <v>0</v>
      </c>
      <c r="C34" s="46">
        <f>'C.2 State Expenditures'!$AL$55</f>
        <v>0</v>
      </c>
      <c r="D34" s="46">
        <f>'B. Total Expenditures'!$AL$55</f>
        <v>0</v>
      </c>
      <c r="E34" s="55">
        <f t="shared" si="0"/>
        <v>0</v>
      </c>
    </row>
    <row r="35" spans="1:5" ht="15.75" x14ac:dyDescent="0.25">
      <c r="A35" s="118" t="s">
        <v>158</v>
      </c>
      <c r="B35" s="46">
        <f>'C.1 Federal Expenditures'!$AM$55</f>
        <v>5209270</v>
      </c>
      <c r="C35" s="46">
        <f>'C.2 State Expenditures'!$AM$55</f>
        <v>1859000</v>
      </c>
      <c r="D35" s="46">
        <f>'B. Total Expenditures'!$AM$55</f>
        <v>7068270</v>
      </c>
      <c r="E35" s="55">
        <f t="shared" si="0"/>
        <v>0.25226591666463233</v>
      </c>
    </row>
    <row r="36" spans="1:5" x14ac:dyDescent="0.25">
      <c r="A36" s="119" t="s">
        <v>204</v>
      </c>
      <c r="B36" s="46">
        <f>'C.1 Federal Expenditures'!$AN$55</f>
        <v>5182502</v>
      </c>
      <c r="C36" s="46">
        <f>'C.2 State Expenditures'!$AN$55</f>
        <v>1796399</v>
      </c>
      <c r="D36" s="46">
        <f>'B. Total Expenditures'!$AN$55</f>
        <v>6978901</v>
      </c>
      <c r="E36" s="55">
        <f t="shared" si="0"/>
        <v>0.24907634514198232</v>
      </c>
    </row>
    <row r="37" spans="1:5" x14ac:dyDescent="0.25">
      <c r="A37" s="119" t="s">
        <v>205</v>
      </c>
      <c r="B37" s="46">
        <f>'C.1 Federal Expenditures'!$AO$55</f>
        <v>0</v>
      </c>
      <c r="C37" s="46">
        <f>'C.2 State Expenditures'!$AO$55</f>
        <v>0</v>
      </c>
      <c r="D37" s="46">
        <f>'B. Total Expenditures'!$AO$55</f>
        <v>0</v>
      </c>
      <c r="E37" s="55">
        <f t="shared" si="0"/>
        <v>0</v>
      </c>
    </row>
    <row r="38" spans="1:5" x14ac:dyDescent="0.25">
      <c r="A38" s="119" t="s">
        <v>206</v>
      </c>
      <c r="B38" s="46">
        <f>'C.1 Federal Expenditures'!$AP$55</f>
        <v>26768</v>
      </c>
      <c r="C38" s="46">
        <f>'C.2 State Expenditures'!$AP$55</f>
        <v>62601</v>
      </c>
      <c r="D38" s="46">
        <f>'B. Total Expenditures'!$AP$55</f>
        <v>89369</v>
      </c>
      <c r="E38" s="55">
        <f t="shared" si="0"/>
        <v>3.18957152265003E-3</v>
      </c>
    </row>
    <row r="39" spans="1:5" ht="15.75" x14ac:dyDescent="0.25">
      <c r="A39" s="118" t="s">
        <v>152</v>
      </c>
      <c r="B39" s="46">
        <f>'C.1 Federal Expenditures'!$AQ$55</f>
        <v>7631693</v>
      </c>
      <c r="C39" s="46">
        <f>'C.2 State Expenditures'!$AQ$55</f>
        <v>4480629</v>
      </c>
      <c r="D39" s="46">
        <f>'B. Total Expenditures'!$AQ$55</f>
        <v>12112322</v>
      </c>
      <c r="E39" s="55">
        <f t="shared" si="0"/>
        <v>0.43228767608866003</v>
      </c>
    </row>
    <row r="40" spans="1:5" ht="15.75" x14ac:dyDescent="0.25">
      <c r="A40" s="94" t="s">
        <v>209</v>
      </c>
      <c r="B40" s="133">
        <f>'C.1 Federal Expenditures'!$AR$55</f>
        <v>16033582</v>
      </c>
      <c r="C40" s="133">
        <f>'C.2 State Expenditures'!$AR$55</f>
        <v>11985542</v>
      </c>
      <c r="D40" s="133">
        <f>'B. Total Expenditures'!$AR$55</f>
        <v>28019124</v>
      </c>
      <c r="E40" s="96">
        <f t="shared" si="0"/>
        <v>1</v>
      </c>
    </row>
    <row r="41" spans="1:5" ht="15.75" x14ac:dyDescent="0.25">
      <c r="A41" s="118" t="s">
        <v>153</v>
      </c>
      <c r="B41" s="46">
        <f>'C.1 Federal Expenditures'!$C$55</f>
        <v>0</v>
      </c>
      <c r="C41" s="132"/>
      <c r="D41" s="46">
        <f>'B. Total Expenditures'!$C$55</f>
        <v>0</v>
      </c>
      <c r="E41" s="55">
        <f t="shared" si="0"/>
        <v>0</v>
      </c>
    </row>
    <row r="42" spans="1:5" ht="15.75" x14ac:dyDescent="0.25">
      <c r="A42" s="118" t="s">
        <v>320</v>
      </c>
      <c r="B42" s="46">
        <f>'C.1 Federal Expenditures'!$D$55</f>
        <v>0</v>
      </c>
      <c r="C42" s="132"/>
      <c r="D42" s="46">
        <f>'B. Total Expenditures'!$D$55</f>
        <v>0</v>
      </c>
      <c r="E42" s="55">
        <f t="shared" si="0"/>
        <v>0</v>
      </c>
    </row>
    <row r="43" spans="1:5" ht="15.75" x14ac:dyDescent="0.25">
      <c r="A43" s="120" t="s">
        <v>180</v>
      </c>
      <c r="B43" s="133">
        <f>B41+B42</f>
        <v>0</v>
      </c>
      <c r="C43" s="144"/>
      <c r="D43" s="133">
        <f>D41+D42</f>
        <v>0</v>
      </c>
      <c r="E43" s="96">
        <f t="shared" si="0"/>
        <v>0</v>
      </c>
    </row>
    <row r="44" spans="1:5" ht="15.75" x14ac:dyDescent="0.25">
      <c r="A44" s="94" t="s">
        <v>61</v>
      </c>
      <c r="B44" s="95">
        <f>SUM(B41,B42, B3,B6,B10,B14,B18,B19,B22,B23,B24,B25,B26,B27,B28,B29,B30,B34,B35, B39)</f>
        <v>16033582</v>
      </c>
      <c r="C44" s="95">
        <f>SUM(C41,C42,C3,C6,C10,C14,C18,C19,C22,C23,C24,C25,C26,C27,C28,C29,C30,C34,C35, C39)</f>
        <v>11985542</v>
      </c>
      <c r="D44" s="95">
        <f>B44+C44</f>
        <v>28019124</v>
      </c>
      <c r="E44" s="96">
        <f t="shared" si="0"/>
        <v>1</v>
      </c>
    </row>
    <row r="45" spans="1:5" ht="15.75" x14ac:dyDescent="0.25">
      <c r="A45" s="118" t="s">
        <v>207</v>
      </c>
      <c r="B45" s="46">
        <f>'C.1 Federal Expenditures'!$AS$55</f>
        <v>4552862</v>
      </c>
      <c r="C45" s="132"/>
      <c r="D45" s="46">
        <f>'B. Total Expenditures'!$AS$55</f>
        <v>4552862</v>
      </c>
      <c r="E45" s="141"/>
    </row>
    <row r="46" spans="1:5" ht="15.75" x14ac:dyDescent="0.25">
      <c r="A46" s="118" t="s">
        <v>208</v>
      </c>
      <c r="B46" s="46">
        <f>'C.1 Federal Expenditures'!$AT$55</f>
        <v>24195852</v>
      </c>
      <c r="C46" s="132"/>
      <c r="D46" s="46">
        <f>'B. Total Expenditures'!$AT$55</f>
        <v>24195852</v>
      </c>
      <c r="E46" s="141"/>
    </row>
    <row r="47" spans="1:5" x14ac:dyDescent="0.25">
      <c r="A47" s="124"/>
    </row>
    <row r="48" spans="1:5" x14ac:dyDescent="0.25">
      <c r="A48" s="124"/>
    </row>
    <row r="49" spans="1:1" x14ac:dyDescent="0.25">
      <c r="A49" s="124"/>
    </row>
    <row r="50" spans="1:1" x14ac:dyDescent="0.25">
      <c r="A50" s="124"/>
    </row>
    <row r="51" spans="1:1" x14ac:dyDescent="0.25">
      <c r="A51" s="124"/>
    </row>
    <row r="52" spans="1:1" x14ac:dyDescent="0.25">
      <c r="A52" s="124"/>
    </row>
    <row r="53" spans="1:1" x14ac:dyDescent="0.25">
      <c r="A53" s="124"/>
    </row>
    <row r="54" spans="1:1" x14ac:dyDescent="0.25">
      <c r="A54" s="124"/>
    </row>
    <row r="55" spans="1:1" x14ac:dyDescent="0.25">
      <c r="A55" s="124"/>
    </row>
    <row r="56" spans="1:1" x14ac:dyDescent="0.25">
      <c r="A56" s="124"/>
    </row>
  </sheetData>
  <mergeCells count="1">
    <mergeCell ref="A1:E1"/>
  </mergeCells>
  <pageMargins left="0.25" right="0.25" top="0.75" bottom="0.75" header="0.3" footer="0.3"/>
  <pageSetup scale="71"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theme="9" tint="0.39997558519241921"/>
    <pageSetUpPr fitToPage="1"/>
  </sheetPr>
  <dimension ref="A1:G56"/>
  <sheetViews>
    <sheetView zoomScaleNormal="100" workbookViewId="0">
      <selection activeCell="C61" sqref="C61"/>
    </sheetView>
  </sheetViews>
  <sheetFormatPr defaultColWidth="9.140625" defaultRowHeight="15" x14ac:dyDescent="0.25"/>
  <cols>
    <col min="1" max="1" width="21" style="11" customWidth="1"/>
    <col min="2" max="7" width="19.140625" style="11" customWidth="1"/>
    <col min="8" max="16384" width="9.140625" style="11"/>
  </cols>
  <sheetData>
    <row r="1" spans="1:7" ht="15.75" x14ac:dyDescent="0.25">
      <c r="A1" s="285" t="s">
        <v>343</v>
      </c>
      <c r="B1" s="286"/>
      <c r="C1" s="287"/>
      <c r="D1" s="287"/>
      <c r="E1" s="287"/>
      <c r="F1" s="287"/>
      <c r="G1" s="287"/>
    </row>
    <row r="2" spans="1:7" ht="42.75" x14ac:dyDescent="0.25">
      <c r="A2" s="162"/>
      <c r="B2" s="182" t="s">
        <v>159</v>
      </c>
      <c r="C2" s="182" t="s">
        <v>66</v>
      </c>
      <c r="D2" s="182" t="s">
        <v>67</v>
      </c>
      <c r="E2" s="182" t="s">
        <v>371</v>
      </c>
      <c r="F2" s="182" t="s">
        <v>372</v>
      </c>
      <c r="G2" s="182" t="s">
        <v>373</v>
      </c>
    </row>
    <row r="3" spans="1:7" x14ac:dyDescent="0.25">
      <c r="A3" s="159" t="s">
        <v>52</v>
      </c>
      <c r="B3" s="163">
        <f t="shared" ref="B3:B34" si="0">C3+D3+E3+F3+G3</f>
        <v>29295854973</v>
      </c>
      <c r="C3" s="163">
        <f>'E.2 SFAG'!AR4</f>
        <v>13257290963</v>
      </c>
      <c r="D3" s="163">
        <f>'E.5 Contingency'!AR4</f>
        <v>685479832</v>
      </c>
      <c r="E3" s="163">
        <f>'E.6 ECF'!AR3</f>
        <v>19879857</v>
      </c>
      <c r="F3" s="163">
        <f>'E.3 MOE in TANF'!AR4</f>
        <v>14154799050</v>
      </c>
      <c r="G3" s="163">
        <f>'E.4 MOE SSP'!AR4</f>
        <v>1178405271</v>
      </c>
    </row>
    <row r="4" spans="1:7" x14ac:dyDescent="0.25">
      <c r="A4" s="161" t="s">
        <v>1</v>
      </c>
      <c r="B4" s="160">
        <f t="shared" si="0"/>
        <v>160629362</v>
      </c>
      <c r="C4" s="160">
        <f>'E.2 SFAG'!AR5</f>
        <v>60462822</v>
      </c>
      <c r="D4" s="160">
        <f>'E.5 Contingency'!AR5</f>
        <v>10395468</v>
      </c>
      <c r="E4" s="160">
        <f>'E.6 ECF'!AR4</f>
        <v>0</v>
      </c>
      <c r="F4" s="160">
        <f>'E.3 MOE in TANF'!AR5</f>
        <v>40484434</v>
      </c>
      <c r="G4" s="160">
        <f>'E.4 MOE SSP'!AR5</f>
        <v>49286638</v>
      </c>
    </row>
    <row r="5" spans="1:7" x14ac:dyDescent="0.25">
      <c r="A5" s="161" t="s">
        <v>2</v>
      </c>
      <c r="B5" s="160">
        <f t="shared" si="0"/>
        <v>73994764</v>
      </c>
      <c r="C5" s="160">
        <f>'E.2 SFAG'!AR6</f>
        <v>36245126</v>
      </c>
      <c r="D5" s="160">
        <f>'E.5 Contingency'!AR6</f>
        <v>0</v>
      </c>
      <c r="E5" s="160">
        <f>'E.6 ECF'!AR5</f>
        <v>0</v>
      </c>
      <c r="F5" s="160">
        <f>'E.3 MOE in TANF'!AR6</f>
        <v>37749638</v>
      </c>
      <c r="G5" s="160">
        <f>'E.4 MOE SSP'!AR6</f>
        <v>0</v>
      </c>
    </row>
    <row r="6" spans="1:7" x14ac:dyDescent="0.25">
      <c r="A6" s="161" t="s">
        <v>3</v>
      </c>
      <c r="B6" s="160">
        <f t="shared" si="0"/>
        <v>452961361</v>
      </c>
      <c r="C6" s="160">
        <f>'E.2 SFAG'!AR7</f>
        <v>193328795</v>
      </c>
      <c r="D6" s="160">
        <f>'E.5 Contingency'!AR7</f>
        <v>22296076</v>
      </c>
      <c r="E6" s="160">
        <f>'E.6 ECF'!AR6</f>
        <v>0</v>
      </c>
      <c r="F6" s="160">
        <f>'E.3 MOE in TANF'!AR7</f>
        <v>237336490</v>
      </c>
      <c r="G6" s="160">
        <f>'E.4 MOE SSP'!AR7</f>
        <v>0</v>
      </c>
    </row>
    <row r="7" spans="1:7" x14ac:dyDescent="0.25">
      <c r="A7" s="161" t="s">
        <v>4</v>
      </c>
      <c r="B7" s="160">
        <f t="shared" si="0"/>
        <v>144312179</v>
      </c>
      <c r="C7" s="160">
        <f>'E.2 SFAG'!AR8</f>
        <v>46989837</v>
      </c>
      <c r="D7" s="160">
        <f>'E.5 Contingency'!AR8</f>
        <v>6320132</v>
      </c>
      <c r="E7" s="160">
        <f>'E.6 ECF'!AR7</f>
        <v>0</v>
      </c>
      <c r="F7" s="160">
        <f>'E.3 MOE in TANF'!AR8</f>
        <v>91002210</v>
      </c>
      <c r="G7" s="160">
        <f>'E.4 MOE SSP'!AR8</f>
        <v>0</v>
      </c>
    </row>
    <row r="8" spans="1:7" x14ac:dyDescent="0.25">
      <c r="A8" s="161" t="s">
        <v>5</v>
      </c>
      <c r="B8" s="160">
        <f t="shared" si="0"/>
        <v>6273170520</v>
      </c>
      <c r="C8" s="160">
        <f>'E.2 SFAG'!AR9</f>
        <v>3248535706</v>
      </c>
      <c r="D8" s="160">
        <f>'E.5 Contingency'!AR9</f>
        <v>0</v>
      </c>
      <c r="E8" s="160">
        <f>'E.6 ECF'!AR8</f>
        <v>0</v>
      </c>
      <c r="F8" s="160">
        <f>'E.3 MOE in TANF'!AR9</f>
        <v>2933359024</v>
      </c>
      <c r="G8" s="160">
        <f>'E.4 MOE SSP'!AR9</f>
        <v>91275790</v>
      </c>
    </row>
    <row r="9" spans="1:7" x14ac:dyDescent="0.25">
      <c r="A9" s="161" t="s">
        <v>6</v>
      </c>
      <c r="B9" s="160">
        <f t="shared" si="0"/>
        <v>300851205</v>
      </c>
      <c r="C9" s="160">
        <f>'E.2 SFAG'!AR10</f>
        <v>118177731</v>
      </c>
      <c r="D9" s="160">
        <f>'E.5 Contingency'!AR10</f>
        <v>15156941</v>
      </c>
      <c r="E9" s="160">
        <f>'E.6 ECF'!AR9</f>
        <v>0</v>
      </c>
      <c r="F9" s="160">
        <f>'E.3 MOE in TANF'!AR10</f>
        <v>167516533</v>
      </c>
      <c r="G9" s="160">
        <f>'E.4 MOE SSP'!AR10</f>
        <v>0</v>
      </c>
    </row>
    <row r="10" spans="1:7" x14ac:dyDescent="0.25">
      <c r="A10" s="161" t="s">
        <v>7</v>
      </c>
      <c r="B10" s="160">
        <f t="shared" si="0"/>
        <v>477948720</v>
      </c>
      <c r="C10" s="160">
        <f>'E.2 SFAG'!AR11</f>
        <v>240109296</v>
      </c>
      <c r="D10" s="160">
        <f>'E.5 Contingency'!AR11</f>
        <v>0</v>
      </c>
      <c r="E10" s="160">
        <f>'E.6 ECF'!AR10</f>
        <v>0</v>
      </c>
      <c r="F10" s="160">
        <f>'E.3 MOE in TANF'!AR11</f>
        <v>95813221</v>
      </c>
      <c r="G10" s="160">
        <f>'E.4 MOE SSP'!AR11</f>
        <v>142026203</v>
      </c>
    </row>
    <row r="11" spans="1:7" x14ac:dyDescent="0.25">
      <c r="A11" s="161" t="s">
        <v>8</v>
      </c>
      <c r="B11" s="160">
        <f t="shared" si="0"/>
        <v>98856590</v>
      </c>
      <c r="C11" s="160">
        <f>'E.2 SFAG'!AR12</f>
        <v>29602512</v>
      </c>
      <c r="D11" s="160">
        <f>'E.5 Contingency'!AR12</f>
        <v>3597271</v>
      </c>
      <c r="E11" s="160">
        <f>'E.6 ECF'!AR11</f>
        <v>0</v>
      </c>
      <c r="F11" s="160">
        <f>'E.3 MOE in TANF'!AR12</f>
        <v>65656807</v>
      </c>
      <c r="G11" s="160">
        <f>'E.4 MOE SSP'!AR12</f>
        <v>0</v>
      </c>
    </row>
    <row r="12" spans="1:7" x14ac:dyDescent="0.25">
      <c r="A12" s="161" t="s">
        <v>9</v>
      </c>
      <c r="B12" s="160">
        <f t="shared" si="0"/>
        <v>262957426</v>
      </c>
      <c r="C12" s="160">
        <f>'E.2 SFAG'!AR13</f>
        <v>80832460</v>
      </c>
      <c r="D12" s="160">
        <f>'E.5 Contingency'!AR13</f>
        <v>10316883</v>
      </c>
      <c r="E12" s="160">
        <f>'E.6 ECF'!AR12</f>
        <v>0</v>
      </c>
      <c r="F12" s="160">
        <f>'E.3 MOE in TANF'!AR13</f>
        <v>171808083</v>
      </c>
      <c r="G12" s="160">
        <f>'E.4 MOE SSP'!AR13</f>
        <v>0</v>
      </c>
    </row>
    <row r="13" spans="1:7" x14ac:dyDescent="0.25">
      <c r="A13" s="161" t="s">
        <v>10</v>
      </c>
      <c r="B13" s="160">
        <f t="shared" si="0"/>
        <v>823412059</v>
      </c>
      <c r="C13" s="160">
        <f>'E.2 SFAG'!AR14</f>
        <v>385903905</v>
      </c>
      <c r="D13" s="160">
        <f>'E.5 Contingency'!AR14</f>
        <v>0</v>
      </c>
      <c r="E13" s="160">
        <f>'E.6 ECF'!AR13</f>
        <v>493862</v>
      </c>
      <c r="F13" s="160">
        <f>'E.3 MOE in TANF'!AR14</f>
        <v>437014292</v>
      </c>
      <c r="G13" s="160">
        <f>'E.4 MOE SSP'!AR14</f>
        <v>0</v>
      </c>
    </row>
    <row r="14" spans="1:7" x14ac:dyDescent="0.25">
      <c r="A14" s="161" t="s">
        <v>11</v>
      </c>
      <c r="B14" s="160">
        <f t="shared" si="0"/>
        <v>532635793</v>
      </c>
      <c r="C14" s="160">
        <f>'E.2 SFAG'!AR15</f>
        <v>359267266</v>
      </c>
      <c r="D14" s="160">
        <f>'E.5 Contingency'!AR15</f>
        <v>0</v>
      </c>
      <c r="E14" s="160">
        <f>'E.6 ECF'!AR14</f>
        <v>0</v>
      </c>
      <c r="F14" s="160">
        <f>'E.3 MOE in TANF'!AR15</f>
        <v>165393668</v>
      </c>
      <c r="G14" s="160">
        <f>'E.4 MOE SSP'!AR15</f>
        <v>7974859</v>
      </c>
    </row>
    <row r="15" spans="1:7" x14ac:dyDescent="0.25">
      <c r="A15" s="161" t="s">
        <v>12</v>
      </c>
      <c r="B15" s="160">
        <f t="shared" si="0"/>
        <v>263606396</v>
      </c>
      <c r="C15" s="160">
        <f>'E.2 SFAG'!AR16</f>
        <v>44996323</v>
      </c>
      <c r="D15" s="160">
        <f>'E.5 Contingency'!AR16</f>
        <v>11018159</v>
      </c>
      <c r="E15" s="160">
        <f>'E.6 ECF'!AR15</f>
        <v>0</v>
      </c>
      <c r="F15" s="160">
        <f>'E.3 MOE in TANF'!AR16</f>
        <v>207591914</v>
      </c>
      <c r="G15" s="160">
        <f>'E.4 MOE SSP'!AR16</f>
        <v>0</v>
      </c>
    </row>
    <row r="16" spans="1:7" x14ac:dyDescent="0.25">
      <c r="A16" s="161" t="s">
        <v>13</v>
      </c>
      <c r="B16" s="160">
        <f t="shared" si="0"/>
        <v>35106215</v>
      </c>
      <c r="C16" s="160">
        <f>'E.2 SFAG'!AR17</f>
        <v>22080836</v>
      </c>
      <c r="D16" s="160">
        <f>'E.5 Contingency'!AR17</f>
        <v>0</v>
      </c>
      <c r="E16" s="160">
        <f>'E.6 ECF'!AR16</f>
        <v>0</v>
      </c>
      <c r="F16" s="160">
        <f>'E.3 MOE in TANF'!AR17</f>
        <v>13025379</v>
      </c>
      <c r="G16" s="160">
        <f>'E.4 MOE SSP'!AR17</f>
        <v>0</v>
      </c>
    </row>
    <row r="17" spans="1:7" x14ac:dyDescent="0.25">
      <c r="A17" s="161" t="s">
        <v>14</v>
      </c>
      <c r="B17" s="160">
        <f t="shared" si="0"/>
        <v>1373616777</v>
      </c>
      <c r="C17" s="160">
        <f>'E.2 SFAG'!AR18</f>
        <v>583856960</v>
      </c>
      <c r="D17" s="160">
        <f>'E.5 Contingency'!AR18</f>
        <v>0</v>
      </c>
      <c r="E17" s="160">
        <f>'E.6 ECF'!AR17</f>
        <v>14356736</v>
      </c>
      <c r="F17" s="160">
        <f>'E.3 MOE in TANF'!AR18</f>
        <v>775403081</v>
      </c>
      <c r="G17" s="160">
        <f>'E.4 MOE SSP'!AR18</f>
        <v>0</v>
      </c>
    </row>
    <row r="18" spans="1:7" x14ac:dyDescent="0.25">
      <c r="A18" s="161" t="s">
        <v>15</v>
      </c>
      <c r="B18" s="160">
        <f t="shared" si="0"/>
        <v>233199443</v>
      </c>
      <c r="C18" s="160">
        <f>'E.2 SFAG'!AR19</f>
        <v>119347102</v>
      </c>
      <c r="D18" s="160">
        <f>'E.5 Contingency'!AR19</f>
        <v>0</v>
      </c>
      <c r="E18" s="160">
        <f>'E.6 ECF'!AR18</f>
        <v>0</v>
      </c>
      <c r="F18" s="160">
        <f>'E.3 MOE in TANF'!AR19</f>
        <v>30346197</v>
      </c>
      <c r="G18" s="160">
        <f>'E.4 MOE SSP'!AR19</f>
        <v>83506144</v>
      </c>
    </row>
    <row r="19" spans="1:7" x14ac:dyDescent="0.25">
      <c r="A19" s="161" t="s">
        <v>16</v>
      </c>
      <c r="B19" s="160">
        <f t="shared" si="0"/>
        <v>179492757</v>
      </c>
      <c r="C19" s="160">
        <f>'E.2 SFAG'!AR20</f>
        <v>93567610</v>
      </c>
      <c r="D19" s="160">
        <f>'E.5 Contingency'!AR20</f>
        <v>0</v>
      </c>
      <c r="E19" s="160">
        <f>'E.6 ECF'!AR19</f>
        <v>0</v>
      </c>
      <c r="F19" s="160">
        <f>'E.3 MOE in TANF'!AR20</f>
        <v>48723819</v>
      </c>
      <c r="G19" s="160">
        <f>'E.4 MOE SSP'!AR20</f>
        <v>37201328</v>
      </c>
    </row>
    <row r="20" spans="1:7" x14ac:dyDescent="0.25">
      <c r="A20" s="161" t="s">
        <v>17</v>
      </c>
      <c r="B20" s="160">
        <f t="shared" si="0"/>
        <v>144719421</v>
      </c>
      <c r="C20" s="160">
        <f>'E.2 SFAG'!AR21</f>
        <v>77078021</v>
      </c>
      <c r="D20" s="160">
        <f>'E.5 Contingency'!AR21</f>
        <v>0</v>
      </c>
      <c r="E20" s="160">
        <f>'E.6 ECF'!AR20</f>
        <v>0</v>
      </c>
      <c r="F20" s="160">
        <f>'E.3 MOE in TANF'!AR21</f>
        <v>67641400</v>
      </c>
      <c r="G20" s="160">
        <f>'E.4 MOE SSP'!AR21</f>
        <v>0</v>
      </c>
    </row>
    <row r="21" spans="1:7" x14ac:dyDescent="0.25">
      <c r="A21" s="161" t="s">
        <v>18</v>
      </c>
      <c r="B21" s="160">
        <f t="shared" si="0"/>
        <v>254141787</v>
      </c>
      <c r="C21" s="160">
        <f>'E.2 SFAG'!AR22</f>
        <v>152807377</v>
      </c>
      <c r="D21" s="160">
        <f>'E.5 Contingency'!AR22</f>
        <v>0</v>
      </c>
      <c r="E21" s="160">
        <f>'E.6 ECF'!AR21</f>
        <v>0</v>
      </c>
      <c r="F21" s="160">
        <f>'E.3 MOE in TANF'!AR22</f>
        <v>71613323</v>
      </c>
      <c r="G21" s="160">
        <f>'E.4 MOE SSP'!AR22</f>
        <v>29721087</v>
      </c>
    </row>
    <row r="22" spans="1:7" x14ac:dyDescent="0.25">
      <c r="A22" s="161" t="s">
        <v>19</v>
      </c>
      <c r="B22" s="160">
        <f t="shared" si="0"/>
        <v>213462335</v>
      </c>
      <c r="C22" s="160">
        <f>'E.2 SFAG'!AR23</f>
        <v>134624833</v>
      </c>
      <c r="D22" s="160">
        <f>'E.5 Contingency'!AR23</f>
        <v>0</v>
      </c>
      <c r="E22" s="160">
        <f>'E.6 ECF'!AR22</f>
        <v>0</v>
      </c>
      <c r="F22" s="160">
        <f>'E.3 MOE in TANF'!AR23</f>
        <v>78837502</v>
      </c>
      <c r="G22" s="160">
        <f>'E.4 MOE SSP'!AR23</f>
        <v>0</v>
      </c>
    </row>
    <row r="23" spans="1:7" x14ac:dyDescent="0.25">
      <c r="A23" s="161" t="s">
        <v>20</v>
      </c>
      <c r="B23" s="160">
        <f t="shared" si="0"/>
        <v>85220914</v>
      </c>
      <c r="C23" s="160">
        <f>'E.2 SFAG'!AR24</f>
        <v>44924875</v>
      </c>
      <c r="D23" s="160">
        <f>'E.5 Contingency'!AR24</f>
        <v>0</v>
      </c>
      <c r="E23" s="160">
        <f>'E.6 ECF'!AR23</f>
        <v>0</v>
      </c>
      <c r="F23" s="160">
        <f>'E.3 MOE in TANF'!AR24</f>
        <v>25073152</v>
      </c>
      <c r="G23" s="160">
        <f>'E.4 MOE SSP'!AR24</f>
        <v>15222887</v>
      </c>
    </row>
    <row r="24" spans="1:7" x14ac:dyDescent="0.25">
      <c r="A24" s="161" t="s">
        <v>21</v>
      </c>
      <c r="B24" s="160">
        <f t="shared" si="0"/>
        <v>578868809</v>
      </c>
      <c r="C24" s="160">
        <f>'E.2 SFAG'!AR25</f>
        <v>206188229</v>
      </c>
      <c r="D24" s="160">
        <f>'E.5 Contingency'!AR25</f>
        <v>25521904</v>
      </c>
      <c r="E24" s="160">
        <f>'E.6 ECF'!AR24</f>
        <v>0</v>
      </c>
      <c r="F24" s="160">
        <f>'E.3 MOE in TANF'!AR25</f>
        <v>347040531</v>
      </c>
      <c r="G24" s="160">
        <f>'E.4 MOE SSP'!AR25</f>
        <v>118145</v>
      </c>
    </row>
    <row r="25" spans="1:7" x14ac:dyDescent="0.25">
      <c r="A25" s="161" t="s">
        <v>22</v>
      </c>
      <c r="B25" s="160">
        <f t="shared" si="0"/>
        <v>974356670</v>
      </c>
      <c r="C25" s="160">
        <f>'E.2 SFAG'!AR26</f>
        <v>321559782</v>
      </c>
      <c r="D25" s="160">
        <f>'E.5 Contingency'!AR26</f>
        <v>51174715</v>
      </c>
      <c r="E25" s="160">
        <f>'E.6 ECF'!AR25</f>
        <v>0</v>
      </c>
      <c r="F25" s="160">
        <f>'E.3 MOE in TANF'!AR26</f>
        <v>600373719</v>
      </c>
      <c r="G25" s="160">
        <f>'E.4 MOE SSP'!AR26</f>
        <v>1248454</v>
      </c>
    </row>
    <row r="26" spans="1:7" x14ac:dyDescent="0.25">
      <c r="A26" s="161" t="s">
        <v>23</v>
      </c>
      <c r="B26" s="160">
        <f t="shared" si="0"/>
        <v>1295386670</v>
      </c>
      <c r="C26" s="160">
        <f>'E.2 SFAG'!AR27</f>
        <v>677285007</v>
      </c>
      <c r="D26" s="160">
        <f>'E.5 Contingency'!AR27</f>
        <v>0</v>
      </c>
      <c r="E26" s="160">
        <f>'E.6 ECF'!AR26</f>
        <v>0</v>
      </c>
      <c r="F26" s="160">
        <f>'E.3 MOE in TANF'!AR27</f>
        <v>618101663</v>
      </c>
      <c r="G26" s="160">
        <f>'E.4 MOE SSP'!AR27</f>
        <v>0</v>
      </c>
    </row>
    <row r="27" spans="1:7" x14ac:dyDescent="0.25">
      <c r="A27" s="161" t="s">
        <v>24</v>
      </c>
      <c r="B27" s="160">
        <f t="shared" si="0"/>
        <v>490960305</v>
      </c>
      <c r="C27" s="160">
        <f>'E.2 SFAG'!AR28</f>
        <v>184507186</v>
      </c>
      <c r="D27" s="160">
        <f>'E.5 Contingency'!AR28</f>
        <v>0</v>
      </c>
      <c r="E27" s="160">
        <f>'E.6 ECF'!AR27</f>
        <v>0</v>
      </c>
      <c r="F27" s="160">
        <f>'E.3 MOE in TANF'!AR28</f>
        <v>306453119</v>
      </c>
      <c r="G27" s="160">
        <f>'E.4 MOE SSP'!AR28</f>
        <v>0</v>
      </c>
    </row>
    <row r="28" spans="1:7" x14ac:dyDescent="0.25">
      <c r="A28" s="161" t="s">
        <v>25</v>
      </c>
      <c r="B28" s="160">
        <f t="shared" si="0"/>
        <v>67849193</v>
      </c>
      <c r="C28" s="160">
        <f>'E.2 SFAG'!AR29</f>
        <v>46124884</v>
      </c>
      <c r="D28" s="160">
        <f>'E.5 Contingency'!AR29</f>
        <v>0</v>
      </c>
      <c r="E28" s="160">
        <f>'E.6 ECF'!AR28</f>
        <v>0</v>
      </c>
      <c r="F28" s="160">
        <f>'E.3 MOE in TANF'!AR29</f>
        <v>21724309</v>
      </c>
      <c r="G28" s="160">
        <f>'E.4 MOE SSP'!AR29</f>
        <v>0</v>
      </c>
    </row>
    <row r="29" spans="1:7" x14ac:dyDescent="0.25">
      <c r="A29" s="161" t="s">
        <v>26</v>
      </c>
      <c r="B29" s="160">
        <f t="shared" si="0"/>
        <v>398149335</v>
      </c>
      <c r="C29" s="160">
        <f>'E.2 SFAG'!AR30</f>
        <v>188591353</v>
      </c>
      <c r="D29" s="160">
        <f>'E.5 Contingency'!AR30</f>
        <v>24179930</v>
      </c>
      <c r="E29" s="160">
        <f>'E.6 ECF'!AR29</f>
        <v>0</v>
      </c>
      <c r="F29" s="160">
        <f>'E.3 MOE in TANF'!AR30</f>
        <v>185378052</v>
      </c>
      <c r="G29" s="160">
        <f>'E.4 MOE SSP'!AR30</f>
        <v>0</v>
      </c>
    </row>
    <row r="30" spans="1:7" x14ac:dyDescent="0.25">
      <c r="A30" s="161" t="s">
        <v>27</v>
      </c>
      <c r="B30" s="160">
        <f t="shared" si="0"/>
        <v>41453350</v>
      </c>
      <c r="C30" s="160">
        <f>'E.2 SFAG'!AR31</f>
        <v>26211556</v>
      </c>
      <c r="D30" s="160">
        <f>'E.5 Contingency'!AR31</f>
        <v>0</v>
      </c>
      <c r="E30" s="160">
        <f>'E.6 ECF'!AR30</f>
        <v>0</v>
      </c>
      <c r="F30" s="160">
        <f>'E.3 MOE in TANF'!AR31</f>
        <v>15241794</v>
      </c>
      <c r="G30" s="160">
        <f>'E.4 MOE SSP'!AR31</f>
        <v>0</v>
      </c>
    </row>
    <row r="31" spans="1:7" x14ac:dyDescent="0.25">
      <c r="A31" s="161" t="s">
        <v>28</v>
      </c>
      <c r="B31" s="160">
        <f t="shared" si="0"/>
        <v>92001388</v>
      </c>
      <c r="C31" s="160">
        <f>'E.2 SFAG'!AR32</f>
        <v>36117040</v>
      </c>
      <c r="D31" s="160">
        <f>'E.5 Contingency'!AR32</f>
        <v>0</v>
      </c>
      <c r="E31" s="160">
        <f>'E.6 ECF'!AR31</f>
        <v>0</v>
      </c>
      <c r="F31" s="160">
        <f>'E.3 MOE in TANF'!AR32</f>
        <v>15871500</v>
      </c>
      <c r="G31" s="160">
        <f>'E.4 MOE SSP'!AR32</f>
        <v>40012848</v>
      </c>
    </row>
    <row r="32" spans="1:7" x14ac:dyDescent="0.25">
      <c r="A32" s="161" t="s">
        <v>29</v>
      </c>
      <c r="B32" s="160">
        <f t="shared" si="0"/>
        <v>90806256</v>
      </c>
      <c r="C32" s="160">
        <f>'E.2 SFAG'!AR33</f>
        <v>44076153</v>
      </c>
      <c r="D32" s="160">
        <f>'E.5 Contingency'!AR33</f>
        <v>4870798</v>
      </c>
      <c r="E32" s="160">
        <f>'E.6 ECF'!AR32</f>
        <v>0</v>
      </c>
      <c r="F32" s="160">
        <f>'E.3 MOE in TANF'!AR33</f>
        <v>41859305</v>
      </c>
      <c r="G32" s="160">
        <f>'E.4 MOE SSP'!AR33</f>
        <v>0</v>
      </c>
    </row>
    <row r="33" spans="1:7" x14ac:dyDescent="0.25">
      <c r="A33" s="161" t="s">
        <v>30</v>
      </c>
      <c r="B33" s="160">
        <f t="shared" si="0"/>
        <v>55873484</v>
      </c>
      <c r="C33" s="160">
        <f>'E.2 SFAG'!AR34</f>
        <v>18118750</v>
      </c>
      <c r="D33" s="160">
        <f>'E.5 Contingency'!AR34</f>
        <v>0</v>
      </c>
      <c r="E33" s="160">
        <f>'E.6 ECF'!AR33</f>
        <v>0</v>
      </c>
      <c r="F33" s="160">
        <f>'E.3 MOE in TANF'!AR34</f>
        <v>30198732</v>
      </c>
      <c r="G33" s="160">
        <f>'E.4 MOE SSP'!AR34</f>
        <v>7556002</v>
      </c>
    </row>
    <row r="34" spans="1:7" x14ac:dyDescent="0.25">
      <c r="A34" s="161" t="s">
        <v>31</v>
      </c>
      <c r="B34" s="160">
        <f t="shared" si="0"/>
        <v>1089788365</v>
      </c>
      <c r="C34" s="160">
        <f>'E.2 SFAG'!AR35</f>
        <v>326367769</v>
      </c>
      <c r="D34" s="160">
        <f>'E.5 Contingency'!AR35</f>
        <v>0</v>
      </c>
      <c r="E34" s="160">
        <f>'E.6 ECF'!AR34</f>
        <v>0</v>
      </c>
      <c r="F34" s="160">
        <f>'E.3 MOE in TANF'!AR35</f>
        <v>313845336</v>
      </c>
      <c r="G34" s="160">
        <f>'E.4 MOE SSP'!AR35</f>
        <v>449575260</v>
      </c>
    </row>
    <row r="35" spans="1:7" x14ac:dyDescent="0.25">
      <c r="A35" s="161" t="s">
        <v>32</v>
      </c>
      <c r="B35" s="160">
        <f t="shared" ref="B35:B54" si="1">C35+D35+E35+F35+G35</f>
        <v>205334316</v>
      </c>
      <c r="C35" s="160">
        <f>'E.2 SFAG'!AR36</f>
        <v>61717555</v>
      </c>
      <c r="D35" s="160">
        <f>'E.5 Contingency'!AR36</f>
        <v>12318585</v>
      </c>
      <c r="E35" s="160">
        <f>'E.6 ECF'!AR35</f>
        <v>0</v>
      </c>
      <c r="F35" s="160">
        <f>'E.3 MOE in TANF'!AR36</f>
        <v>131298176</v>
      </c>
      <c r="G35" s="160">
        <f>'E.4 MOE SSP'!AR36</f>
        <v>0</v>
      </c>
    </row>
    <row r="36" spans="1:7" x14ac:dyDescent="0.25">
      <c r="A36" s="161" t="s">
        <v>33</v>
      </c>
      <c r="B36" s="160">
        <f t="shared" si="1"/>
        <v>4971951123</v>
      </c>
      <c r="C36" s="160">
        <f>'E.2 SFAG'!AR37</f>
        <v>1831735502</v>
      </c>
      <c r="D36" s="160">
        <f>'E.5 Contingency'!AR37</f>
        <v>272146589</v>
      </c>
      <c r="E36" s="160">
        <f>'E.6 ECF'!AR36</f>
        <v>0</v>
      </c>
      <c r="F36" s="160">
        <f>'E.3 MOE in TANF'!AR37</f>
        <v>2766130034</v>
      </c>
      <c r="G36" s="160">
        <f>'E.4 MOE SSP'!AR37</f>
        <v>101938998</v>
      </c>
    </row>
    <row r="37" spans="1:7" x14ac:dyDescent="0.25">
      <c r="A37" s="161" t="s">
        <v>34</v>
      </c>
      <c r="B37" s="160">
        <f t="shared" si="1"/>
        <v>483287827</v>
      </c>
      <c r="C37" s="160">
        <f>'E.2 SFAG'!AR38</f>
        <v>226015463</v>
      </c>
      <c r="D37" s="160">
        <f>'E.5 Contingency'!AR38</f>
        <v>33580363</v>
      </c>
      <c r="E37" s="160">
        <f>'E.6 ECF'!AR37</f>
        <v>0</v>
      </c>
      <c r="F37" s="160">
        <f>'E.3 MOE in TANF'!AR38</f>
        <v>223692001</v>
      </c>
      <c r="G37" s="160">
        <f>'E.4 MOE SSP'!AR38</f>
        <v>0</v>
      </c>
    </row>
    <row r="38" spans="1:7" x14ac:dyDescent="0.25">
      <c r="A38" s="161" t="s">
        <v>35</v>
      </c>
      <c r="B38" s="160">
        <f t="shared" si="1"/>
        <v>38611947</v>
      </c>
      <c r="C38" s="160">
        <f>'E.2 SFAG'!AR39</f>
        <v>29542661</v>
      </c>
      <c r="D38" s="160">
        <f>'E.5 Contingency'!AR39</f>
        <v>0</v>
      </c>
      <c r="E38" s="160">
        <f>'E.6 ECF'!AR38</f>
        <v>0</v>
      </c>
      <c r="F38" s="160">
        <f>'E.3 MOE in TANF'!AR39</f>
        <v>9069286</v>
      </c>
      <c r="G38" s="160">
        <f>'E.4 MOE SSP'!AR39</f>
        <v>0</v>
      </c>
    </row>
    <row r="39" spans="1:7" x14ac:dyDescent="0.25">
      <c r="A39" s="161" t="s">
        <v>36</v>
      </c>
      <c r="B39" s="160">
        <f t="shared" si="1"/>
        <v>1006846659</v>
      </c>
      <c r="C39" s="160">
        <f>'E.2 SFAG'!AR40</f>
        <v>577109191</v>
      </c>
      <c r="D39" s="160">
        <f>'E.5 Contingency'!AR40</f>
        <v>0</v>
      </c>
      <c r="E39" s="160">
        <f>'E.6 ECF'!AR39</f>
        <v>2958751</v>
      </c>
      <c r="F39" s="160">
        <f>'E.3 MOE in TANF'!AR40</f>
        <v>388995456</v>
      </c>
      <c r="G39" s="160">
        <f>'E.4 MOE SSP'!AR40</f>
        <v>37783261</v>
      </c>
    </row>
    <row r="40" spans="1:7" x14ac:dyDescent="0.25">
      <c r="A40" s="161" t="s">
        <v>37</v>
      </c>
      <c r="B40" s="160">
        <f t="shared" si="1"/>
        <v>171176303</v>
      </c>
      <c r="C40" s="160">
        <f>'E.2 SFAG'!AR41</f>
        <v>111056589</v>
      </c>
      <c r="D40" s="160">
        <f>'E.5 Contingency'!AR41</f>
        <v>0</v>
      </c>
      <c r="E40" s="160">
        <f>'E.6 ECF'!AR40</f>
        <v>0</v>
      </c>
      <c r="F40" s="160">
        <f>'E.3 MOE in TANF'!AR41</f>
        <v>60119714</v>
      </c>
      <c r="G40" s="160">
        <f>'E.4 MOE SSP'!AR41</f>
        <v>0</v>
      </c>
    </row>
    <row r="41" spans="1:7" x14ac:dyDescent="0.25">
      <c r="A41" s="161" t="s">
        <v>38</v>
      </c>
      <c r="B41" s="160">
        <f t="shared" si="1"/>
        <v>347738774</v>
      </c>
      <c r="C41" s="160">
        <f>'E.2 SFAG'!AR42</f>
        <v>144718464</v>
      </c>
      <c r="D41" s="160">
        <f>'E.5 Contingency'!AR42</f>
        <v>18581648</v>
      </c>
      <c r="E41" s="160">
        <f>'E.6 ECF'!AR41</f>
        <v>0</v>
      </c>
      <c r="F41" s="160">
        <f>'E.3 MOE in TANF'!AR42</f>
        <v>176622271</v>
      </c>
      <c r="G41" s="160">
        <f>'E.4 MOE SSP'!AR42</f>
        <v>7816391</v>
      </c>
    </row>
    <row r="42" spans="1:7" x14ac:dyDescent="0.25">
      <c r="A42" s="161" t="s">
        <v>39</v>
      </c>
      <c r="B42" s="160">
        <f t="shared" si="1"/>
        <v>957821641</v>
      </c>
      <c r="C42" s="160">
        <f>'E.2 SFAG'!AR43</f>
        <v>549128692</v>
      </c>
      <c r="D42" s="160">
        <f>'E.5 Contingency'!AR43</f>
        <v>0</v>
      </c>
      <c r="E42" s="160">
        <f>'E.6 ECF'!AR42</f>
        <v>0</v>
      </c>
      <c r="F42" s="160">
        <f>'E.3 MOE in TANF'!AR43</f>
        <v>408692949</v>
      </c>
      <c r="G42" s="160">
        <f>'E.4 MOE SSP'!AR43</f>
        <v>0</v>
      </c>
    </row>
    <row r="43" spans="1:7" x14ac:dyDescent="0.25">
      <c r="A43" s="161" t="s">
        <v>40</v>
      </c>
      <c r="B43" s="160">
        <f t="shared" si="1"/>
        <v>146913095</v>
      </c>
      <c r="C43" s="160">
        <f>'E.2 SFAG'!AR44</f>
        <v>63399018</v>
      </c>
      <c r="D43" s="160">
        <f>'E.5 Contingency'!AR44</f>
        <v>0</v>
      </c>
      <c r="E43" s="160">
        <f>'E.6 ECF'!AR43</f>
        <v>0</v>
      </c>
      <c r="F43" s="160">
        <f>'E.3 MOE in TANF'!AR44</f>
        <v>40225150</v>
      </c>
      <c r="G43" s="160">
        <f>'E.4 MOE SSP'!AR44</f>
        <v>43288927</v>
      </c>
    </row>
    <row r="44" spans="1:7" x14ac:dyDescent="0.25">
      <c r="A44" s="161" t="s">
        <v>41</v>
      </c>
      <c r="B44" s="160">
        <f t="shared" si="1"/>
        <v>180355883</v>
      </c>
      <c r="C44" s="160">
        <f>'E.2 SFAG'!AR45</f>
        <v>111012312</v>
      </c>
      <c r="D44" s="160">
        <f>'E.5 Contingency'!AR45</f>
        <v>11136582</v>
      </c>
      <c r="E44" s="160">
        <f>'E.6 ECF'!AR44</f>
        <v>608842</v>
      </c>
      <c r="F44" s="160">
        <f>'E.3 MOE in TANF'!AR45</f>
        <v>57598147</v>
      </c>
      <c r="G44" s="160">
        <f>'E.4 MOE SSP'!AR45</f>
        <v>0</v>
      </c>
    </row>
    <row r="45" spans="1:7" x14ac:dyDescent="0.25">
      <c r="A45" s="161" t="s">
        <v>42</v>
      </c>
      <c r="B45" s="160">
        <f t="shared" si="1"/>
        <v>26612739</v>
      </c>
      <c r="C45" s="160">
        <f>'E.2 SFAG'!AR46</f>
        <v>18072739</v>
      </c>
      <c r="D45" s="160">
        <f>'E.5 Contingency'!AR46</f>
        <v>0</v>
      </c>
      <c r="E45" s="160">
        <f>'E.6 ECF'!AR45</f>
        <v>0</v>
      </c>
      <c r="F45" s="160">
        <f>'E.3 MOE in TANF'!AR46</f>
        <v>8540000</v>
      </c>
      <c r="G45" s="160">
        <f>'E.4 MOE SSP'!AR46</f>
        <v>0</v>
      </c>
    </row>
    <row r="46" spans="1:7" x14ac:dyDescent="0.25">
      <c r="A46" s="161" t="s">
        <v>43</v>
      </c>
      <c r="B46" s="160">
        <f t="shared" si="1"/>
        <v>247978168</v>
      </c>
      <c r="C46" s="160">
        <f>'E.2 SFAG'!AR47</f>
        <v>93376227</v>
      </c>
      <c r="D46" s="160">
        <f>'E.5 Contingency'!AR47</f>
        <v>21336072</v>
      </c>
      <c r="E46" s="160">
        <f>'E.6 ECF'!AR46</f>
        <v>0</v>
      </c>
      <c r="F46" s="160">
        <f>'E.3 MOE in TANF'!AR47</f>
        <v>133265869</v>
      </c>
      <c r="G46" s="160">
        <f>'E.4 MOE SSP'!AR47</f>
        <v>0</v>
      </c>
    </row>
    <row r="47" spans="1:7" x14ac:dyDescent="0.25">
      <c r="A47" s="161" t="s">
        <v>44</v>
      </c>
      <c r="B47" s="160">
        <f t="shared" si="1"/>
        <v>965355109</v>
      </c>
      <c r="C47" s="160">
        <f>'E.2 SFAG'!AR48</f>
        <v>516617401</v>
      </c>
      <c r="D47" s="160">
        <f>'E.5 Contingency'!AR48</f>
        <v>54169822</v>
      </c>
      <c r="E47" s="160">
        <f>'E.6 ECF'!AR47</f>
        <v>0</v>
      </c>
      <c r="F47" s="160">
        <f>'E.3 MOE in TANF'!AR48</f>
        <v>394567886</v>
      </c>
      <c r="G47" s="160">
        <f>'E.4 MOE SSP'!AR48</f>
        <v>0</v>
      </c>
    </row>
    <row r="48" spans="1:7" x14ac:dyDescent="0.25">
      <c r="A48" s="161" t="s">
        <v>45</v>
      </c>
      <c r="B48" s="160">
        <f t="shared" si="1"/>
        <v>78527673</v>
      </c>
      <c r="C48" s="160">
        <f>'E.2 SFAG'!AR49</f>
        <v>53638638</v>
      </c>
      <c r="D48" s="160">
        <f>'E.5 Contingency'!AR49</f>
        <v>0</v>
      </c>
      <c r="E48" s="160">
        <f>'E.6 ECF'!AR48</f>
        <v>0</v>
      </c>
      <c r="F48" s="160">
        <f>'E.3 MOE in TANF'!AR49</f>
        <v>24889035</v>
      </c>
      <c r="G48" s="160">
        <f>'E.4 MOE SSP'!AR49</f>
        <v>0</v>
      </c>
    </row>
    <row r="49" spans="1:7" x14ac:dyDescent="0.25">
      <c r="A49" s="161" t="s">
        <v>46</v>
      </c>
      <c r="B49" s="160">
        <f t="shared" si="1"/>
        <v>83230963</v>
      </c>
      <c r="C49" s="160">
        <f>'E.2 SFAG'!AR50</f>
        <v>33393789</v>
      </c>
      <c r="D49" s="160">
        <f>'E.5 Contingency'!AR50</f>
        <v>0</v>
      </c>
      <c r="E49" s="160">
        <f>'E.6 ECF'!AR49</f>
        <v>1461666</v>
      </c>
      <c r="F49" s="160">
        <f>'E.3 MOE in TANF'!AR50</f>
        <v>24673288</v>
      </c>
      <c r="G49" s="160">
        <f>'E.4 MOE SSP'!AR50</f>
        <v>23702220</v>
      </c>
    </row>
    <row r="50" spans="1:7" x14ac:dyDescent="0.25">
      <c r="A50" s="161" t="s">
        <v>47</v>
      </c>
      <c r="B50" s="160">
        <f t="shared" si="1"/>
        <v>240676126</v>
      </c>
      <c r="C50" s="160">
        <f>'E.2 SFAG'!AR51</f>
        <v>102506515</v>
      </c>
      <c r="D50" s="160">
        <f>'E.5 Contingency'!AR51</f>
        <v>0</v>
      </c>
      <c r="E50" s="160">
        <f>'E.6 ECF'!AR50</f>
        <v>0</v>
      </c>
      <c r="F50" s="160">
        <f>'E.3 MOE in TANF'!AR51</f>
        <v>138169611</v>
      </c>
      <c r="G50" s="160">
        <f>'E.4 MOE SSP'!AR51</f>
        <v>0</v>
      </c>
    </row>
    <row r="51" spans="1:7" x14ac:dyDescent="0.25">
      <c r="A51" s="161" t="s">
        <v>48</v>
      </c>
      <c r="B51" s="160">
        <f t="shared" si="1"/>
        <v>935277325</v>
      </c>
      <c r="C51" s="160">
        <f>'E.2 SFAG'!AR52</f>
        <v>286546911</v>
      </c>
      <c r="D51" s="160">
        <f>'E.5 Contingency'!AR52</f>
        <v>42393350</v>
      </c>
      <c r="E51" s="160">
        <f>'E.6 ECF'!AR51</f>
        <v>0</v>
      </c>
      <c r="F51" s="160">
        <f>'E.3 MOE in TANF'!AR52</f>
        <v>597187235</v>
      </c>
      <c r="G51" s="160">
        <f>'E.4 MOE SSP'!AR52</f>
        <v>9149829</v>
      </c>
    </row>
    <row r="52" spans="1:7" x14ac:dyDescent="0.25">
      <c r="A52" s="161" t="s">
        <v>49</v>
      </c>
      <c r="B52" s="160">
        <f t="shared" si="1"/>
        <v>114975108</v>
      </c>
      <c r="C52" s="160">
        <f>'E.2 SFAG'!AR53</f>
        <v>80528662</v>
      </c>
      <c r="D52" s="160">
        <f>'E.5 Contingency'!AR53</f>
        <v>0</v>
      </c>
      <c r="E52" s="160">
        <f>'E.6 ECF'!AR52</f>
        <v>0</v>
      </c>
      <c r="F52" s="160">
        <f>'E.3 MOE in TANF'!AR53</f>
        <v>34446446</v>
      </c>
      <c r="G52" s="160">
        <f>'E.4 MOE SSP'!AR53</f>
        <v>0</v>
      </c>
    </row>
    <row r="53" spans="1:7" x14ac:dyDescent="0.25">
      <c r="A53" s="161" t="s">
        <v>50</v>
      </c>
      <c r="B53" s="160">
        <f t="shared" si="1"/>
        <v>505375221</v>
      </c>
      <c r="C53" s="160">
        <f>'E.2 SFAG'!AR54</f>
        <v>203253950</v>
      </c>
      <c r="D53" s="160">
        <f>'E.5 Contingency'!AR54</f>
        <v>34968544</v>
      </c>
      <c r="E53" s="160">
        <f>'E.6 ECF'!AR53</f>
        <v>0</v>
      </c>
      <c r="F53" s="160">
        <f>'E.3 MOE in TANF'!AR54</f>
        <v>267152727</v>
      </c>
      <c r="G53" s="160">
        <f>'E.4 MOE SSP'!AR54</f>
        <v>0</v>
      </c>
    </row>
    <row r="54" spans="1:7" x14ac:dyDescent="0.25">
      <c r="A54" s="161" t="s">
        <v>51</v>
      </c>
      <c r="B54" s="160">
        <f t="shared" si="1"/>
        <v>28019124</v>
      </c>
      <c r="C54" s="160">
        <f>'E.2 SFAG'!AR55</f>
        <v>16033582</v>
      </c>
      <c r="D54" s="160">
        <f>'E.5 Contingency'!AR55</f>
        <v>0</v>
      </c>
      <c r="E54" s="160">
        <f>'E.6 ECF'!AR54</f>
        <v>0</v>
      </c>
      <c r="F54" s="160">
        <f>'E.3 MOE in TANF'!AR55</f>
        <v>11985542</v>
      </c>
      <c r="G54" s="160">
        <f>'E.4 MOE SSP'!AR55</f>
        <v>0</v>
      </c>
    </row>
    <row r="55" spans="1:7" x14ac:dyDescent="0.25">
      <c r="B55" s="16"/>
      <c r="C55" s="16"/>
      <c r="D55" s="16"/>
      <c r="E55" s="16"/>
      <c r="F55" s="16"/>
      <c r="G55" s="16"/>
    </row>
    <row r="56" spans="1:7" x14ac:dyDescent="0.25">
      <c r="B56" s="16"/>
      <c r="C56" s="16"/>
      <c r="D56" s="16"/>
      <c r="E56" s="16"/>
      <c r="F56" s="16"/>
      <c r="G56" s="16"/>
    </row>
  </sheetData>
  <mergeCells count="1">
    <mergeCell ref="A1:G1"/>
  </mergeCells>
  <pageMargins left="0.25" right="0.25" top="0.75" bottom="0.75" header="0.3" footer="0.3"/>
  <pageSetup scale="75" fitToHeight="0" orientation="portrait"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8">
    <tabColor theme="9" tint="0.39997558519241921"/>
  </sheetPr>
  <dimension ref="A1:AT57"/>
  <sheetViews>
    <sheetView zoomScaleNormal="100" workbookViewId="0">
      <pane xSplit="1" ySplit="3" topLeftCell="B4" activePane="bottomRight" state="frozenSplit"/>
      <selection activeCell="B34" sqref="B34"/>
      <selection pane="topRight" activeCell="B34" sqref="B34"/>
      <selection pane="bottomLeft" activeCell="B34" sqref="B34"/>
      <selection pane="bottomRight" activeCell="AK7" sqref="AK7"/>
    </sheetView>
  </sheetViews>
  <sheetFormatPr defaultRowHeight="15" x14ac:dyDescent="0.25"/>
  <cols>
    <col min="1" max="1" width="20.7109375" style="53" customWidth="1"/>
    <col min="2" max="2" width="18.85546875" style="53" customWidth="1"/>
    <col min="3" max="3" width="16.42578125" style="53" customWidth="1"/>
    <col min="4" max="4" width="19.28515625" style="53" customWidth="1"/>
    <col min="5" max="5" width="17.140625" style="53" customWidth="1"/>
    <col min="6" max="6" width="17.28515625" style="53" customWidth="1"/>
    <col min="7" max="7" width="17.7109375" style="53" customWidth="1"/>
    <col min="8" max="8" width="24.42578125" style="53" customWidth="1"/>
    <col min="9" max="10" width="19.7109375" style="53" bestFit="1" customWidth="1"/>
    <col min="11" max="11" width="16" style="53" customWidth="1"/>
    <col min="12" max="12" width="17.5703125" style="53" bestFit="1" customWidth="1"/>
    <col min="13" max="13" width="15.140625" style="53" customWidth="1"/>
    <col min="14" max="14" width="14.85546875" style="53" customWidth="1"/>
    <col min="15" max="15" width="14.7109375" style="53" customWidth="1"/>
    <col min="16" max="16" width="16" style="53" customWidth="1"/>
    <col min="17" max="17" width="15" style="53" customWidth="1"/>
    <col min="18" max="18" width="19.5703125" style="53" customWidth="1"/>
    <col min="19" max="19" width="16.5703125" style="53" customWidth="1"/>
    <col min="20" max="20" width="15.28515625" style="53" customWidth="1"/>
    <col min="21" max="21" width="16.28515625" style="53" customWidth="1"/>
    <col min="22" max="22" width="15" style="53" customWidth="1"/>
    <col min="23" max="23" width="19" style="53" customWidth="1"/>
    <col min="24" max="24" width="17.7109375" style="53" customWidth="1"/>
    <col min="25" max="25" width="12.7109375" style="53" customWidth="1"/>
    <col min="26" max="26" width="14.7109375" style="53" customWidth="1"/>
    <col min="27" max="27" width="15.5703125" style="53" customWidth="1"/>
    <col min="28" max="28" width="15.5703125" style="53" hidden="1" customWidth="1"/>
    <col min="29" max="30" width="15" style="53" customWidth="1"/>
    <col min="31" max="31" width="13.7109375" style="53" customWidth="1"/>
    <col min="32" max="32" width="15.42578125" style="53" customWidth="1"/>
    <col min="33" max="33" width="20.140625" style="53" customWidth="1"/>
    <col min="34" max="34" width="16.140625" style="53" customWidth="1"/>
    <col min="35" max="35" width="16.42578125" style="53" customWidth="1"/>
    <col min="36" max="36" width="12.42578125" style="53" customWidth="1"/>
    <col min="37" max="37" width="15.5703125" style="53" customWidth="1"/>
    <col min="38" max="38" width="12.28515625" style="53" customWidth="1"/>
    <col min="39" max="39" width="16.140625" style="53" customWidth="1"/>
    <col min="40" max="40" width="17.140625" style="53" customWidth="1"/>
    <col min="41" max="41" width="16.28515625" style="53" customWidth="1"/>
    <col min="42" max="42" width="16.5703125" style="53" customWidth="1"/>
    <col min="43" max="43" width="15.28515625" style="53" customWidth="1"/>
    <col min="44" max="44" width="16.85546875" style="53" customWidth="1"/>
    <col min="45" max="45" width="16" style="53" customWidth="1"/>
    <col min="46" max="46" width="17.140625" style="53" customWidth="1"/>
    <col min="47" max="16384" width="9.140625" style="53"/>
  </cols>
  <sheetData>
    <row r="1" spans="1:46" ht="15" customHeight="1" x14ac:dyDescent="0.25">
      <c r="A1" s="215" t="s">
        <v>350</v>
      </c>
      <c r="B1" s="216"/>
      <c r="C1" s="217"/>
      <c r="D1" s="217"/>
      <c r="E1" s="214"/>
      <c r="F1" s="214"/>
      <c r="AR1" s="218"/>
    </row>
    <row r="2" spans="1:46" ht="15" customHeight="1" x14ac:dyDescent="0.25">
      <c r="B2" s="219"/>
      <c r="C2" s="220"/>
      <c r="D2" s="220"/>
      <c r="E2" s="221"/>
      <c r="F2" s="221"/>
      <c r="G2" s="288" t="s">
        <v>270</v>
      </c>
      <c r="H2" s="288"/>
      <c r="I2" s="288"/>
      <c r="J2" s="288" t="s">
        <v>271</v>
      </c>
      <c r="K2" s="288"/>
      <c r="L2" s="288"/>
      <c r="M2" s="288"/>
      <c r="N2" s="288" t="s">
        <v>272</v>
      </c>
      <c r="O2" s="288"/>
      <c r="P2" s="288"/>
      <c r="Q2" s="288"/>
      <c r="R2" s="288" t="s">
        <v>273</v>
      </c>
      <c r="S2" s="288"/>
      <c r="T2" s="288"/>
      <c r="U2" s="288"/>
      <c r="W2" s="288" t="s">
        <v>275</v>
      </c>
      <c r="X2" s="288"/>
      <c r="Y2" s="288"/>
      <c r="AH2" s="288" t="s">
        <v>284</v>
      </c>
      <c r="AI2" s="288"/>
      <c r="AJ2" s="288"/>
      <c r="AK2" s="288"/>
      <c r="AM2" s="288" t="s">
        <v>286</v>
      </c>
      <c r="AN2" s="288"/>
      <c r="AO2" s="288"/>
      <c r="AP2" s="288"/>
      <c r="AR2" s="218"/>
    </row>
    <row r="3" spans="1:46" s="222" customFormat="1" ht="45" customHeight="1" x14ac:dyDescent="0.25">
      <c r="A3" s="227" t="s">
        <v>0</v>
      </c>
      <c r="B3" s="227" t="s">
        <v>266</v>
      </c>
      <c r="C3" s="227" t="s">
        <v>267</v>
      </c>
      <c r="D3" s="227" t="s">
        <v>319</v>
      </c>
      <c r="E3" s="227" t="s">
        <v>268</v>
      </c>
      <c r="F3" s="227" t="s">
        <v>269</v>
      </c>
      <c r="G3" s="227" t="s">
        <v>310</v>
      </c>
      <c r="H3" s="125" t="s">
        <v>291</v>
      </c>
      <c r="I3" s="125" t="s">
        <v>292</v>
      </c>
      <c r="J3" s="227" t="s">
        <v>310</v>
      </c>
      <c r="K3" s="125" t="s">
        <v>293</v>
      </c>
      <c r="L3" s="125" t="s">
        <v>294</v>
      </c>
      <c r="M3" s="125" t="s">
        <v>295</v>
      </c>
      <c r="N3" s="227" t="s">
        <v>310</v>
      </c>
      <c r="O3" s="125" t="s">
        <v>296</v>
      </c>
      <c r="P3" s="125" t="s">
        <v>297</v>
      </c>
      <c r="Q3" s="125" t="s">
        <v>298</v>
      </c>
      <c r="R3" s="227" t="s">
        <v>310</v>
      </c>
      <c r="S3" s="125" t="s">
        <v>299</v>
      </c>
      <c r="T3" s="125" t="s">
        <v>300</v>
      </c>
      <c r="U3" s="125" t="s">
        <v>301</v>
      </c>
      <c r="V3" s="227" t="s">
        <v>274</v>
      </c>
      <c r="W3" s="227" t="s">
        <v>310</v>
      </c>
      <c r="X3" s="125" t="s">
        <v>302</v>
      </c>
      <c r="Y3" s="125" t="s">
        <v>374</v>
      </c>
      <c r="Z3" s="227" t="s">
        <v>276</v>
      </c>
      <c r="AA3" s="227" t="s">
        <v>277</v>
      </c>
      <c r="AB3" s="227" t="s">
        <v>278</v>
      </c>
      <c r="AC3" s="227" t="s">
        <v>279</v>
      </c>
      <c r="AD3" s="227" t="s">
        <v>280</v>
      </c>
      <c r="AE3" s="227" t="s">
        <v>281</v>
      </c>
      <c r="AF3" s="227" t="s">
        <v>282</v>
      </c>
      <c r="AG3" s="227" t="s">
        <v>283</v>
      </c>
      <c r="AH3" s="227" t="s">
        <v>310</v>
      </c>
      <c r="AI3" s="125" t="s">
        <v>304</v>
      </c>
      <c r="AJ3" s="125" t="s">
        <v>305</v>
      </c>
      <c r="AK3" s="125" t="s">
        <v>306</v>
      </c>
      <c r="AL3" s="227" t="s">
        <v>285</v>
      </c>
      <c r="AM3" s="227" t="s">
        <v>310</v>
      </c>
      <c r="AN3" s="125" t="s">
        <v>307</v>
      </c>
      <c r="AO3" s="125" t="s">
        <v>308</v>
      </c>
      <c r="AP3" s="125" t="s">
        <v>309</v>
      </c>
      <c r="AQ3" s="227" t="s">
        <v>287</v>
      </c>
      <c r="AR3" s="227" t="s">
        <v>288</v>
      </c>
      <c r="AS3" s="227" t="s">
        <v>289</v>
      </c>
      <c r="AT3" s="227" t="s">
        <v>290</v>
      </c>
    </row>
    <row r="4" spans="1:46" x14ac:dyDescent="0.25">
      <c r="A4" s="18" t="s">
        <v>52</v>
      </c>
      <c r="B4" s="71">
        <v>16297163756</v>
      </c>
      <c r="C4" s="71">
        <v>1251209372</v>
      </c>
      <c r="D4" s="71">
        <v>1125205136</v>
      </c>
      <c r="E4" s="71">
        <v>13920749248</v>
      </c>
      <c r="F4" s="71">
        <v>3371405017</v>
      </c>
      <c r="G4" s="71">
        <v>3760130340</v>
      </c>
      <c r="H4" s="71">
        <v>3592590327</v>
      </c>
      <c r="I4" s="71">
        <v>167540013</v>
      </c>
      <c r="J4" s="71">
        <v>673865094</v>
      </c>
      <c r="K4" s="71">
        <v>357387339</v>
      </c>
      <c r="L4" s="71">
        <v>50184304</v>
      </c>
      <c r="M4" s="71">
        <v>266293451</v>
      </c>
      <c r="N4" s="71">
        <v>597897079</v>
      </c>
      <c r="O4" s="71">
        <v>356174009</v>
      </c>
      <c r="P4" s="71">
        <v>64859342</v>
      </c>
      <c r="Q4" s="71">
        <v>176863728</v>
      </c>
      <c r="R4" s="71">
        <v>2129207799</v>
      </c>
      <c r="S4" s="71">
        <v>155900616</v>
      </c>
      <c r="T4" s="71">
        <v>734480508</v>
      </c>
      <c r="U4" s="71">
        <v>1238826675</v>
      </c>
      <c r="V4" s="71">
        <v>420499695</v>
      </c>
      <c r="W4" s="71">
        <v>1181359289</v>
      </c>
      <c r="X4" s="71">
        <v>1128920450</v>
      </c>
      <c r="Y4" s="71">
        <v>52438839</v>
      </c>
      <c r="Z4" s="71">
        <v>1544074</v>
      </c>
      <c r="AA4" s="71">
        <v>166587560</v>
      </c>
      <c r="AB4" s="71">
        <v>0</v>
      </c>
      <c r="AC4" s="71">
        <v>318110811</v>
      </c>
      <c r="AD4" s="71">
        <v>227995481</v>
      </c>
      <c r="AE4" s="71">
        <v>226206406</v>
      </c>
      <c r="AF4" s="71">
        <v>128994669</v>
      </c>
      <c r="AG4" s="71">
        <v>87227728</v>
      </c>
      <c r="AH4" s="71">
        <v>1016785664</v>
      </c>
      <c r="AI4" s="71">
        <v>545042188</v>
      </c>
      <c r="AJ4" s="71">
        <v>12982617</v>
      </c>
      <c r="AK4" s="71">
        <v>458760859</v>
      </c>
      <c r="AL4" s="71">
        <v>21662270</v>
      </c>
      <c r="AM4" s="71">
        <v>2110224342</v>
      </c>
      <c r="AN4" s="71">
        <v>1148789562</v>
      </c>
      <c r="AO4" s="71">
        <v>760089396</v>
      </c>
      <c r="AP4" s="71">
        <v>201345384</v>
      </c>
      <c r="AQ4" s="71">
        <v>188992662</v>
      </c>
      <c r="AR4" s="71">
        <v>13257290963</v>
      </c>
      <c r="AS4" s="71">
        <v>1415058497</v>
      </c>
      <c r="AT4" s="71">
        <v>2619804805</v>
      </c>
    </row>
    <row r="5" spans="1:46" x14ac:dyDescent="0.25">
      <c r="A5" s="156" t="s">
        <v>1</v>
      </c>
      <c r="B5" s="71">
        <v>93315207</v>
      </c>
      <c r="C5" s="71">
        <v>0</v>
      </c>
      <c r="D5" s="71">
        <v>9331520</v>
      </c>
      <c r="E5" s="71">
        <v>83983687</v>
      </c>
      <c r="F5" s="71">
        <v>29562828</v>
      </c>
      <c r="G5" s="71">
        <v>21163531</v>
      </c>
      <c r="H5" s="71">
        <v>21163531</v>
      </c>
      <c r="I5" s="71">
        <v>0</v>
      </c>
      <c r="J5" s="71">
        <v>0</v>
      </c>
      <c r="K5" s="71">
        <v>0</v>
      </c>
      <c r="L5" s="71">
        <v>0</v>
      </c>
      <c r="M5" s="71">
        <v>0</v>
      </c>
      <c r="N5" s="71">
        <v>0</v>
      </c>
      <c r="O5" s="71">
        <v>0</v>
      </c>
      <c r="P5" s="71">
        <v>0</v>
      </c>
      <c r="Q5" s="71">
        <v>0</v>
      </c>
      <c r="R5" s="71">
        <v>2366867</v>
      </c>
      <c r="S5" s="71">
        <v>0</v>
      </c>
      <c r="T5" s="71">
        <v>660999</v>
      </c>
      <c r="U5" s="71">
        <v>1705868</v>
      </c>
      <c r="V5" s="71">
        <v>1307100</v>
      </c>
      <c r="W5" s="71">
        <v>0</v>
      </c>
      <c r="X5" s="71">
        <v>0</v>
      </c>
      <c r="Y5" s="71">
        <v>0</v>
      </c>
      <c r="Z5" s="71">
        <v>0</v>
      </c>
      <c r="AA5" s="71">
        <v>0</v>
      </c>
      <c r="AB5" s="71">
        <v>0</v>
      </c>
      <c r="AC5" s="71">
        <v>4277022</v>
      </c>
      <c r="AD5" s="71">
        <v>734373</v>
      </c>
      <c r="AE5" s="71">
        <v>1323115</v>
      </c>
      <c r="AF5" s="71">
        <v>962258</v>
      </c>
      <c r="AG5" s="71">
        <v>266665</v>
      </c>
      <c r="AH5" s="71">
        <v>10335083</v>
      </c>
      <c r="AI5" s="71">
        <v>10335083</v>
      </c>
      <c r="AJ5" s="71">
        <v>0</v>
      </c>
      <c r="AK5" s="71">
        <v>0</v>
      </c>
      <c r="AL5" s="71">
        <v>957289</v>
      </c>
      <c r="AM5" s="71">
        <v>16769519</v>
      </c>
      <c r="AN5" s="71">
        <v>6522225</v>
      </c>
      <c r="AO5" s="71">
        <v>9816198</v>
      </c>
      <c r="AP5" s="71">
        <v>431096</v>
      </c>
      <c r="AQ5" s="71">
        <v>0</v>
      </c>
      <c r="AR5" s="71">
        <v>60462822</v>
      </c>
      <c r="AS5" s="71">
        <v>11250000</v>
      </c>
      <c r="AT5" s="71">
        <v>41833693</v>
      </c>
    </row>
    <row r="6" spans="1:46" x14ac:dyDescent="0.25">
      <c r="A6" s="156" t="s">
        <v>2</v>
      </c>
      <c r="B6" s="71">
        <v>44607376</v>
      </c>
      <c r="C6" s="71">
        <v>8921475</v>
      </c>
      <c r="D6" s="71">
        <v>4460737</v>
      </c>
      <c r="E6" s="71">
        <v>31225164</v>
      </c>
      <c r="F6" s="71">
        <v>62437185</v>
      </c>
      <c r="G6" s="71">
        <v>11178768</v>
      </c>
      <c r="H6" s="71">
        <v>11178768</v>
      </c>
      <c r="I6" s="71">
        <v>0</v>
      </c>
      <c r="J6" s="71">
        <v>0</v>
      </c>
      <c r="K6" s="71">
        <v>0</v>
      </c>
      <c r="L6" s="71">
        <v>0</v>
      </c>
      <c r="M6" s="71">
        <v>0</v>
      </c>
      <c r="N6" s="71">
        <v>0</v>
      </c>
      <c r="O6" s="71">
        <v>0</v>
      </c>
      <c r="P6" s="71">
        <v>0</v>
      </c>
      <c r="Q6" s="71">
        <v>0</v>
      </c>
      <c r="R6" s="71">
        <v>9949196</v>
      </c>
      <c r="S6" s="71">
        <v>11436</v>
      </c>
      <c r="T6" s="71">
        <v>222756</v>
      </c>
      <c r="U6" s="71">
        <v>9715004</v>
      </c>
      <c r="V6" s="71">
        <v>965318</v>
      </c>
      <c r="W6" s="71">
        <v>9682969</v>
      </c>
      <c r="X6" s="71">
        <v>9682969</v>
      </c>
      <c r="Y6" s="71">
        <v>0</v>
      </c>
      <c r="Z6" s="71">
        <v>0</v>
      </c>
      <c r="AA6" s="71">
        <v>0</v>
      </c>
      <c r="AB6" s="71">
        <v>0</v>
      </c>
      <c r="AC6" s="71">
        <v>16250</v>
      </c>
      <c r="AD6" s="71">
        <v>0</v>
      </c>
      <c r="AE6" s="71">
        <v>0</v>
      </c>
      <c r="AF6" s="71">
        <v>374835</v>
      </c>
      <c r="AG6" s="71">
        <v>0</v>
      </c>
      <c r="AH6" s="71">
        <v>0</v>
      </c>
      <c r="AI6" s="71">
        <v>0</v>
      </c>
      <c r="AJ6" s="71">
        <v>0</v>
      </c>
      <c r="AK6" s="71">
        <v>0</v>
      </c>
      <c r="AL6" s="71">
        <v>0</v>
      </c>
      <c r="AM6" s="71">
        <v>4077790</v>
      </c>
      <c r="AN6" s="71">
        <v>2281011</v>
      </c>
      <c r="AO6" s="71">
        <v>1522619</v>
      </c>
      <c r="AP6" s="71">
        <v>274160</v>
      </c>
      <c r="AQ6" s="71">
        <v>0</v>
      </c>
      <c r="AR6" s="71">
        <v>36245126</v>
      </c>
      <c r="AS6" s="71">
        <v>0</v>
      </c>
      <c r="AT6" s="71">
        <v>57417223</v>
      </c>
    </row>
    <row r="7" spans="1:46" x14ac:dyDescent="0.25">
      <c r="A7" s="156" t="s">
        <v>3</v>
      </c>
      <c r="B7" s="71">
        <v>200141299</v>
      </c>
      <c r="C7" s="71">
        <v>0</v>
      </c>
      <c r="D7" s="71">
        <v>20014129</v>
      </c>
      <c r="E7" s="71">
        <v>180127170</v>
      </c>
      <c r="F7" s="71">
        <v>18035637</v>
      </c>
      <c r="G7" s="71">
        <v>33612375</v>
      </c>
      <c r="H7" s="71">
        <v>10632882</v>
      </c>
      <c r="I7" s="71">
        <v>22979493</v>
      </c>
      <c r="J7" s="71">
        <v>5233017</v>
      </c>
      <c r="K7" s="71">
        <v>5018576</v>
      </c>
      <c r="L7" s="71">
        <v>0</v>
      </c>
      <c r="M7" s="71">
        <v>214441</v>
      </c>
      <c r="N7" s="71">
        <v>26660528</v>
      </c>
      <c r="O7" s="71">
        <v>26660528</v>
      </c>
      <c r="P7" s="71">
        <v>0</v>
      </c>
      <c r="Q7" s="71">
        <v>0</v>
      </c>
      <c r="R7" s="71">
        <v>406761</v>
      </c>
      <c r="S7" s="71">
        <v>18088</v>
      </c>
      <c r="T7" s="71">
        <v>146582</v>
      </c>
      <c r="U7" s="71">
        <v>242091</v>
      </c>
      <c r="V7" s="71">
        <v>8241848</v>
      </c>
      <c r="W7" s="71">
        <v>2717800</v>
      </c>
      <c r="X7" s="71">
        <v>2717800</v>
      </c>
      <c r="Y7" s="71">
        <v>0</v>
      </c>
      <c r="Z7" s="71">
        <v>0</v>
      </c>
      <c r="AA7" s="71">
        <v>0</v>
      </c>
      <c r="AB7" s="71">
        <v>0</v>
      </c>
      <c r="AC7" s="71">
        <v>15375125</v>
      </c>
      <c r="AD7" s="71">
        <v>6964012</v>
      </c>
      <c r="AE7" s="71">
        <v>0</v>
      </c>
      <c r="AF7" s="71">
        <v>0</v>
      </c>
      <c r="AG7" s="71">
        <v>0</v>
      </c>
      <c r="AH7" s="71">
        <v>44699274</v>
      </c>
      <c r="AI7" s="71">
        <v>44904817</v>
      </c>
      <c r="AJ7" s="71">
        <v>0</v>
      </c>
      <c r="AK7" s="71">
        <v>-205543</v>
      </c>
      <c r="AL7" s="71">
        <v>0</v>
      </c>
      <c r="AM7" s="71">
        <v>43887952</v>
      </c>
      <c r="AN7" s="71">
        <v>12730406</v>
      </c>
      <c r="AO7" s="71">
        <v>25901889</v>
      </c>
      <c r="AP7" s="71">
        <v>5255657</v>
      </c>
      <c r="AQ7" s="71">
        <v>5530103</v>
      </c>
      <c r="AR7" s="71">
        <v>193328795</v>
      </c>
      <c r="AS7" s="71">
        <v>0</v>
      </c>
      <c r="AT7" s="71">
        <v>4834012</v>
      </c>
    </row>
    <row r="8" spans="1:46" x14ac:dyDescent="0.25">
      <c r="A8" s="156" t="s">
        <v>4</v>
      </c>
      <c r="B8" s="71">
        <v>56732858</v>
      </c>
      <c r="C8" s="71">
        <v>0</v>
      </c>
      <c r="D8" s="71">
        <v>0</v>
      </c>
      <c r="E8" s="71">
        <v>56732858</v>
      </c>
      <c r="F8" s="71">
        <v>34540903</v>
      </c>
      <c r="G8" s="71">
        <v>7612666</v>
      </c>
      <c r="H8" s="71">
        <v>7414684</v>
      </c>
      <c r="I8" s="71">
        <v>197982</v>
      </c>
      <c r="J8" s="71">
        <v>0</v>
      </c>
      <c r="K8" s="71">
        <v>0</v>
      </c>
      <c r="L8" s="71">
        <v>0</v>
      </c>
      <c r="M8" s="71">
        <v>0</v>
      </c>
      <c r="N8" s="71">
        <v>4847422</v>
      </c>
      <c r="O8" s="71">
        <v>0</v>
      </c>
      <c r="P8" s="71">
        <v>0</v>
      </c>
      <c r="Q8" s="71">
        <v>4847422</v>
      </c>
      <c r="R8" s="71">
        <v>15905139</v>
      </c>
      <c r="S8" s="71">
        <v>37598</v>
      </c>
      <c r="T8" s="71">
        <v>3667300</v>
      </c>
      <c r="U8" s="71">
        <v>12200241</v>
      </c>
      <c r="V8" s="71">
        <v>1308771</v>
      </c>
      <c r="W8" s="71">
        <v>385277</v>
      </c>
      <c r="X8" s="71">
        <v>385277</v>
      </c>
      <c r="Y8" s="71">
        <v>0</v>
      </c>
      <c r="Z8" s="71">
        <v>369424</v>
      </c>
      <c r="AA8" s="71">
        <v>0</v>
      </c>
      <c r="AB8" s="71">
        <v>0</v>
      </c>
      <c r="AC8" s="71">
        <v>0</v>
      </c>
      <c r="AD8" s="71">
        <v>0</v>
      </c>
      <c r="AE8" s="71">
        <v>0</v>
      </c>
      <c r="AF8" s="71">
        <v>627570</v>
      </c>
      <c r="AG8" s="71">
        <v>1461803</v>
      </c>
      <c r="AH8" s="71">
        <v>0</v>
      </c>
      <c r="AI8" s="71">
        <v>0</v>
      </c>
      <c r="AJ8" s="71">
        <v>0</v>
      </c>
      <c r="AK8" s="71">
        <v>0</v>
      </c>
      <c r="AL8" s="71">
        <v>0</v>
      </c>
      <c r="AM8" s="71">
        <v>14471765</v>
      </c>
      <c r="AN8" s="71">
        <v>11570262</v>
      </c>
      <c r="AO8" s="71">
        <v>0</v>
      </c>
      <c r="AP8" s="71">
        <v>2901503</v>
      </c>
      <c r="AQ8" s="71">
        <v>0</v>
      </c>
      <c r="AR8" s="71">
        <v>46989837</v>
      </c>
      <c r="AS8" s="71">
        <v>33432731</v>
      </c>
      <c r="AT8" s="71">
        <v>10851193</v>
      </c>
    </row>
    <row r="9" spans="1:46" x14ac:dyDescent="0.25">
      <c r="A9" s="156" t="s">
        <v>5</v>
      </c>
      <c r="B9" s="71">
        <v>3653771968</v>
      </c>
      <c r="C9" s="71">
        <v>0</v>
      </c>
      <c r="D9" s="71">
        <v>365119521</v>
      </c>
      <c r="E9" s="71">
        <v>3288652447</v>
      </c>
      <c r="F9" s="71">
        <v>134992001</v>
      </c>
      <c r="G9" s="71">
        <v>1017637383</v>
      </c>
      <c r="H9" s="71">
        <v>1014904759</v>
      </c>
      <c r="I9" s="71">
        <v>2732624</v>
      </c>
      <c r="J9" s="71">
        <v>242157000</v>
      </c>
      <c r="K9" s="71">
        <v>0</v>
      </c>
      <c r="L9" s="71">
        <v>0</v>
      </c>
      <c r="M9" s="71">
        <v>242157000</v>
      </c>
      <c r="N9" s="71">
        <v>0</v>
      </c>
      <c r="O9" s="71">
        <v>0</v>
      </c>
      <c r="P9" s="71">
        <v>0</v>
      </c>
      <c r="Q9" s="71">
        <v>0</v>
      </c>
      <c r="R9" s="71">
        <v>1014168682</v>
      </c>
      <c r="S9" s="71">
        <v>31073150</v>
      </c>
      <c r="T9" s="71">
        <v>443156740</v>
      </c>
      <c r="U9" s="71">
        <v>539938792</v>
      </c>
      <c r="V9" s="71">
        <v>245732278</v>
      </c>
      <c r="W9" s="71">
        <v>122311636</v>
      </c>
      <c r="X9" s="71">
        <v>122311636</v>
      </c>
      <c r="Y9" s="71">
        <v>0</v>
      </c>
      <c r="Z9" s="71">
        <v>0</v>
      </c>
      <c r="AA9" s="71">
        <v>0</v>
      </c>
      <c r="AB9" s="71">
        <v>0</v>
      </c>
      <c r="AC9" s="71">
        <v>165756</v>
      </c>
      <c r="AD9" s="71">
        <v>38512610</v>
      </c>
      <c r="AE9" s="71">
        <v>0</v>
      </c>
      <c r="AF9" s="71">
        <v>8555788</v>
      </c>
      <c r="AG9" s="71">
        <v>0</v>
      </c>
      <c r="AH9" s="71">
        <v>0</v>
      </c>
      <c r="AI9" s="71">
        <v>0</v>
      </c>
      <c r="AJ9" s="71">
        <v>0</v>
      </c>
      <c r="AK9" s="71">
        <v>0</v>
      </c>
      <c r="AL9" s="71">
        <v>0</v>
      </c>
      <c r="AM9" s="71">
        <v>559294573</v>
      </c>
      <c r="AN9" s="71">
        <v>323289986</v>
      </c>
      <c r="AO9" s="71">
        <v>189048610</v>
      </c>
      <c r="AP9" s="71">
        <v>46955977</v>
      </c>
      <c r="AQ9" s="71">
        <v>0</v>
      </c>
      <c r="AR9" s="71">
        <v>3248535706</v>
      </c>
      <c r="AS9" s="71">
        <v>175108742</v>
      </c>
      <c r="AT9" s="71">
        <v>0</v>
      </c>
    </row>
    <row r="10" spans="1:46" x14ac:dyDescent="0.25">
      <c r="A10" s="156" t="s">
        <v>6</v>
      </c>
      <c r="B10" s="71">
        <v>136056690</v>
      </c>
      <c r="C10" s="71">
        <v>773392</v>
      </c>
      <c r="D10" s="71">
        <v>0</v>
      </c>
      <c r="E10" s="71">
        <v>135283298</v>
      </c>
      <c r="F10" s="71">
        <v>61803605</v>
      </c>
      <c r="G10" s="71">
        <v>53807870</v>
      </c>
      <c r="H10" s="71">
        <v>53807870</v>
      </c>
      <c r="I10" s="71">
        <v>0</v>
      </c>
      <c r="J10" s="71">
        <v>0</v>
      </c>
      <c r="K10" s="71">
        <v>0</v>
      </c>
      <c r="L10" s="71">
        <v>0</v>
      </c>
      <c r="M10" s="71">
        <v>0</v>
      </c>
      <c r="N10" s="71">
        <v>0</v>
      </c>
      <c r="O10" s="71">
        <v>0</v>
      </c>
      <c r="P10" s="71">
        <v>0</v>
      </c>
      <c r="Q10" s="71">
        <v>0</v>
      </c>
      <c r="R10" s="71">
        <v>8788383</v>
      </c>
      <c r="S10" s="71">
        <v>120523</v>
      </c>
      <c r="T10" s="71">
        <v>4286052</v>
      </c>
      <c r="U10" s="71">
        <v>4381808</v>
      </c>
      <c r="V10" s="71">
        <v>7094372</v>
      </c>
      <c r="W10" s="71">
        <v>364971</v>
      </c>
      <c r="X10" s="71">
        <v>341509</v>
      </c>
      <c r="Y10" s="71">
        <v>23462</v>
      </c>
      <c r="Z10" s="71">
        <v>6799</v>
      </c>
      <c r="AA10" s="71">
        <v>0</v>
      </c>
      <c r="AB10" s="71">
        <v>0</v>
      </c>
      <c r="AC10" s="71">
        <v>2982810</v>
      </c>
      <c r="AD10" s="71">
        <v>1829768</v>
      </c>
      <c r="AE10" s="71">
        <v>400258</v>
      </c>
      <c r="AF10" s="71">
        <v>674210</v>
      </c>
      <c r="AG10" s="71">
        <v>121129</v>
      </c>
      <c r="AH10" s="71">
        <v>105942</v>
      </c>
      <c r="AI10" s="71">
        <v>91937</v>
      </c>
      <c r="AJ10" s="71">
        <v>0</v>
      </c>
      <c r="AK10" s="71">
        <v>14005</v>
      </c>
      <c r="AL10" s="71">
        <v>254439</v>
      </c>
      <c r="AM10" s="71">
        <v>41746780</v>
      </c>
      <c r="AN10" s="71">
        <v>10546610</v>
      </c>
      <c r="AO10" s="71">
        <v>27676200</v>
      </c>
      <c r="AP10" s="71">
        <v>3523970</v>
      </c>
      <c r="AQ10" s="71">
        <v>0</v>
      </c>
      <c r="AR10" s="71">
        <v>118177731</v>
      </c>
      <c r="AS10" s="71">
        <v>0</v>
      </c>
      <c r="AT10" s="71">
        <v>78909172</v>
      </c>
    </row>
    <row r="11" spans="1:46" x14ac:dyDescent="0.25">
      <c r="A11" s="156" t="s">
        <v>7</v>
      </c>
      <c r="B11" s="71">
        <v>266788107</v>
      </c>
      <c r="C11" s="71">
        <v>0</v>
      </c>
      <c r="D11" s="71">
        <v>26678810</v>
      </c>
      <c r="E11" s="71">
        <v>240109297</v>
      </c>
      <c r="F11" s="71">
        <v>0</v>
      </c>
      <c r="G11" s="71">
        <v>22752509</v>
      </c>
      <c r="H11" s="71">
        <v>22752509</v>
      </c>
      <c r="I11" s="71">
        <v>0</v>
      </c>
      <c r="J11" s="71">
        <v>0</v>
      </c>
      <c r="K11" s="71">
        <v>0</v>
      </c>
      <c r="L11" s="71">
        <v>0</v>
      </c>
      <c r="M11" s="71">
        <v>0</v>
      </c>
      <c r="N11" s="71">
        <v>12963926</v>
      </c>
      <c r="O11" s="71">
        <v>0</v>
      </c>
      <c r="P11" s="71">
        <v>0</v>
      </c>
      <c r="Q11" s="71">
        <v>12963926</v>
      </c>
      <c r="R11" s="71">
        <v>0</v>
      </c>
      <c r="S11" s="71">
        <v>0</v>
      </c>
      <c r="T11" s="71">
        <v>0</v>
      </c>
      <c r="U11" s="71">
        <v>0</v>
      </c>
      <c r="V11" s="71">
        <v>1770069</v>
      </c>
      <c r="W11" s="71">
        <v>0</v>
      </c>
      <c r="X11" s="71">
        <v>0</v>
      </c>
      <c r="Y11" s="71">
        <v>0</v>
      </c>
      <c r="Z11" s="71">
        <v>0</v>
      </c>
      <c r="AA11" s="71">
        <v>0</v>
      </c>
      <c r="AB11" s="71">
        <v>0</v>
      </c>
      <c r="AC11" s="71">
        <v>0</v>
      </c>
      <c r="AD11" s="71">
        <v>6979024</v>
      </c>
      <c r="AE11" s="71">
        <v>0</v>
      </c>
      <c r="AF11" s="71">
        <v>64406850</v>
      </c>
      <c r="AG11" s="71">
        <v>19686030</v>
      </c>
      <c r="AH11" s="71">
        <v>55228981</v>
      </c>
      <c r="AI11" s="71">
        <v>55228981</v>
      </c>
      <c r="AJ11" s="71">
        <v>0</v>
      </c>
      <c r="AK11" s="71">
        <v>0</v>
      </c>
      <c r="AL11" s="71">
        <v>0</v>
      </c>
      <c r="AM11" s="71">
        <v>56321907</v>
      </c>
      <c r="AN11" s="71">
        <v>11293774</v>
      </c>
      <c r="AO11" s="71">
        <v>45028133</v>
      </c>
      <c r="AP11" s="71">
        <v>0</v>
      </c>
      <c r="AQ11" s="71">
        <v>0</v>
      </c>
      <c r="AR11" s="71">
        <v>240109296</v>
      </c>
      <c r="AS11" s="71">
        <v>0</v>
      </c>
      <c r="AT11" s="71">
        <v>1</v>
      </c>
    </row>
    <row r="12" spans="1:46" x14ac:dyDescent="0.25">
      <c r="A12" s="156" t="s">
        <v>8</v>
      </c>
      <c r="B12" s="71">
        <v>32290981</v>
      </c>
      <c r="C12" s="71">
        <v>0</v>
      </c>
      <c r="D12" s="71">
        <v>0</v>
      </c>
      <c r="E12" s="71">
        <v>32290981</v>
      </c>
      <c r="F12" s="71">
        <v>7217838</v>
      </c>
      <c r="G12" s="71">
        <v>637864</v>
      </c>
      <c r="H12" s="71">
        <v>637864</v>
      </c>
      <c r="I12" s="71">
        <v>0</v>
      </c>
      <c r="J12" s="71">
        <v>0</v>
      </c>
      <c r="K12" s="71">
        <v>0</v>
      </c>
      <c r="L12" s="71">
        <v>0</v>
      </c>
      <c r="M12" s="71">
        <v>0</v>
      </c>
      <c r="N12" s="71">
        <v>0</v>
      </c>
      <c r="O12" s="71">
        <v>0</v>
      </c>
      <c r="P12" s="71">
        <v>0</v>
      </c>
      <c r="Q12" s="71">
        <v>0</v>
      </c>
      <c r="R12" s="71">
        <v>3864351</v>
      </c>
      <c r="S12" s="71">
        <v>2237192</v>
      </c>
      <c r="T12" s="71">
        <v>1627159</v>
      </c>
      <c r="U12" s="71">
        <v>0</v>
      </c>
      <c r="V12" s="71">
        <v>0</v>
      </c>
      <c r="W12" s="71">
        <v>14401419</v>
      </c>
      <c r="X12" s="71">
        <v>14401419</v>
      </c>
      <c r="Y12" s="71">
        <v>0</v>
      </c>
      <c r="Z12" s="71">
        <v>0</v>
      </c>
      <c r="AA12" s="71">
        <v>0</v>
      </c>
      <c r="AB12" s="71">
        <v>0</v>
      </c>
      <c r="AC12" s="71">
        <v>1743874</v>
      </c>
      <c r="AD12" s="71">
        <v>750002</v>
      </c>
      <c r="AE12" s="71">
        <v>0</v>
      </c>
      <c r="AF12" s="71">
        <v>0</v>
      </c>
      <c r="AG12" s="71">
        <v>0</v>
      </c>
      <c r="AH12" s="71">
        <v>0</v>
      </c>
      <c r="AI12" s="71">
        <v>0</v>
      </c>
      <c r="AJ12" s="71">
        <v>0</v>
      </c>
      <c r="AK12" s="71">
        <v>0</v>
      </c>
      <c r="AL12" s="71">
        <v>0</v>
      </c>
      <c r="AM12" s="71">
        <v>8205002</v>
      </c>
      <c r="AN12" s="71">
        <v>3846110</v>
      </c>
      <c r="AO12" s="71">
        <v>2549966</v>
      </c>
      <c r="AP12" s="71">
        <v>1808926</v>
      </c>
      <c r="AQ12" s="71">
        <v>0</v>
      </c>
      <c r="AR12" s="71">
        <v>29602512</v>
      </c>
      <c r="AS12" s="71">
        <v>375566</v>
      </c>
      <c r="AT12" s="71">
        <v>9530741</v>
      </c>
    </row>
    <row r="13" spans="1:46" x14ac:dyDescent="0.25">
      <c r="A13" s="156" t="s">
        <v>9</v>
      </c>
      <c r="B13" s="71">
        <v>92609815</v>
      </c>
      <c r="C13" s="71">
        <v>0</v>
      </c>
      <c r="D13" s="71">
        <v>3935917</v>
      </c>
      <c r="E13" s="71">
        <v>88673898</v>
      </c>
      <c r="F13" s="71">
        <v>82157344</v>
      </c>
      <c r="G13" s="71">
        <v>25973302</v>
      </c>
      <c r="H13" s="71">
        <v>25973302</v>
      </c>
      <c r="I13" s="71">
        <v>0</v>
      </c>
      <c r="J13" s="71">
        <v>0</v>
      </c>
      <c r="K13" s="71">
        <v>0</v>
      </c>
      <c r="L13" s="71">
        <v>0</v>
      </c>
      <c r="M13" s="71">
        <v>0</v>
      </c>
      <c r="N13" s="71">
        <v>0</v>
      </c>
      <c r="O13" s="71">
        <v>0</v>
      </c>
      <c r="P13" s="71">
        <v>0</v>
      </c>
      <c r="Q13" s="71">
        <v>0</v>
      </c>
      <c r="R13" s="71">
        <v>5926389</v>
      </c>
      <c r="S13" s="71">
        <v>0</v>
      </c>
      <c r="T13" s="71">
        <v>1463459</v>
      </c>
      <c r="U13" s="71">
        <v>4462930</v>
      </c>
      <c r="V13" s="71">
        <v>0</v>
      </c>
      <c r="W13" s="71">
        <v>36947695</v>
      </c>
      <c r="X13" s="71">
        <v>36947695</v>
      </c>
      <c r="Y13" s="71">
        <v>0</v>
      </c>
      <c r="Z13" s="71">
        <v>0</v>
      </c>
      <c r="AA13" s="71">
        <v>0</v>
      </c>
      <c r="AB13" s="71">
        <v>0</v>
      </c>
      <c r="AC13" s="71">
        <v>0</v>
      </c>
      <c r="AD13" s="71">
        <v>407206</v>
      </c>
      <c r="AE13" s="71">
        <v>0</v>
      </c>
      <c r="AF13" s="71">
        <v>1395105</v>
      </c>
      <c r="AG13" s="71">
        <v>0</v>
      </c>
      <c r="AH13" s="71">
        <v>0</v>
      </c>
      <c r="AI13" s="71">
        <v>0</v>
      </c>
      <c r="AJ13" s="71">
        <v>0</v>
      </c>
      <c r="AK13" s="71">
        <v>0</v>
      </c>
      <c r="AL13" s="71">
        <v>1162925</v>
      </c>
      <c r="AM13" s="71">
        <v>9019838</v>
      </c>
      <c r="AN13" s="71">
        <v>4120649</v>
      </c>
      <c r="AO13" s="71">
        <v>2718549</v>
      </c>
      <c r="AP13" s="71">
        <v>2180640</v>
      </c>
      <c r="AQ13" s="71">
        <v>0</v>
      </c>
      <c r="AR13" s="71">
        <v>80832460</v>
      </c>
      <c r="AS13" s="71">
        <v>0</v>
      </c>
      <c r="AT13" s="71">
        <v>89998782</v>
      </c>
    </row>
    <row r="14" spans="1:46" x14ac:dyDescent="0.25">
      <c r="A14" s="156" t="s">
        <v>10</v>
      </c>
      <c r="B14" s="71">
        <v>562340120</v>
      </c>
      <c r="C14" s="71">
        <v>82996516</v>
      </c>
      <c r="D14" s="71">
        <v>42175507</v>
      </c>
      <c r="E14" s="71">
        <v>437168097</v>
      </c>
      <c r="F14" s="71">
        <v>34303577</v>
      </c>
      <c r="G14" s="71">
        <v>43154696</v>
      </c>
      <c r="H14" s="71">
        <v>28193939</v>
      </c>
      <c r="I14" s="71">
        <v>14960757</v>
      </c>
      <c r="J14" s="71">
        <v>0</v>
      </c>
      <c r="K14" s="71">
        <v>0</v>
      </c>
      <c r="L14" s="71">
        <v>0</v>
      </c>
      <c r="M14" s="71">
        <v>0</v>
      </c>
      <c r="N14" s="71">
        <v>0</v>
      </c>
      <c r="O14" s="71">
        <v>0</v>
      </c>
      <c r="P14" s="71">
        <v>0</v>
      </c>
      <c r="Q14" s="71">
        <v>0</v>
      </c>
      <c r="R14" s="71">
        <v>47357786</v>
      </c>
      <c r="S14" s="71">
        <v>384588</v>
      </c>
      <c r="T14" s="71">
        <v>4315189</v>
      </c>
      <c r="U14" s="71">
        <v>42658009</v>
      </c>
      <c r="V14" s="71">
        <v>3424025</v>
      </c>
      <c r="W14" s="71">
        <v>89719005</v>
      </c>
      <c r="X14" s="71">
        <v>89719005</v>
      </c>
      <c r="Y14" s="71">
        <v>0</v>
      </c>
      <c r="Z14" s="71">
        <v>0</v>
      </c>
      <c r="AA14" s="71">
        <v>0</v>
      </c>
      <c r="AB14" s="71">
        <v>0</v>
      </c>
      <c r="AC14" s="71">
        <v>836210</v>
      </c>
      <c r="AD14" s="71">
        <v>18837188</v>
      </c>
      <c r="AE14" s="71">
        <v>0</v>
      </c>
      <c r="AF14" s="71">
        <v>735043</v>
      </c>
      <c r="AG14" s="71">
        <v>0</v>
      </c>
      <c r="AH14" s="71">
        <v>117252200</v>
      </c>
      <c r="AI14" s="71">
        <v>6251911</v>
      </c>
      <c r="AJ14" s="71">
        <v>1071212</v>
      </c>
      <c r="AK14" s="71">
        <v>109929077</v>
      </c>
      <c r="AL14" s="71">
        <v>0</v>
      </c>
      <c r="AM14" s="71">
        <v>62764884</v>
      </c>
      <c r="AN14" s="71">
        <v>35593246</v>
      </c>
      <c r="AO14" s="71">
        <v>0</v>
      </c>
      <c r="AP14" s="71">
        <v>27171638</v>
      </c>
      <c r="AQ14" s="71">
        <v>1822868</v>
      </c>
      <c r="AR14" s="71">
        <v>385903905</v>
      </c>
      <c r="AS14" s="71">
        <v>43843760</v>
      </c>
      <c r="AT14" s="71">
        <v>41724009</v>
      </c>
    </row>
    <row r="15" spans="1:46" x14ac:dyDescent="0.25">
      <c r="A15" s="156" t="s">
        <v>11</v>
      </c>
      <c r="B15" s="71">
        <v>330741739</v>
      </c>
      <c r="C15" s="71">
        <v>0</v>
      </c>
      <c r="D15" s="71">
        <v>6723084</v>
      </c>
      <c r="E15" s="71">
        <v>324018655</v>
      </c>
      <c r="F15" s="71">
        <v>77349604</v>
      </c>
      <c r="G15" s="71">
        <v>69231994</v>
      </c>
      <c r="H15" s="71">
        <v>39934206</v>
      </c>
      <c r="I15" s="71">
        <v>29297788</v>
      </c>
      <c r="J15" s="71">
        <v>23971190</v>
      </c>
      <c r="K15" s="71">
        <v>23971190</v>
      </c>
      <c r="L15" s="71">
        <v>0</v>
      </c>
      <c r="M15" s="71">
        <v>0</v>
      </c>
      <c r="N15" s="71">
        <v>528536</v>
      </c>
      <c r="O15" s="71">
        <v>528536</v>
      </c>
      <c r="P15" s="71">
        <v>0</v>
      </c>
      <c r="Q15" s="71">
        <v>0</v>
      </c>
      <c r="R15" s="71">
        <v>10310682</v>
      </c>
      <c r="S15" s="71">
        <v>5434382</v>
      </c>
      <c r="T15" s="71">
        <v>807274</v>
      </c>
      <c r="U15" s="71">
        <v>4069026</v>
      </c>
      <c r="V15" s="71">
        <v>3621342</v>
      </c>
      <c r="W15" s="71">
        <v>0</v>
      </c>
      <c r="X15" s="71">
        <v>0</v>
      </c>
      <c r="Y15" s="71">
        <v>0</v>
      </c>
      <c r="Z15" s="71">
        <v>0</v>
      </c>
      <c r="AA15" s="71">
        <v>0</v>
      </c>
      <c r="AB15" s="71">
        <v>0</v>
      </c>
      <c r="AC15" s="71">
        <v>73720</v>
      </c>
      <c r="AD15" s="71">
        <v>22770713</v>
      </c>
      <c r="AE15" s="71">
        <v>17992306</v>
      </c>
      <c r="AF15" s="71">
        <v>740095</v>
      </c>
      <c r="AG15" s="71">
        <v>746933</v>
      </c>
      <c r="AH15" s="71">
        <v>184624842</v>
      </c>
      <c r="AI15" s="71">
        <v>169224851</v>
      </c>
      <c r="AJ15" s="71">
        <v>11464746</v>
      </c>
      <c r="AK15" s="71">
        <v>3935245</v>
      </c>
      <c r="AL15" s="71">
        <v>0</v>
      </c>
      <c r="AM15" s="71">
        <v>24431286</v>
      </c>
      <c r="AN15" s="71">
        <v>12981419</v>
      </c>
      <c r="AO15" s="71">
        <v>7004901</v>
      </c>
      <c r="AP15" s="71">
        <v>4444966</v>
      </c>
      <c r="AQ15" s="71">
        <v>223627</v>
      </c>
      <c r="AR15" s="71">
        <v>359267266</v>
      </c>
      <c r="AS15" s="71">
        <v>32078204</v>
      </c>
      <c r="AT15" s="71">
        <v>10022789</v>
      </c>
    </row>
    <row r="16" spans="1:46" x14ac:dyDescent="0.25">
      <c r="A16" s="156" t="s">
        <v>12</v>
      </c>
      <c r="B16" s="71">
        <v>98904788</v>
      </c>
      <c r="C16" s="71">
        <v>0</v>
      </c>
      <c r="D16" s="71">
        <v>9890000</v>
      </c>
      <c r="E16" s="71">
        <v>89014788</v>
      </c>
      <c r="F16" s="71">
        <v>90485097</v>
      </c>
      <c r="G16" s="71">
        <v>23190416</v>
      </c>
      <c r="H16" s="71">
        <v>23190416</v>
      </c>
      <c r="I16" s="71">
        <v>0</v>
      </c>
      <c r="J16" s="71">
        <v>0</v>
      </c>
      <c r="K16" s="71">
        <v>0</v>
      </c>
      <c r="L16" s="71">
        <v>0</v>
      </c>
      <c r="M16" s="71">
        <v>0</v>
      </c>
      <c r="N16" s="71">
        <v>0</v>
      </c>
      <c r="O16" s="71">
        <v>0</v>
      </c>
      <c r="P16" s="71">
        <v>0</v>
      </c>
      <c r="Q16" s="71">
        <v>0</v>
      </c>
      <c r="R16" s="71">
        <v>680040</v>
      </c>
      <c r="S16" s="71">
        <v>0</v>
      </c>
      <c r="T16" s="71">
        <v>69196</v>
      </c>
      <c r="U16" s="71">
        <v>610844</v>
      </c>
      <c r="V16" s="71">
        <v>1689541</v>
      </c>
      <c r="W16" s="71">
        <v>0</v>
      </c>
      <c r="X16" s="71">
        <v>0</v>
      </c>
      <c r="Y16" s="71">
        <v>0</v>
      </c>
      <c r="Z16" s="71">
        <v>0</v>
      </c>
      <c r="AA16" s="71">
        <v>0</v>
      </c>
      <c r="AB16" s="71">
        <v>0</v>
      </c>
      <c r="AC16" s="71">
        <v>347191</v>
      </c>
      <c r="AD16" s="71">
        <v>432998</v>
      </c>
      <c r="AE16" s="71">
        <v>592037</v>
      </c>
      <c r="AF16" s="71">
        <v>2692641</v>
      </c>
      <c r="AG16" s="71">
        <v>80620</v>
      </c>
      <c r="AH16" s="71">
        <v>2024668</v>
      </c>
      <c r="AI16" s="71">
        <v>328847</v>
      </c>
      <c r="AJ16" s="71">
        <v>0</v>
      </c>
      <c r="AK16" s="71">
        <v>1695821</v>
      </c>
      <c r="AL16" s="71">
        <v>0</v>
      </c>
      <c r="AM16" s="71">
        <v>13266171</v>
      </c>
      <c r="AN16" s="71">
        <v>6963208</v>
      </c>
      <c r="AO16" s="71">
        <v>4483736</v>
      </c>
      <c r="AP16" s="71">
        <v>1819227</v>
      </c>
      <c r="AQ16" s="71">
        <v>0</v>
      </c>
      <c r="AR16" s="71">
        <v>44996323</v>
      </c>
      <c r="AS16" s="71">
        <v>8555471</v>
      </c>
      <c r="AT16" s="71">
        <v>125948091</v>
      </c>
    </row>
    <row r="17" spans="1:46" x14ac:dyDescent="0.25">
      <c r="A17" s="156" t="s">
        <v>13</v>
      </c>
      <c r="B17" s="71">
        <v>30412562</v>
      </c>
      <c r="C17" s="71">
        <v>7831234</v>
      </c>
      <c r="D17" s="71">
        <v>323133</v>
      </c>
      <c r="E17" s="71">
        <v>22258195</v>
      </c>
      <c r="F17" s="71">
        <v>30264204</v>
      </c>
      <c r="G17" s="71">
        <v>3851708</v>
      </c>
      <c r="H17" s="71">
        <v>3851708</v>
      </c>
      <c r="I17" s="71">
        <v>0</v>
      </c>
      <c r="J17" s="71">
        <v>0</v>
      </c>
      <c r="K17" s="71">
        <v>0</v>
      </c>
      <c r="L17" s="71">
        <v>0</v>
      </c>
      <c r="M17" s="71">
        <v>0</v>
      </c>
      <c r="N17" s="71">
        <v>8958569</v>
      </c>
      <c r="O17" s="71">
        <v>0</v>
      </c>
      <c r="P17" s="71">
        <v>0</v>
      </c>
      <c r="Q17" s="71">
        <v>8958569</v>
      </c>
      <c r="R17" s="71">
        <v>1006268</v>
      </c>
      <c r="S17" s="71">
        <v>232881</v>
      </c>
      <c r="T17" s="71">
        <v>53307</v>
      </c>
      <c r="U17" s="71">
        <v>720080</v>
      </c>
      <c r="V17" s="71">
        <v>0</v>
      </c>
      <c r="W17" s="71">
        <v>2326569</v>
      </c>
      <c r="X17" s="71">
        <v>1171018</v>
      </c>
      <c r="Y17" s="71">
        <v>1155551</v>
      </c>
      <c r="Z17" s="71">
        <v>0</v>
      </c>
      <c r="AA17" s="71">
        <v>0</v>
      </c>
      <c r="AB17" s="71">
        <v>0</v>
      </c>
      <c r="AC17" s="71">
        <v>1318778</v>
      </c>
      <c r="AD17" s="71">
        <v>431624</v>
      </c>
      <c r="AE17" s="71">
        <v>0</v>
      </c>
      <c r="AF17" s="71">
        <v>399111</v>
      </c>
      <c r="AG17" s="71">
        <v>0</v>
      </c>
      <c r="AH17" s="71">
        <v>12504</v>
      </c>
      <c r="AI17" s="71">
        <v>12504</v>
      </c>
      <c r="AJ17" s="71">
        <v>0</v>
      </c>
      <c r="AK17" s="71">
        <v>0</v>
      </c>
      <c r="AL17" s="71">
        <v>0</v>
      </c>
      <c r="AM17" s="71">
        <v>3775705</v>
      </c>
      <c r="AN17" s="71">
        <v>2942888</v>
      </c>
      <c r="AO17" s="71">
        <v>0</v>
      </c>
      <c r="AP17" s="71">
        <v>832817</v>
      </c>
      <c r="AQ17" s="71">
        <v>0</v>
      </c>
      <c r="AR17" s="71">
        <v>22080836</v>
      </c>
      <c r="AS17" s="71">
        <v>0</v>
      </c>
      <c r="AT17" s="71">
        <v>30441563</v>
      </c>
    </row>
    <row r="18" spans="1:46" x14ac:dyDescent="0.25">
      <c r="A18" s="156" t="s">
        <v>14</v>
      </c>
      <c r="B18" s="71">
        <v>585056960</v>
      </c>
      <c r="C18" s="71">
        <v>0</v>
      </c>
      <c r="D18" s="71">
        <v>1200000</v>
      </c>
      <c r="E18" s="71">
        <v>583856960</v>
      </c>
      <c r="F18" s="71">
        <v>0</v>
      </c>
      <c r="G18" s="71">
        <v>63498813</v>
      </c>
      <c r="H18" s="71">
        <v>63498813</v>
      </c>
      <c r="I18" s="71">
        <v>0</v>
      </c>
      <c r="J18" s="71">
        <v>0</v>
      </c>
      <c r="K18" s="71">
        <v>0</v>
      </c>
      <c r="L18" s="71">
        <v>0</v>
      </c>
      <c r="M18" s="71">
        <v>0</v>
      </c>
      <c r="N18" s="71">
        <v>0</v>
      </c>
      <c r="O18" s="71">
        <v>0</v>
      </c>
      <c r="P18" s="71">
        <v>0</v>
      </c>
      <c r="Q18" s="71">
        <v>0</v>
      </c>
      <c r="R18" s="71">
        <v>20901724</v>
      </c>
      <c r="S18" s="71">
        <v>0</v>
      </c>
      <c r="T18" s="71">
        <v>11993049</v>
      </c>
      <c r="U18" s="71">
        <v>8908675</v>
      </c>
      <c r="V18" s="71">
        <v>3597980</v>
      </c>
      <c r="W18" s="71">
        <v>139583780</v>
      </c>
      <c r="X18" s="71">
        <v>139583780</v>
      </c>
      <c r="Y18" s="71">
        <v>0</v>
      </c>
      <c r="Z18" s="71">
        <v>377984</v>
      </c>
      <c r="AA18" s="71">
        <v>42607948</v>
      </c>
      <c r="AB18" s="71">
        <v>0</v>
      </c>
      <c r="AC18" s="71">
        <v>564492</v>
      </c>
      <c r="AD18" s="71">
        <v>0</v>
      </c>
      <c r="AE18" s="71">
        <v>6151218</v>
      </c>
      <c r="AF18" s="71">
        <v>858209</v>
      </c>
      <c r="AG18" s="71">
        <v>0</v>
      </c>
      <c r="AH18" s="71">
        <v>232845603</v>
      </c>
      <c r="AI18" s="71">
        <v>4759794</v>
      </c>
      <c r="AJ18" s="71">
        <v>0</v>
      </c>
      <c r="AK18" s="71">
        <v>228085809</v>
      </c>
      <c r="AL18" s="71">
        <v>0</v>
      </c>
      <c r="AM18" s="71">
        <v>72869209</v>
      </c>
      <c r="AN18" s="71">
        <v>0</v>
      </c>
      <c r="AO18" s="71">
        <v>72742850</v>
      </c>
      <c r="AP18" s="71">
        <v>126359</v>
      </c>
      <c r="AQ18" s="71">
        <v>0</v>
      </c>
      <c r="AR18" s="71">
        <v>583856960</v>
      </c>
      <c r="AS18" s="71">
        <v>0</v>
      </c>
      <c r="AT18" s="71">
        <v>0</v>
      </c>
    </row>
    <row r="19" spans="1:46" x14ac:dyDescent="0.25">
      <c r="A19" s="156" t="s">
        <v>15</v>
      </c>
      <c r="B19" s="71">
        <v>206799108</v>
      </c>
      <c r="C19" s="71">
        <v>62039732</v>
      </c>
      <c r="D19" s="71">
        <v>0</v>
      </c>
      <c r="E19" s="71">
        <v>144759376</v>
      </c>
      <c r="F19" s="71">
        <v>298498944</v>
      </c>
      <c r="G19" s="71">
        <v>19029824</v>
      </c>
      <c r="H19" s="71">
        <v>19029824</v>
      </c>
      <c r="I19" s="71">
        <v>0</v>
      </c>
      <c r="J19" s="71">
        <v>0</v>
      </c>
      <c r="K19" s="71">
        <v>0</v>
      </c>
      <c r="L19" s="71">
        <v>0</v>
      </c>
      <c r="M19" s="71">
        <v>0</v>
      </c>
      <c r="N19" s="71">
        <v>0</v>
      </c>
      <c r="O19" s="71">
        <v>0</v>
      </c>
      <c r="P19" s="71">
        <v>0</v>
      </c>
      <c r="Q19" s="71">
        <v>0</v>
      </c>
      <c r="R19" s="71">
        <v>12482866</v>
      </c>
      <c r="S19" s="71">
        <v>0</v>
      </c>
      <c r="T19" s="71">
        <v>12369451</v>
      </c>
      <c r="U19" s="71">
        <v>113415</v>
      </c>
      <c r="V19" s="71">
        <v>30345</v>
      </c>
      <c r="W19" s="71">
        <v>23193982</v>
      </c>
      <c r="X19" s="71">
        <v>23193982</v>
      </c>
      <c r="Y19" s="71">
        <v>0</v>
      </c>
      <c r="Z19" s="71">
        <v>0</v>
      </c>
      <c r="AA19" s="71">
        <v>0</v>
      </c>
      <c r="AB19" s="71">
        <v>0</v>
      </c>
      <c r="AC19" s="71">
        <v>0</v>
      </c>
      <c r="AD19" s="71">
        <v>0</v>
      </c>
      <c r="AE19" s="71">
        <v>497908</v>
      </c>
      <c r="AF19" s="71">
        <v>2356733</v>
      </c>
      <c r="AG19" s="71">
        <v>0</v>
      </c>
      <c r="AH19" s="71">
        <v>0</v>
      </c>
      <c r="AI19" s="71">
        <v>0</v>
      </c>
      <c r="AJ19" s="71">
        <v>0</v>
      </c>
      <c r="AK19" s="71">
        <v>0</v>
      </c>
      <c r="AL19" s="71">
        <v>0</v>
      </c>
      <c r="AM19" s="71">
        <v>23669810</v>
      </c>
      <c r="AN19" s="71">
        <v>19589146</v>
      </c>
      <c r="AO19" s="71">
        <v>0</v>
      </c>
      <c r="AP19" s="71">
        <v>4080664</v>
      </c>
      <c r="AQ19" s="71">
        <v>38085634</v>
      </c>
      <c r="AR19" s="71">
        <v>119347102</v>
      </c>
      <c r="AS19" s="71">
        <v>323911218</v>
      </c>
      <c r="AT19" s="71">
        <v>0</v>
      </c>
    </row>
    <row r="20" spans="1:46" x14ac:dyDescent="0.25">
      <c r="A20" s="156" t="s">
        <v>16</v>
      </c>
      <c r="B20" s="71">
        <v>131028542</v>
      </c>
      <c r="C20" s="71">
        <v>26332712</v>
      </c>
      <c r="D20" s="71">
        <v>12962008</v>
      </c>
      <c r="E20" s="71">
        <v>91733822</v>
      </c>
      <c r="F20" s="71">
        <v>23987347</v>
      </c>
      <c r="G20" s="71">
        <v>3322944</v>
      </c>
      <c r="H20" s="71">
        <v>3322944</v>
      </c>
      <c r="I20" s="71">
        <v>0</v>
      </c>
      <c r="J20" s="71">
        <v>0</v>
      </c>
      <c r="K20" s="71">
        <v>0</v>
      </c>
      <c r="L20" s="71">
        <v>0</v>
      </c>
      <c r="M20" s="71">
        <v>0</v>
      </c>
      <c r="N20" s="71">
        <v>0</v>
      </c>
      <c r="O20" s="71">
        <v>0</v>
      </c>
      <c r="P20" s="71">
        <v>0</v>
      </c>
      <c r="Q20" s="71">
        <v>0</v>
      </c>
      <c r="R20" s="71">
        <v>7793286</v>
      </c>
      <c r="S20" s="71">
        <v>0</v>
      </c>
      <c r="T20" s="71">
        <v>0</v>
      </c>
      <c r="U20" s="71">
        <v>7793286</v>
      </c>
      <c r="V20" s="71">
        <v>419010</v>
      </c>
      <c r="W20" s="71">
        <v>14726705</v>
      </c>
      <c r="X20" s="71">
        <v>14726705</v>
      </c>
      <c r="Y20" s="71">
        <v>0</v>
      </c>
      <c r="Z20" s="71">
        <v>0</v>
      </c>
      <c r="AA20" s="71">
        <v>0</v>
      </c>
      <c r="AB20" s="71">
        <v>0</v>
      </c>
      <c r="AC20" s="71">
        <v>203485</v>
      </c>
      <c r="AD20" s="71">
        <v>0</v>
      </c>
      <c r="AE20" s="71">
        <v>5354874</v>
      </c>
      <c r="AF20" s="71">
        <v>1761466</v>
      </c>
      <c r="AG20" s="71">
        <v>21761</v>
      </c>
      <c r="AH20" s="71">
        <v>51987121</v>
      </c>
      <c r="AI20" s="71">
        <v>49352589</v>
      </c>
      <c r="AJ20" s="71">
        <v>0</v>
      </c>
      <c r="AK20" s="71">
        <v>2634532</v>
      </c>
      <c r="AL20" s="71">
        <v>0</v>
      </c>
      <c r="AM20" s="71">
        <v>7976958</v>
      </c>
      <c r="AN20" s="71">
        <v>4569249</v>
      </c>
      <c r="AO20" s="71">
        <v>3031828</v>
      </c>
      <c r="AP20" s="71">
        <v>375881</v>
      </c>
      <c r="AQ20" s="71">
        <v>0</v>
      </c>
      <c r="AR20" s="71">
        <v>93567610</v>
      </c>
      <c r="AS20" s="71">
        <v>20353541</v>
      </c>
      <c r="AT20" s="71">
        <v>1800018</v>
      </c>
    </row>
    <row r="21" spans="1:46" x14ac:dyDescent="0.25">
      <c r="A21" s="156" t="s">
        <v>17</v>
      </c>
      <c r="B21" s="71">
        <v>101931061</v>
      </c>
      <c r="C21" s="71">
        <v>7500078</v>
      </c>
      <c r="D21" s="71">
        <v>10193106</v>
      </c>
      <c r="E21" s="71">
        <v>84237877</v>
      </c>
      <c r="F21" s="71">
        <v>52624636</v>
      </c>
      <c r="G21" s="71">
        <v>19610167</v>
      </c>
      <c r="H21" s="71">
        <v>19610167</v>
      </c>
      <c r="I21" s="71">
        <v>0</v>
      </c>
      <c r="J21" s="71">
        <v>15857003</v>
      </c>
      <c r="K21" s="71">
        <v>15857003</v>
      </c>
      <c r="L21" s="71">
        <v>0</v>
      </c>
      <c r="M21" s="71">
        <v>0</v>
      </c>
      <c r="N21" s="71">
        <v>3196502</v>
      </c>
      <c r="O21" s="71">
        <v>3196502</v>
      </c>
      <c r="P21" s="71">
        <v>0</v>
      </c>
      <c r="Q21" s="71">
        <v>0</v>
      </c>
      <c r="R21" s="71">
        <v>3358067</v>
      </c>
      <c r="S21" s="71">
        <v>0</v>
      </c>
      <c r="T21" s="71">
        <v>724996</v>
      </c>
      <c r="U21" s="71">
        <v>2633071</v>
      </c>
      <c r="V21" s="71">
        <v>1632024</v>
      </c>
      <c r="W21" s="71">
        <v>0</v>
      </c>
      <c r="X21" s="71">
        <v>0</v>
      </c>
      <c r="Y21" s="71">
        <v>0</v>
      </c>
      <c r="Z21" s="71">
        <v>0</v>
      </c>
      <c r="AA21" s="71">
        <v>0</v>
      </c>
      <c r="AB21" s="71">
        <v>0</v>
      </c>
      <c r="AC21" s="71">
        <v>997</v>
      </c>
      <c r="AD21" s="71">
        <v>2683704</v>
      </c>
      <c r="AE21" s="71">
        <v>12930635</v>
      </c>
      <c r="AF21" s="71">
        <v>0</v>
      </c>
      <c r="AG21" s="71">
        <v>963059</v>
      </c>
      <c r="AH21" s="71">
        <v>4212351</v>
      </c>
      <c r="AI21" s="71">
        <v>4212351</v>
      </c>
      <c r="AJ21" s="71">
        <v>0</v>
      </c>
      <c r="AK21" s="71">
        <v>0</v>
      </c>
      <c r="AL21" s="71">
        <v>0</v>
      </c>
      <c r="AM21" s="71">
        <v>12633512</v>
      </c>
      <c r="AN21" s="71">
        <v>7049469</v>
      </c>
      <c r="AO21" s="71">
        <v>3591933</v>
      </c>
      <c r="AP21" s="71">
        <v>1992110</v>
      </c>
      <c r="AQ21" s="71">
        <v>0</v>
      </c>
      <c r="AR21" s="71">
        <v>77078021</v>
      </c>
      <c r="AS21" s="71">
        <v>980785</v>
      </c>
      <c r="AT21" s="71">
        <v>58803707</v>
      </c>
    </row>
    <row r="22" spans="1:46" x14ac:dyDescent="0.25">
      <c r="A22" s="156" t="s">
        <v>18</v>
      </c>
      <c r="B22" s="71">
        <v>181287668</v>
      </c>
      <c r="C22" s="71">
        <v>0</v>
      </c>
      <c r="D22" s="71">
        <v>0</v>
      </c>
      <c r="E22" s="71">
        <v>181287668</v>
      </c>
      <c r="F22" s="71">
        <v>1747811</v>
      </c>
      <c r="G22" s="71">
        <v>76083387</v>
      </c>
      <c r="H22" s="71">
        <v>54049539</v>
      </c>
      <c r="I22" s="71">
        <v>22033848</v>
      </c>
      <c r="J22" s="71">
        <v>0</v>
      </c>
      <c r="K22" s="71">
        <v>0</v>
      </c>
      <c r="L22" s="71">
        <v>0</v>
      </c>
      <c r="M22" s="71">
        <v>0</v>
      </c>
      <c r="N22" s="71">
        <v>0</v>
      </c>
      <c r="O22" s="71">
        <v>0</v>
      </c>
      <c r="P22" s="71">
        <v>0</v>
      </c>
      <c r="Q22" s="71">
        <v>0</v>
      </c>
      <c r="R22" s="71">
        <v>29070739</v>
      </c>
      <c r="S22" s="71">
        <v>7452326</v>
      </c>
      <c r="T22" s="71">
        <v>303981</v>
      </c>
      <c r="U22" s="71">
        <v>21314432</v>
      </c>
      <c r="V22" s="71">
        <v>0</v>
      </c>
      <c r="W22" s="71">
        <v>19047666</v>
      </c>
      <c r="X22" s="71">
        <v>19047666</v>
      </c>
      <c r="Y22" s="71">
        <v>0</v>
      </c>
      <c r="Z22" s="71">
        <v>0</v>
      </c>
      <c r="AA22" s="71">
        <v>0</v>
      </c>
      <c r="AB22" s="71">
        <v>0</v>
      </c>
      <c r="AC22" s="71">
        <v>0</v>
      </c>
      <c r="AD22" s="71">
        <v>15382793</v>
      </c>
      <c r="AE22" s="71">
        <v>0</v>
      </c>
      <c r="AF22" s="71">
        <v>0</v>
      </c>
      <c r="AG22" s="71">
        <v>0</v>
      </c>
      <c r="AH22" s="71">
        <v>0</v>
      </c>
      <c r="AI22" s="71">
        <v>0</v>
      </c>
      <c r="AJ22" s="71">
        <v>0</v>
      </c>
      <c r="AK22" s="71">
        <v>0</v>
      </c>
      <c r="AL22" s="71">
        <v>0</v>
      </c>
      <c r="AM22" s="71">
        <v>13222792</v>
      </c>
      <c r="AN22" s="71">
        <v>12202728</v>
      </c>
      <c r="AO22" s="71">
        <v>0</v>
      </c>
      <c r="AP22" s="71">
        <v>1020064</v>
      </c>
      <c r="AQ22" s="71">
        <v>0</v>
      </c>
      <c r="AR22" s="71">
        <v>152807377</v>
      </c>
      <c r="AS22" s="71">
        <v>0</v>
      </c>
      <c r="AT22" s="71">
        <v>30228102</v>
      </c>
    </row>
    <row r="23" spans="1:46" x14ac:dyDescent="0.25">
      <c r="A23" s="156" t="s">
        <v>19</v>
      </c>
      <c r="B23" s="71">
        <v>163971985</v>
      </c>
      <c r="C23" s="71">
        <v>0</v>
      </c>
      <c r="D23" s="71">
        <v>16397198</v>
      </c>
      <c r="E23" s="71">
        <v>147574787</v>
      </c>
      <c r="F23" s="71">
        <v>0</v>
      </c>
      <c r="G23" s="71">
        <v>18826852</v>
      </c>
      <c r="H23" s="71">
        <v>18826852</v>
      </c>
      <c r="I23" s="71">
        <v>0</v>
      </c>
      <c r="J23" s="71">
        <v>0</v>
      </c>
      <c r="K23" s="71">
        <v>0</v>
      </c>
      <c r="L23" s="71">
        <v>0</v>
      </c>
      <c r="M23" s="71">
        <v>0</v>
      </c>
      <c r="N23" s="71">
        <v>11126431</v>
      </c>
      <c r="O23" s="71">
        <v>0</v>
      </c>
      <c r="P23" s="71">
        <v>0</v>
      </c>
      <c r="Q23" s="71">
        <v>11126431</v>
      </c>
      <c r="R23" s="71">
        <v>2814331</v>
      </c>
      <c r="S23" s="71">
        <v>0</v>
      </c>
      <c r="T23" s="71">
        <v>2814331</v>
      </c>
      <c r="U23" s="71">
        <v>0</v>
      </c>
      <c r="V23" s="71">
        <v>988235</v>
      </c>
      <c r="W23" s="71">
        <v>39718097</v>
      </c>
      <c r="X23" s="71">
        <v>0</v>
      </c>
      <c r="Y23" s="71">
        <v>39718097</v>
      </c>
      <c r="Z23" s="71">
        <v>0</v>
      </c>
      <c r="AA23" s="71">
        <v>0</v>
      </c>
      <c r="AB23" s="71">
        <v>0</v>
      </c>
      <c r="AC23" s="71">
        <v>0</v>
      </c>
      <c r="AD23" s="71">
        <v>8672942</v>
      </c>
      <c r="AE23" s="71">
        <v>900000</v>
      </c>
      <c r="AF23" s="71">
        <v>1197060</v>
      </c>
      <c r="AG23" s="71">
        <v>0</v>
      </c>
      <c r="AH23" s="71">
        <v>30547038</v>
      </c>
      <c r="AI23" s="71">
        <v>894432</v>
      </c>
      <c r="AJ23" s="71">
        <v>0</v>
      </c>
      <c r="AK23" s="71">
        <v>29652606</v>
      </c>
      <c r="AL23" s="71">
        <v>2158108</v>
      </c>
      <c r="AM23" s="71">
        <v>17675739</v>
      </c>
      <c r="AN23" s="71">
        <v>15566221</v>
      </c>
      <c r="AO23" s="71">
        <v>1375648</v>
      </c>
      <c r="AP23" s="71">
        <v>733870</v>
      </c>
      <c r="AQ23" s="71">
        <v>0</v>
      </c>
      <c r="AR23" s="71">
        <v>134624833</v>
      </c>
      <c r="AS23" s="71">
        <v>12949954</v>
      </c>
      <c r="AT23" s="71">
        <v>0</v>
      </c>
    </row>
    <row r="24" spans="1:46" x14ac:dyDescent="0.25">
      <c r="A24" s="156" t="s">
        <v>20</v>
      </c>
      <c r="B24" s="71">
        <v>78120889</v>
      </c>
      <c r="C24" s="71">
        <v>0</v>
      </c>
      <c r="D24" s="71">
        <v>0</v>
      </c>
      <c r="E24" s="71">
        <v>78120889</v>
      </c>
      <c r="F24" s="71">
        <v>58817282</v>
      </c>
      <c r="G24" s="71">
        <v>14142246</v>
      </c>
      <c r="H24" s="71">
        <v>11271617</v>
      </c>
      <c r="I24" s="71">
        <v>2870629</v>
      </c>
      <c r="J24" s="71">
        <v>0</v>
      </c>
      <c r="K24" s="71">
        <v>0</v>
      </c>
      <c r="L24" s="71">
        <v>0</v>
      </c>
      <c r="M24" s="71">
        <v>0</v>
      </c>
      <c r="N24" s="71">
        <v>0</v>
      </c>
      <c r="O24" s="71">
        <v>0</v>
      </c>
      <c r="P24" s="71">
        <v>0</v>
      </c>
      <c r="Q24" s="71">
        <v>0</v>
      </c>
      <c r="R24" s="71">
        <v>2517665</v>
      </c>
      <c r="S24" s="71">
        <v>0</v>
      </c>
      <c r="T24" s="71">
        <v>184581</v>
      </c>
      <c r="U24" s="71">
        <v>2333084</v>
      </c>
      <c r="V24" s="71">
        <v>3257904</v>
      </c>
      <c r="W24" s="71">
        <v>10503826</v>
      </c>
      <c r="X24" s="71">
        <v>6553738</v>
      </c>
      <c r="Y24" s="71">
        <v>3950088</v>
      </c>
      <c r="Z24" s="71">
        <v>0</v>
      </c>
      <c r="AA24" s="71">
        <v>0</v>
      </c>
      <c r="AB24" s="71">
        <v>0</v>
      </c>
      <c r="AC24" s="71">
        <v>615338</v>
      </c>
      <c r="AD24" s="71">
        <v>2711984</v>
      </c>
      <c r="AE24" s="71">
        <v>0</v>
      </c>
      <c r="AF24" s="71">
        <v>422240</v>
      </c>
      <c r="AG24" s="71">
        <v>0</v>
      </c>
      <c r="AH24" s="71">
        <v>1236659</v>
      </c>
      <c r="AI24" s="71">
        <v>0</v>
      </c>
      <c r="AJ24" s="71">
        <v>0</v>
      </c>
      <c r="AK24" s="71">
        <v>1236659</v>
      </c>
      <c r="AL24" s="71">
        <v>0</v>
      </c>
      <c r="AM24" s="71">
        <v>9517013</v>
      </c>
      <c r="AN24" s="71">
        <v>3876755</v>
      </c>
      <c r="AO24" s="71">
        <v>4219757</v>
      </c>
      <c r="AP24" s="71">
        <v>1420501</v>
      </c>
      <c r="AQ24" s="71">
        <v>0</v>
      </c>
      <c r="AR24" s="71">
        <v>44924875</v>
      </c>
      <c r="AS24" s="71">
        <v>0</v>
      </c>
      <c r="AT24" s="71">
        <v>92013296</v>
      </c>
    </row>
    <row r="25" spans="1:46" x14ac:dyDescent="0.25">
      <c r="A25" s="156" t="s">
        <v>21</v>
      </c>
      <c r="B25" s="71">
        <v>229098032</v>
      </c>
      <c r="C25" s="71">
        <v>0</v>
      </c>
      <c r="D25" s="71">
        <v>22909803</v>
      </c>
      <c r="E25" s="71">
        <v>206188229</v>
      </c>
      <c r="F25" s="71">
        <v>0</v>
      </c>
      <c r="G25" s="71">
        <v>76734693</v>
      </c>
      <c r="H25" s="71">
        <v>76734693</v>
      </c>
      <c r="I25" s="71">
        <v>0</v>
      </c>
      <c r="J25" s="71">
        <v>0</v>
      </c>
      <c r="K25" s="71">
        <v>0</v>
      </c>
      <c r="L25" s="71">
        <v>0</v>
      </c>
      <c r="M25" s="71">
        <v>0</v>
      </c>
      <c r="N25" s="71">
        <v>0</v>
      </c>
      <c r="O25" s="71">
        <v>0</v>
      </c>
      <c r="P25" s="71">
        <v>0</v>
      </c>
      <c r="Q25" s="71">
        <v>0</v>
      </c>
      <c r="R25" s="71">
        <v>32919537</v>
      </c>
      <c r="S25" s="71">
        <v>7118883</v>
      </c>
      <c r="T25" s="71">
        <v>912529</v>
      </c>
      <c r="U25" s="71">
        <v>24888125</v>
      </c>
      <c r="V25" s="71">
        <v>5237614</v>
      </c>
      <c r="W25" s="71">
        <v>2130010</v>
      </c>
      <c r="X25" s="71">
        <v>2130010</v>
      </c>
      <c r="Y25" s="71">
        <v>0</v>
      </c>
      <c r="Z25" s="71">
        <v>0</v>
      </c>
      <c r="AA25" s="71">
        <v>0</v>
      </c>
      <c r="AB25" s="71">
        <v>0</v>
      </c>
      <c r="AC25" s="71">
        <v>5696767</v>
      </c>
      <c r="AD25" s="71">
        <v>0</v>
      </c>
      <c r="AE25" s="71">
        <v>0</v>
      </c>
      <c r="AF25" s="71">
        <v>0</v>
      </c>
      <c r="AG25" s="71">
        <v>1361412</v>
      </c>
      <c r="AH25" s="71">
        <v>30214952</v>
      </c>
      <c r="AI25" s="71">
        <v>23883738</v>
      </c>
      <c r="AJ25" s="71">
        <v>0</v>
      </c>
      <c r="AK25" s="71">
        <v>6331214</v>
      </c>
      <c r="AL25" s="71">
        <v>934052</v>
      </c>
      <c r="AM25" s="71">
        <v>50959192</v>
      </c>
      <c r="AN25" s="71">
        <v>24287038</v>
      </c>
      <c r="AO25" s="71">
        <v>19799971</v>
      </c>
      <c r="AP25" s="71">
        <v>6872183</v>
      </c>
      <c r="AQ25" s="71">
        <v>0</v>
      </c>
      <c r="AR25" s="71">
        <v>206188229</v>
      </c>
      <c r="AS25" s="71">
        <v>0</v>
      </c>
      <c r="AT25" s="71">
        <v>0</v>
      </c>
    </row>
    <row r="26" spans="1:46" x14ac:dyDescent="0.25">
      <c r="A26" s="156" t="s">
        <v>22</v>
      </c>
      <c r="B26" s="71">
        <v>459371116</v>
      </c>
      <c r="C26" s="71">
        <v>91874224</v>
      </c>
      <c r="D26" s="71">
        <v>45937110</v>
      </c>
      <c r="E26" s="71">
        <v>321559782</v>
      </c>
      <c r="F26" s="71">
        <v>0</v>
      </c>
      <c r="G26" s="71">
        <v>10500000</v>
      </c>
      <c r="H26" s="71">
        <v>10500000</v>
      </c>
      <c r="I26" s="71">
        <v>0</v>
      </c>
      <c r="J26" s="71">
        <v>0</v>
      </c>
      <c r="K26" s="71">
        <v>0</v>
      </c>
      <c r="L26" s="71">
        <v>0</v>
      </c>
      <c r="M26" s="71">
        <v>0</v>
      </c>
      <c r="N26" s="71">
        <v>0</v>
      </c>
      <c r="O26" s="71">
        <v>0</v>
      </c>
      <c r="P26" s="71">
        <v>0</v>
      </c>
      <c r="Q26" s="71">
        <v>0</v>
      </c>
      <c r="R26" s="71">
        <v>166316353</v>
      </c>
      <c r="S26" s="71">
        <v>0</v>
      </c>
      <c r="T26" s="71">
        <v>166316353</v>
      </c>
      <c r="U26" s="71">
        <v>0</v>
      </c>
      <c r="V26" s="71">
        <v>0</v>
      </c>
      <c r="W26" s="71">
        <v>144743429</v>
      </c>
      <c r="X26" s="71">
        <v>143882762</v>
      </c>
      <c r="Y26" s="71">
        <v>860667</v>
      </c>
      <c r="Z26" s="71">
        <v>0</v>
      </c>
      <c r="AA26" s="71">
        <v>0</v>
      </c>
      <c r="AB26" s="71">
        <v>0</v>
      </c>
      <c r="AC26" s="71">
        <v>0</v>
      </c>
      <c r="AD26" s="71">
        <v>0</v>
      </c>
      <c r="AE26" s="71">
        <v>0</v>
      </c>
      <c r="AF26" s="71">
        <v>0</v>
      </c>
      <c r="AG26" s="71">
        <v>0</v>
      </c>
      <c r="AH26" s="71">
        <v>0</v>
      </c>
      <c r="AI26" s="71">
        <v>0</v>
      </c>
      <c r="AJ26" s="71">
        <v>0</v>
      </c>
      <c r="AK26" s="71">
        <v>0</v>
      </c>
      <c r="AL26" s="71">
        <v>0</v>
      </c>
      <c r="AM26" s="71">
        <v>0</v>
      </c>
      <c r="AN26" s="71">
        <v>0</v>
      </c>
      <c r="AO26" s="71">
        <v>0</v>
      </c>
      <c r="AP26" s="71">
        <v>0</v>
      </c>
      <c r="AQ26" s="71">
        <v>0</v>
      </c>
      <c r="AR26" s="71">
        <v>321559782</v>
      </c>
      <c r="AS26" s="71">
        <v>0</v>
      </c>
      <c r="AT26" s="71">
        <v>0</v>
      </c>
    </row>
    <row r="27" spans="1:46" x14ac:dyDescent="0.25">
      <c r="A27" s="156" t="s">
        <v>23</v>
      </c>
      <c r="B27" s="71">
        <v>775352858</v>
      </c>
      <c r="C27" s="71">
        <v>2017045</v>
      </c>
      <c r="D27" s="71">
        <v>77535285</v>
      </c>
      <c r="E27" s="71">
        <v>695800528</v>
      </c>
      <c r="F27" s="71">
        <v>38917102</v>
      </c>
      <c r="G27" s="71">
        <v>123029169</v>
      </c>
      <c r="H27" s="71">
        <v>69789099</v>
      </c>
      <c r="I27" s="71">
        <v>53240070</v>
      </c>
      <c r="J27" s="71">
        <v>51168506</v>
      </c>
      <c r="K27" s="71">
        <v>51168506</v>
      </c>
      <c r="L27" s="71">
        <v>0</v>
      </c>
      <c r="M27" s="71">
        <v>0</v>
      </c>
      <c r="N27" s="71">
        <v>275779</v>
      </c>
      <c r="O27" s="71">
        <v>0</v>
      </c>
      <c r="P27" s="71">
        <v>0</v>
      </c>
      <c r="Q27" s="71">
        <v>275779</v>
      </c>
      <c r="R27" s="71">
        <v>4143779</v>
      </c>
      <c r="S27" s="71">
        <v>377744</v>
      </c>
      <c r="T27" s="71">
        <v>3766035</v>
      </c>
      <c r="U27" s="71">
        <v>0</v>
      </c>
      <c r="V27" s="71">
        <v>48982583</v>
      </c>
      <c r="W27" s="71">
        <v>36</v>
      </c>
      <c r="X27" s="71">
        <v>36</v>
      </c>
      <c r="Y27" s="71">
        <v>0</v>
      </c>
      <c r="Z27" s="71">
        <v>0</v>
      </c>
      <c r="AA27" s="71">
        <v>0</v>
      </c>
      <c r="AB27" s="71">
        <v>0</v>
      </c>
      <c r="AC27" s="71">
        <v>19091868</v>
      </c>
      <c r="AD27" s="71">
        <v>17388274</v>
      </c>
      <c r="AE27" s="71">
        <v>144933962</v>
      </c>
      <c r="AF27" s="71">
        <v>0</v>
      </c>
      <c r="AG27" s="71">
        <v>24023</v>
      </c>
      <c r="AH27" s="71">
        <v>35775588</v>
      </c>
      <c r="AI27" s="71">
        <v>35775588</v>
      </c>
      <c r="AJ27" s="71">
        <v>0</v>
      </c>
      <c r="AK27" s="71">
        <v>0</v>
      </c>
      <c r="AL27" s="71">
        <v>0</v>
      </c>
      <c r="AM27" s="71">
        <v>232471440</v>
      </c>
      <c r="AN27" s="71">
        <v>40065566</v>
      </c>
      <c r="AO27" s="71">
        <v>187894958</v>
      </c>
      <c r="AP27" s="71">
        <v>4510916</v>
      </c>
      <c r="AQ27" s="71">
        <v>0</v>
      </c>
      <c r="AR27" s="71">
        <v>677285007</v>
      </c>
      <c r="AS27" s="71">
        <v>0</v>
      </c>
      <c r="AT27" s="71">
        <v>57432623</v>
      </c>
    </row>
    <row r="28" spans="1:46" x14ac:dyDescent="0.25">
      <c r="A28" s="156" t="s">
        <v>24</v>
      </c>
      <c r="B28" s="71">
        <v>261969844</v>
      </c>
      <c r="C28" s="71">
        <v>50099000</v>
      </c>
      <c r="D28" s="71">
        <v>4790000</v>
      </c>
      <c r="E28" s="71">
        <v>207080844</v>
      </c>
      <c r="F28" s="71">
        <v>60526936</v>
      </c>
      <c r="G28" s="71">
        <v>39474728</v>
      </c>
      <c r="H28" s="71">
        <v>39474728</v>
      </c>
      <c r="I28" s="71">
        <v>0</v>
      </c>
      <c r="J28" s="71">
        <v>0</v>
      </c>
      <c r="K28" s="71">
        <v>0</v>
      </c>
      <c r="L28" s="71">
        <v>0</v>
      </c>
      <c r="M28" s="71">
        <v>0</v>
      </c>
      <c r="N28" s="71">
        <v>0</v>
      </c>
      <c r="O28" s="71">
        <v>0</v>
      </c>
      <c r="P28" s="71">
        <v>0</v>
      </c>
      <c r="Q28" s="71">
        <v>0</v>
      </c>
      <c r="R28" s="71">
        <v>54543717</v>
      </c>
      <c r="S28" s="71">
        <v>0</v>
      </c>
      <c r="T28" s="71">
        <v>658794</v>
      </c>
      <c r="U28" s="71">
        <v>53884923</v>
      </c>
      <c r="V28" s="71">
        <v>2659764</v>
      </c>
      <c r="W28" s="71">
        <v>0</v>
      </c>
      <c r="X28" s="71">
        <v>0</v>
      </c>
      <c r="Y28" s="71">
        <v>0</v>
      </c>
      <c r="Z28" s="71">
        <v>0</v>
      </c>
      <c r="AA28" s="71">
        <v>23166000</v>
      </c>
      <c r="AB28" s="71">
        <v>0</v>
      </c>
      <c r="AC28" s="71">
        <v>29408685</v>
      </c>
      <c r="AD28" s="71">
        <v>0</v>
      </c>
      <c r="AE28" s="71">
        <v>0</v>
      </c>
      <c r="AF28" s="71">
        <v>1156000</v>
      </c>
      <c r="AG28" s="71">
        <v>0</v>
      </c>
      <c r="AH28" s="71">
        <v>0</v>
      </c>
      <c r="AI28" s="71">
        <v>0</v>
      </c>
      <c r="AJ28" s="71">
        <v>0</v>
      </c>
      <c r="AK28" s="71">
        <v>0</v>
      </c>
      <c r="AL28" s="71">
        <v>7661426</v>
      </c>
      <c r="AM28" s="71">
        <v>23360512</v>
      </c>
      <c r="AN28" s="71">
        <v>23159811</v>
      </c>
      <c r="AO28" s="71">
        <v>0</v>
      </c>
      <c r="AP28" s="71">
        <v>200701</v>
      </c>
      <c r="AQ28" s="71">
        <v>3076354</v>
      </c>
      <c r="AR28" s="71">
        <v>184507186</v>
      </c>
      <c r="AS28" s="71">
        <v>83100593</v>
      </c>
      <c r="AT28" s="71">
        <v>1</v>
      </c>
    </row>
    <row r="29" spans="1:46" x14ac:dyDescent="0.25">
      <c r="A29" s="156" t="s">
        <v>25</v>
      </c>
      <c r="B29" s="71">
        <v>86767577</v>
      </c>
      <c r="C29" s="71">
        <v>17353515</v>
      </c>
      <c r="D29" s="71">
        <v>8676758</v>
      </c>
      <c r="E29" s="71">
        <v>60737304</v>
      </c>
      <c r="F29" s="71">
        <v>21167665</v>
      </c>
      <c r="G29" s="71">
        <v>6931557</v>
      </c>
      <c r="H29" s="71">
        <v>6931557</v>
      </c>
      <c r="I29" s="71">
        <v>0</v>
      </c>
      <c r="J29" s="71">
        <v>0</v>
      </c>
      <c r="K29" s="71">
        <v>0</v>
      </c>
      <c r="L29" s="71">
        <v>0</v>
      </c>
      <c r="M29" s="71">
        <v>0</v>
      </c>
      <c r="N29" s="71">
        <v>0</v>
      </c>
      <c r="O29" s="71">
        <v>0</v>
      </c>
      <c r="P29" s="71">
        <v>0</v>
      </c>
      <c r="Q29" s="71">
        <v>0</v>
      </c>
      <c r="R29" s="71">
        <v>2297190</v>
      </c>
      <c r="S29" s="71">
        <v>0</v>
      </c>
      <c r="T29" s="71">
        <v>0</v>
      </c>
      <c r="U29" s="71">
        <v>2297190</v>
      </c>
      <c r="V29" s="71">
        <v>8384618</v>
      </c>
      <c r="W29" s="71">
        <v>0</v>
      </c>
      <c r="X29" s="71">
        <v>0</v>
      </c>
      <c r="Y29" s="71">
        <v>0</v>
      </c>
      <c r="Z29" s="71">
        <v>0</v>
      </c>
      <c r="AA29" s="71">
        <v>0</v>
      </c>
      <c r="AB29" s="71">
        <v>0</v>
      </c>
      <c r="AC29" s="71">
        <v>0</v>
      </c>
      <c r="AD29" s="71">
        <v>2853936</v>
      </c>
      <c r="AE29" s="71">
        <v>4098980</v>
      </c>
      <c r="AF29" s="71">
        <v>1532</v>
      </c>
      <c r="AG29" s="71">
        <v>1698271</v>
      </c>
      <c r="AH29" s="71">
        <v>16847326</v>
      </c>
      <c r="AI29" s="71">
        <v>0</v>
      </c>
      <c r="AJ29" s="71">
        <v>0</v>
      </c>
      <c r="AK29" s="71">
        <v>16847326</v>
      </c>
      <c r="AL29" s="71">
        <v>0</v>
      </c>
      <c r="AM29" s="71">
        <v>3011474</v>
      </c>
      <c r="AN29" s="71">
        <v>2770481</v>
      </c>
      <c r="AO29" s="71">
        <v>0</v>
      </c>
      <c r="AP29" s="71">
        <v>240993</v>
      </c>
      <c r="AQ29" s="71">
        <v>0</v>
      </c>
      <c r="AR29" s="71">
        <v>46124884</v>
      </c>
      <c r="AS29" s="71">
        <v>0</v>
      </c>
      <c r="AT29" s="71">
        <v>35780085</v>
      </c>
    </row>
    <row r="30" spans="1:46" x14ac:dyDescent="0.25">
      <c r="A30" s="156" t="s">
        <v>26</v>
      </c>
      <c r="B30" s="71">
        <v>217051740</v>
      </c>
      <c r="C30" s="71">
        <v>0</v>
      </c>
      <c r="D30" s="71">
        <v>21701176</v>
      </c>
      <c r="E30" s="71">
        <v>195350564</v>
      </c>
      <c r="F30" s="71">
        <v>9657073</v>
      </c>
      <c r="G30" s="71">
        <v>12807374</v>
      </c>
      <c r="H30" s="71">
        <v>12807374</v>
      </c>
      <c r="I30" s="71">
        <v>0</v>
      </c>
      <c r="J30" s="71">
        <v>0</v>
      </c>
      <c r="K30" s="71">
        <v>0</v>
      </c>
      <c r="L30" s="71">
        <v>0</v>
      </c>
      <c r="M30" s="71">
        <v>0</v>
      </c>
      <c r="N30" s="71">
        <v>112307997</v>
      </c>
      <c r="O30" s="71">
        <v>0</v>
      </c>
      <c r="P30" s="71">
        <v>0</v>
      </c>
      <c r="Q30" s="71">
        <v>112307997</v>
      </c>
      <c r="R30" s="71">
        <v>8162038</v>
      </c>
      <c r="S30" s="71">
        <v>0</v>
      </c>
      <c r="T30" s="71">
        <v>0</v>
      </c>
      <c r="U30" s="71">
        <v>8162038</v>
      </c>
      <c r="V30" s="71">
        <v>0</v>
      </c>
      <c r="W30" s="71">
        <v>3731534</v>
      </c>
      <c r="X30" s="71">
        <v>3731534</v>
      </c>
      <c r="Y30" s="71">
        <v>0</v>
      </c>
      <c r="Z30" s="71">
        <v>0</v>
      </c>
      <c r="AA30" s="71">
        <v>0</v>
      </c>
      <c r="AB30" s="71">
        <v>0</v>
      </c>
      <c r="AC30" s="71">
        <v>0</v>
      </c>
      <c r="AD30" s="71">
        <v>696595</v>
      </c>
      <c r="AE30" s="71">
        <v>0</v>
      </c>
      <c r="AF30" s="71">
        <v>0</v>
      </c>
      <c r="AG30" s="71">
        <v>473437</v>
      </c>
      <c r="AH30" s="71">
        <v>0</v>
      </c>
      <c r="AI30" s="71">
        <v>0</v>
      </c>
      <c r="AJ30" s="71">
        <v>0</v>
      </c>
      <c r="AK30" s="71">
        <v>0</v>
      </c>
      <c r="AL30" s="71">
        <v>0</v>
      </c>
      <c r="AM30" s="71">
        <v>1545765</v>
      </c>
      <c r="AN30" s="71">
        <v>1230157</v>
      </c>
      <c r="AO30" s="71">
        <v>0</v>
      </c>
      <c r="AP30" s="71">
        <v>315608</v>
      </c>
      <c r="AQ30" s="71">
        <v>48866613</v>
      </c>
      <c r="AR30" s="71">
        <v>188591353</v>
      </c>
      <c r="AS30" s="71">
        <v>16132797</v>
      </c>
      <c r="AT30" s="71">
        <v>283487</v>
      </c>
    </row>
    <row r="31" spans="1:46" x14ac:dyDescent="0.25">
      <c r="A31" s="156" t="s">
        <v>27</v>
      </c>
      <c r="B31" s="71">
        <v>38039116</v>
      </c>
      <c r="C31" s="71">
        <v>8700000</v>
      </c>
      <c r="D31" s="71">
        <v>2575839</v>
      </c>
      <c r="E31" s="71">
        <v>26763277</v>
      </c>
      <c r="F31" s="71">
        <v>42365368</v>
      </c>
      <c r="G31" s="71">
        <v>14030562</v>
      </c>
      <c r="H31" s="71">
        <v>14030562</v>
      </c>
      <c r="I31" s="71">
        <v>0</v>
      </c>
      <c r="J31" s="71">
        <v>1885554</v>
      </c>
      <c r="K31" s="71">
        <v>0</v>
      </c>
      <c r="L31" s="71">
        <v>0</v>
      </c>
      <c r="M31" s="71">
        <v>1885554</v>
      </c>
      <c r="N31" s="71">
        <v>1378340</v>
      </c>
      <c r="O31" s="71">
        <v>1378340</v>
      </c>
      <c r="P31" s="71">
        <v>0</v>
      </c>
      <c r="Q31" s="71">
        <v>0</v>
      </c>
      <c r="R31" s="71">
        <v>2635830</v>
      </c>
      <c r="S31" s="71">
        <v>1392421</v>
      </c>
      <c r="T31" s="71">
        <v>504773</v>
      </c>
      <c r="U31" s="71">
        <v>738636</v>
      </c>
      <c r="V31" s="71">
        <v>0</v>
      </c>
      <c r="W31" s="71">
        <v>336878</v>
      </c>
      <c r="X31" s="71">
        <v>336878</v>
      </c>
      <c r="Y31" s="71">
        <v>0</v>
      </c>
      <c r="Z31" s="71">
        <v>367805</v>
      </c>
      <c r="AA31" s="71">
        <v>0</v>
      </c>
      <c r="AB31" s="71">
        <v>0</v>
      </c>
      <c r="AC31" s="71">
        <v>247741</v>
      </c>
      <c r="AD31" s="71">
        <v>0</v>
      </c>
      <c r="AE31" s="71">
        <v>860004</v>
      </c>
      <c r="AF31" s="71">
        <v>268823</v>
      </c>
      <c r="AG31" s="71">
        <v>0</v>
      </c>
      <c r="AH31" s="71">
        <v>235489</v>
      </c>
      <c r="AI31" s="71">
        <v>235489</v>
      </c>
      <c r="AJ31" s="71">
        <v>0</v>
      </c>
      <c r="AK31" s="71">
        <v>0</v>
      </c>
      <c r="AL31" s="71">
        <v>0</v>
      </c>
      <c r="AM31" s="71">
        <v>3964530</v>
      </c>
      <c r="AN31" s="71">
        <v>2945826</v>
      </c>
      <c r="AO31" s="71">
        <v>0</v>
      </c>
      <c r="AP31" s="71">
        <v>1018704</v>
      </c>
      <c r="AQ31" s="71">
        <v>0</v>
      </c>
      <c r="AR31" s="71">
        <v>26211556</v>
      </c>
      <c r="AS31" s="71">
        <v>0</v>
      </c>
      <c r="AT31" s="71">
        <v>42917089</v>
      </c>
    </row>
    <row r="32" spans="1:46" x14ac:dyDescent="0.25">
      <c r="A32" s="156" t="s">
        <v>28</v>
      </c>
      <c r="B32" s="71">
        <v>56833778</v>
      </c>
      <c r="C32" s="71">
        <v>17000000</v>
      </c>
      <c r="D32" s="71">
        <v>0</v>
      </c>
      <c r="E32" s="71">
        <v>39833778</v>
      </c>
      <c r="F32" s="71">
        <v>56265177</v>
      </c>
      <c r="G32" s="71">
        <v>13093813</v>
      </c>
      <c r="H32" s="71">
        <v>13093813</v>
      </c>
      <c r="I32" s="71">
        <v>0</v>
      </c>
      <c r="J32" s="71">
        <v>0</v>
      </c>
      <c r="K32" s="71">
        <v>0</v>
      </c>
      <c r="L32" s="71">
        <v>0</v>
      </c>
      <c r="M32" s="71">
        <v>0</v>
      </c>
      <c r="N32" s="71">
        <v>0</v>
      </c>
      <c r="O32" s="71">
        <v>0</v>
      </c>
      <c r="P32" s="71">
        <v>0</v>
      </c>
      <c r="Q32" s="71">
        <v>0</v>
      </c>
      <c r="R32" s="71">
        <v>13661993</v>
      </c>
      <c r="S32" s="71">
        <v>389772</v>
      </c>
      <c r="T32" s="71">
        <v>0</v>
      </c>
      <c r="U32" s="71">
        <v>13272221</v>
      </c>
      <c r="V32" s="71">
        <v>0</v>
      </c>
      <c r="W32" s="71">
        <v>0</v>
      </c>
      <c r="X32" s="71">
        <v>0</v>
      </c>
      <c r="Y32" s="71">
        <v>0</v>
      </c>
      <c r="Z32" s="71">
        <v>0</v>
      </c>
      <c r="AA32" s="71">
        <v>0</v>
      </c>
      <c r="AB32" s="71">
        <v>0</v>
      </c>
      <c r="AC32" s="71">
        <v>0</v>
      </c>
      <c r="AD32" s="71">
        <v>0</v>
      </c>
      <c r="AE32" s="71">
        <v>0</v>
      </c>
      <c r="AF32" s="71">
        <v>0</v>
      </c>
      <c r="AG32" s="71">
        <v>0</v>
      </c>
      <c r="AH32" s="71">
        <v>4336923</v>
      </c>
      <c r="AI32" s="71">
        <v>4336923</v>
      </c>
      <c r="AJ32" s="71">
        <v>0</v>
      </c>
      <c r="AK32" s="71">
        <v>0</v>
      </c>
      <c r="AL32" s="71">
        <v>0</v>
      </c>
      <c r="AM32" s="71">
        <v>5024311</v>
      </c>
      <c r="AN32" s="71">
        <v>4723210</v>
      </c>
      <c r="AO32" s="71">
        <v>0</v>
      </c>
      <c r="AP32" s="71">
        <v>301101</v>
      </c>
      <c r="AQ32" s="71">
        <v>0</v>
      </c>
      <c r="AR32" s="71">
        <v>36117040</v>
      </c>
      <c r="AS32" s="71">
        <v>0</v>
      </c>
      <c r="AT32" s="71">
        <v>59981915</v>
      </c>
    </row>
    <row r="33" spans="1:46" x14ac:dyDescent="0.25">
      <c r="A33" s="156" t="s">
        <v>29</v>
      </c>
      <c r="B33" s="71">
        <v>43907516</v>
      </c>
      <c r="C33" s="71">
        <v>0</v>
      </c>
      <c r="D33" s="71">
        <v>0</v>
      </c>
      <c r="E33" s="71">
        <v>43907516</v>
      </c>
      <c r="F33" s="71">
        <v>6530118</v>
      </c>
      <c r="G33" s="71">
        <v>31182244</v>
      </c>
      <c r="H33" s="71">
        <v>31182244</v>
      </c>
      <c r="I33" s="71">
        <v>0</v>
      </c>
      <c r="J33" s="71">
        <v>0</v>
      </c>
      <c r="K33" s="71">
        <v>0</v>
      </c>
      <c r="L33" s="71">
        <v>0</v>
      </c>
      <c r="M33" s="71">
        <v>0</v>
      </c>
      <c r="N33" s="71">
        <v>0</v>
      </c>
      <c r="O33" s="71">
        <v>0</v>
      </c>
      <c r="P33" s="71">
        <v>0</v>
      </c>
      <c r="Q33" s="71">
        <v>0</v>
      </c>
      <c r="R33" s="71">
        <v>61235</v>
      </c>
      <c r="S33" s="71">
        <v>0</v>
      </c>
      <c r="T33" s="71">
        <v>35685</v>
      </c>
      <c r="U33" s="71">
        <v>25550</v>
      </c>
      <c r="V33" s="71">
        <v>1191693</v>
      </c>
      <c r="W33" s="71">
        <v>0</v>
      </c>
      <c r="X33" s="71">
        <v>0</v>
      </c>
      <c r="Y33" s="71">
        <v>0</v>
      </c>
      <c r="Z33" s="71">
        <v>0</v>
      </c>
      <c r="AA33" s="71">
        <v>0</v>
      </c>
      <c r="AB33" s="71">
        <v>0</v>
      </c>
      <c r="AC33" s="71">
        <v>0</v>
      </c>
      <c r="AD33" s="71">
        <v>840590</v>
      </c>
      <c r="AE33" s="71">
        <v>0</v>
      </c>
      <c r="AF33" s="71">
        <v>129405</v>
      </c>
      <c r="AG33" s="71">
        <v>0</v>
      </c>
      <c r="AH33" s="71">
        <v>0</v>
      </c>
      <c r="AI33" s="71">
        <v>0</v>
      </c>
      <c r="AJ33" s="71">
        <v>0</v>
      </c>
      <c r="AK33" s="71">
        <v>0</v>
      </c>
      <c r="AL33" s="71">
        <v>0</v>
      </c>
      <c r="AM33" s="71">
        <v>4877400</v>
      </c>
      <c r="AN33" s="71">
        <v>1155863</v>
      </c>
      <c r="AO33" s="71">
        <v>0</v>
      </c>
      <c r="AP33" s="71">
        <v>3721537</v>
      </c>
      <c r="AQ33" s="71">
        <v>5793586</v>
      </c>
      <c r="AR33" s="71">
        <v>44076153</v>
      </c>
      <c r="AS33" s="71">
        <v>6361481</v>
      </c>
      <c r="AT33" s="71">
        <v>0</v>
      </c>
    </row>
    <row r="34" spans="1:46" x14ac:dyDescent="0.25">
      <c r="A34" s="156" t="s">
        <v>30</v>
      </c>
      <c r="B34" s="71">
        <v>38521261</v>
      </c>
      <c r="C34" s="71">
        <v>4200000</v>
      </c>
      <c r="D34" s="71">
        <v>936937</v>
      </c>
      <c r="E34" s="71">
        <v>33384324</v>
      </c>
      <c r="F34" s="71">
        <v>29273890</v>
      </c>
      <c r="G34" s="71">
        <v>4134092</v>
      </c>
      <c r="H34" s="71">
        <v>3880834</v>
      </c>
      <c r="I34" s="71">
        <v>253258</v>
      </c>
      <c r="J34" s="71">
        <v>5094083</v>
      </c>
      <c r="K34" s="71">
        <v>3226683</v>
      </c>
      <c r="L34" s="71">
        <v>1380104</v>
      </c>
      <c r="M34" s="71">
        <v>487296</v>
      </c>
      <c r="N34" s="71">
        <v>0</v>
      </c>
      <c r="O34" s="71">
        <v>0</v>
      </c>
      <c r="P34" s="71">
        <v>0</v>
      </c>
      <c r="Q34" s="71">
        <v>0</v>
      </c>
      <c r="R34" s="71">
        <v>3761947</v>
      </c>
      <c r="S34" s="71">
        <v>0</v>
      </c>
      <c r="T34" s="71">
        <v>69275</v>
      </c>
      <c r="U34" s="71">
        <v>3692672</v>
      </c>
      <c r="V34" s="71">
        <v>366978</v>
      </c>
      <c r="W34" s="71">
        <v>0</v>
      </c>
      <c r="X34" s="71">
        <v>0</v>
      </c>
      <c r="Y34" s="71">
        <v>0</v>
      </c>
      <c r="Z34" s="71">
        <v>0</v>
      </c>
      <c r="AA34" s="71">
        <v>0</v>
      </c>
      <c r="AB34" s="71">
        <v>0</v>
      </c>
      <c r="AC34" s="71">
        <v>157561</v>
      </c>
      <c r="AD34" s="71">
        <v>0</v>
      </c>
      <c r="AE34" s="71">
        <v>0</v>
      </c>
      <c r="AF34" s="71">
        <v>117091</v>
      </c>
      <c r="AG34" s="71">
        <v>183562</v>
      </c>
      <c r="AH34" s="71">
        <v>0</v>
      </c>
      <c r="AI34" s="71">
        <v>0</v>
      </c>
      <c r="AJ34" s="71">
        <v>0</v>
      </c>
      <c r="AK34" s="71">
        <v>0</v>
      </c>
      <c r="AL34" s="71">
        <v>416648</v>
      </c>
      <c r="AM34" s="71">
        <v>2768393</v>
      </c>
      <c r="AN34" s="71">
        <v>1968757</v>
      </c>
      <c r="AO34" s="71">
        <v>0</v>
      </c>
      <c r="AP34" s="71">
        <v>799636</v>
      </c>
      <c r="AQ34" s="71">
        <v>1118395</v>
      </c>
      <c r="AR34" s="71">
        <v>18118750</v>
      </c>
      <c r="AS34" s="71">
        <v>0</v>
      </c>
      <c r="AT34" s="71">
        <v>44539464</v>
      </c>
    </row>
    <row r="35" spans="1:46" x14ac:dyDescent="0.25">
      <c r="A35" s="156" t="s">
        <v>31</v>
      </c>
      <c r="B35" s="71">
        <v>404034823</v>
      </c>
      <c r="C35" s="71">
        <v>76000000</v>
      </c>
      <c r="D35" s="71">
        <v>16938000</v>
      </c>
      <c r="E35" s="71">
        <v>311096823</v>
      </c>
      <c r="F35" s="71">
        <v>29508709</v>
      </c>
      <c r="G35" s="71">
        <v>159489083</v>
      </c>
      <c r="H35" s="71">
        <v>157267940</v>
      </c>
      <c r="I35" s="71">
        <v>2221143</v>
      </c>
      <c r="J35" s="71">
        <v>6840000</v>
      </c>
      <c r="K35" s="71">
        <v>0</v>
      </c>
      <c r="L35" s="71">
        <v>0</v>
      </c>
      <c r="M35" s="71">
        <v>6840000</v>
      </c>
      <c r="N35" s="71">
        <v>0</v>
      </c>
      <c r="O35" s="71">
        <v>0</v>
      </c>
      <c r="P35" s="71">
        <v>0</v>
      </c>
      <c r="Q35" s="71">
        <v>0</v>
      </c>
      <c r="R35" s="71">
        <v>51141368</v>
      </c>
      <c r="S35" s="71">
        <v>575710</v>
      </c>
      <c r="T35" s="71">
        <v>15774958</v>
      </c>
      <c r="U35" s="71">
        <v>34790700</v>
      </c>
      <c r="V35" s="71">
        <v>9526833</v>
      </c>
      <c r="W35" s="71">
        <v>9542421</v>
      </c>
      <c r="X35" s="71">
        <v>9542421</v>
      </c>
      <c r="Y35" s="71">
        <v>0</v>
      </c>
      <c r="Z35" s="71">
        <v>26495</v>
      </c>
      <c r="AA35" s="71">
        <v>18393000</v>
      </c>
      <c r="AB35" s="71">
        <v>0</v>
      </c>
      <c r="AC35" s="71">
        <v>2923723</v>
      </c>
      <c r="AD35" s="71">
        <v>7792493</v>
      </c>
      <c r="AE35" s="71">
        <v>12565867</v>
      </c>
      <c r="AF35" s="71">
        <v>2472572</v>
      </c>
      <c r="AG35" s="71">
        <v>5783770</v>
      </c>
      <c r="AH35" s="71">
        <v>0</v>
      </c>
      <c r="AI35" s="71">
        <v>0</v>
      </c>
      <c r="AJ35" s="71">
        <v>0</v>
      </c>
      <c r="AK35" s="71">
        <v>0</v>
      </c>
      <c r="AL35" s="71">
        <v>0</v>
      </c>
      <c r="AM35" s="71">
        <v>39778262</v>
      </c>
      <c r="AN35" s="71">
        <v>37126163</v>
      </c>
      <c r="AO35" s="71">
        <v>0</v>
      </c>
      <c r="AP35" s="71">
        <v>2652099</v>
      </c>
      <c r="AQ35" s="71">
        <v>91882</v>
      </c>
      <c r="AR35" s="71">
        <v>326367769</v>
      </c>
      <c r="AS35" s="71">
        <v>8237763</v>
      </c>
      <c r="AT35" s="71">
        <v>6000000</v>
      </c>
    </row>
    <row r="36" spans="1:46" x14ac:dyDescent="0.25">
      <c r="A36" s="156" t="s">
        <v>32</v>
      </c>
      <c r="B36" s="71">
        <v>110578100</v>
      </c>
      <c r="C36" s="71">
        <v>30527500</v>
      </c>
      <c r="D36" s="71">
        <v>0</v>
      </c>
      <c r="E36" s="71">
        <v>80050600</v>
      </c>
      <c r="F36" s="71">
        <v>75218058</v>
      </c>
      <c r="G36" s="71">
        <v>32447524</v>
      </c>
      <c r="H36" s="71">
        <v>32447524</v>
      </c>
      <c r="I36" s="71">
        <v>0</v>
      </c>
      <c r="J36" s="71">
        <v>0</v>
      </c>
      <c r="K36" s="71">
        <v>0</v>
      </c>
      <c r="L36" s="71">
        <v>0</v>
      </c>
      <c r="M36" s="71">
        <v>0</v>
      </c>
      <c r="N36" s="71">
        <v>0</v>
      </c>
      <c r="O36" s="71">
        <v>0</v>
      </c>
      <c r="P36" s="71">
        <v>0</v>
      </c>
      <c r="Q36" s="71">
        <v>0</v>
      </c>
      <c r="R36" s="71">
        <v>11030573</v>
      </c>
      <c r="S36" s="71">
        <v>2374054</v>
      </c>
      <c r="T36" s="71">
        <v>0</v>
      </c>
      <c r="U36" s="71">
        <v>8656519</v>
      </c>
      <c r="V36" s="71">
        <v>622248</v>
      </c>
      <c r="W36" s="71">
        <v>6100000</v>
      </c>
      <c r="X36" s="71">
        <v>0</v>
      </c>
      <c r="Y36" s="71">
        <v>6100000</v>
      </c>
      <c r="Z36" s="71">
        <v>0</v>
      </c>
      <c r="AA36" s="71">
        <v>0</v>
      </c>
      <c r="AB36" s="71">
        <v>0</v>
      </c>
      <c r="AC36" s="71">
        <v>0</v>
      </c>
      <c r="AD36" s="71">
        <v>1547530</v>
      </c>
      <c r="AE36" s="71">
        <v>0</v>
      </c>
      <c r="AF36" s="71">
        <v>0</v>
      </c>
      <c r="AG36" s="71">
        <v>0</v>
      </c>
      <c r="AH36" s="71">
        <v>174384</v>
      </c>
      <c r="AI36" s="71">
        <v>174384</v>
      </c>
      <c r="AJ36" s="71">
        <v>0</v>
      </c>
      <c r="AK36" s="71">
        <v>0</v>
      </c>
      <c r="AL36" s="71">
        <v>2000000</v>
      </c>
      <c r="AM36" s="71">
        <v>7795296</v>
      </c>
      <c r="AN36" s="71">
        <v>6906680</v>
      </c>
      <c r="AO36" s="71">
        <v>0</v>
      </c>
      <c r="AP36" s="71">
        <v>888616</v>
      </c>
      <c r="AQ36" s="71">
        <v>0</v>
      </c>
      <c r="AR36" s="71">
        <v>61717555</v>
      </c>
      <c r="AS36" s="71">
        <v>93551103</v>
      </c>
      <c r="AT36" s="71">
        <v>0</v>
      </c>
    </row>
    <row r="37" spans="1:46" x14ac:dyDescent="0.25">
      <c r="A37" s="156" t="s">
        <v>33</v>
      </c>
      <c r="B37" s="71">
        <v>2442930602</v>
      </c>
      <c r="C37" s="71">
        <v>312331000</v>
      </c>
      <c r="D37" s="71">
        <v>181119543</v>
      </c>
      <c r="E37" s="71">
        <v>1949480059</v>
      </c>
      <c r="F37" s="71">
        <v>44926274</v>
      </c>
      <c r="G37" s="71">
        <v>840059031</v>
      </c>
      <c r="H37" s="71">
        <v>840059031</v>
      </c>
      <c r="I37" s="71">
        <v>0</v>
      </c>
      <c r="J37" s="71">
        <v>175561140</v>
      </c>
      <c r="K37" s="71">
        <v>126756940</v>
      </c>
      <c r="L37" s="71">
        <v>48804200</v>
      </c>
      <c r="M37" s="71">
        <v>0</v>
      </c>
      <c r="N37" s="71">
        <v>37837016</v>
      </c>
      <c r="O37" s="71">
        <v>12222955</v>
      </c>
      <c r="P37" s="71">
        <v>9361501</v>
      </c>
      <c r="Q37" s="71">
        <v>16252560</v>
      </c>
      <c r="R37" s="71">
        <v>138868643</v>
      </c>
      <c r="S37" s="71">
        <v>42520197</v>
      </c>
      <c r="T37" s="71">
        <v>8843135</v>
      </c>
      <c r="U37" s="71">
        <v>87505311</v>
      </c>
      <c r="V37" s="71">
        <v>5580846</v>
      </c>
      <c r="W37" s="71">
        <v>0</v>
      </c>
      <c r="X37" s="71">
        <v>0</v>
      </c>
      <c r="Y37" s="71">
        <v>0</v>
      </c>
      <c r="Z37" s="71">
        <v>55531</v>
      </c>
      <c r="AA37" s="71">
        <v>0</v>
      </c>
      <c r="AB37" s="71">
        <v>0</v>
      </c>
      <c r="AC37" s="71">
        <v>173484063</v>
      </c>
      <c r="AD37" s="71">
        <v>39400893</v>
      </c>
      <c r="AE37" s="71">
        <v>5507226</v>
      </c>
      <c r="AF37" s="71">
        <v>356388</v>
      </c>
      <c r="AG37" s="71">
        <v>199743</v>
      </c>
      <c r="AH37" s="71">
        <v>172827337</v>
      </c>
      <c r="AI37" s="71">
        <v>117778546</v>
      </c>
      <c r="AJ37" s="71">
        <v>0</v>
      </c>
      <c r="AK37" s="71">
        <v>55048791</v>
      </c>
      <c r="AL37" s="71">
        <v>1582752</v>
      </c>
      <c r="AM37" s="71">
        <v>240414893</v>
      </c>
      <c r="AN37" s="71">
        <v>182269982</v>
      </c>
      <c r="AO37" s="71">
        <v>55781655</v>
      </c>
      <c r="AP37" s="71">
        <v>2363256</v>
      </c>
      <c r="AQ37" s="71">
        <v>0</v>
      </c>
      <c r="AR37" s="71">
        <v>1831735502</v>
      </c>
      <c r="AS37" s="71">
        <v>70427896</v>
      </c>
      <c r="AT37" s="71">
        <v>92242935</v>
      </c>
    </row>
    <row r="38" spans="1:46" x14ac:dyDescent="0.25">
      <c r="A38" s="156" t="s">
        <v>34</v>
      </c>
      <c r="B38" s="71">
        <v>301434977</v>
      </c>
      <c r="C38" s="71">
        <v>71773001</v>
      </c>
      <c r="D38" s="71">
        <v>12239700</v>
      </c>
      <c r="E38" s="71">
        <v>217422276</v>
      </c>
      <c r="F38" s="71">
        <v>24575170</v>
      </c>
      <c r="G38" s="71">
        <v>52293388</v>
      </c>
      <c r="H38" s="71">
        <v>52293388</v>
      </c>
      <c r="I38" s="71">
        <v>0</v>
      </c>
      <c r="J38" s="71">
        <v>1385152</v>
      </c>
      <c r="K38" s="71">
        <v>1385152</v>
      </c>
      <c r="L38" s="71">
        <v>0</v>
      </c>
      <c r="M38" s="71">
        <v>0</v>
      </c>
      <c r="N38" s="71">
        <v>76792159</v>
      </c>
      <c r="O38" s="71">
        <v>76792159</v>
      </c>
      <c r="P38" s="71">
        <v>0</v>
      </c>
      <c r="Q38" s="71">
        <v>0</v>
      </c>
      <c r="R38" s="71">
        <v>2657000</v>
      </c>
      <c r="S38" s="71">
        <v>0</v>
      </c>
      <c r="T38" s="71">
        <v>573863</v>
      </c>
      <c r="U38" s="71">
        <v>2083137</v>
      </c>
      <c r="V38" s="71">
        <v>384700</v>
      </c>
      <c r="W38" s="71">
        <v>60974926</v>
      </c>
      <c r="X38" s="71">
        <v>60974926</v>
      </c>
      <c r="Y38" s="71">
        <v>0</v>
      </c>
      <c r="Z38" s="71">
        <v>0</v>
      </c>
      <c r="AA38" s="71">
        <v>0</v>
      </c>
      <c r="AB38" s="71">
        <v>0</v>
      </c>
      <c r="AC38" s="71">
        <v>653258</v>
      </c>
      <c r="AD38" s="71">
        <v>204959</v>
      </c>
      <c r="AE38" s="71">
        <v>3348585</v>
      </c>
      <c r="AF38" s="71">
        <v>0</v>
      </c>
      <c r="AG38" s="71">
        <v>255</v>
      </c>
      <c r="AH38" s="71">
        <v>5864999</v>
      </c>
      <c r="AI38" s="71">
        <v>5418340</v>
      </c>
      <c r="AJ38" s="71">
        <v>446659</v>
      </c>
      <c r="AK38" s="71">
        <v>0</v>
      </c>
      <c r="AL38" s="71">
        <v>0</v>
      </c>
      <c r="AM38" s="71">
        <v>21456082</v>
      </c>
      <c r="AN38" s="71">
        <v>19233854</v>
      </c>
      <c r="AO38" s="71">
        <v>2222228</v>
      </c>
      <c r="AP38" s="71">
        <v>0</v>
      </c>
      <c r="AQ38" s="71">
        <v>0</v>
      </c>
      <c r="AR38" s="71">
        <v>226015463</v>
      </c>
      <c r="AS38" s="71">
        <v>15981983</v>
      </c>
      <c r="AT38" s="71">
        <v>0</v>
      </c>
    </row>
    <row r="39" spans="1:46" x14ac:dyDescent="0.25">
      <c r="A39" s="156" t="s">
        <v>35</v>
      </c>
      <c r="B39" s="71">
        <v>26399809</v>
      </c>
      <c r="C39" s="71">
        <v>0</v>
      </c>
      <c r="D39" s="71">
        <v>0</v>
      </c>
      <c r="E39" s="71">
        <v>26399809</v>
      </c>
      <c r="F39" s="71">
        <v>14116239</v>
      </c>
      <c r="G39" s="71">
        <v>1438856</v>
      </c>
      <c r="H39" s="71">
        <v>1191476</v>
      </c>
      <c r="I39" s="71">
        <v>247380</v>
      </c>
      <c r="J39" s="71">
        <v>16401515</v>
      </c>
      <c r="K39" s="71">
        <v>16401515</v>
      </c>
      <c r="L39" s="71">
        <v>0</v>
      </c>
      <c r="M39" s="71">
        <v>0</v>
      </c>
      <c r="N39" s="71">
        <v>3671330</v>
      </c>
      <c r="O39" s="71">
        <v>3671330</v>
      </c>
      <c r="P39" s="71">
        <v>0</v>
      </c>
      <c r="Q39" s="71">
        <v>0</v>
      </c>
      <c r="R39" s="71">
        <v>638392</v>
      </c>
      <c r="S39" s="71">
        <v>0</v>
      </c>
      <c r="T39" s="71">
        <v>20392</v>
      </c>
      <c r="U39" s="71">
        <v>618000</v>
      </c>
      <c r="V39" s="71">
        <v>605718</v>
      </c>
      <c r="W39" s="71">
        <v>50570</v>
      </c>
      <c r="X39" s="71">
        <v>50570</v>
      </c>
      <c r="Y39" s="71">
        <v>0</v>
      </c>
      <c r="Z39" s="71">
        <v>0</v>
      </c>
      <c r="AA39" s="71">
        <v>0</v>
      </c>
      <c r="AB39" s="71">
        <v>0</v>
      </c>
      <c r="AC39" s="71">
        <v>18480</v>
      </c>
      <c r="AD39" s="71">
        <v>0</v>
      </c>
      <c r="AE39" s="71">
        <v>0</v>
      </c>
      <c r="AF39" s="71">
        <v>253477</v>
      </c>
      <c r="AG39" s="71">
        <v>0</v>
      </c>
      <c r="AH39" s="71">
        <v>2258828</v>
      </c>
      <c r="AI39" s="71">
        <v>2258828</v>
      </c>
      <c r="AJ39" s="71">
        <v>0</v>
      </c>
      <c r="AK39" s="71">
        <v>0</v>
      </c>
      <c r="AL39" s="71">
        <v>0</v>
      </c>
      <c r="AM39" s="71">
        <v>4205495</v>
      </c>
      <c r="AN39" s="71">
        <v>3654962</v>
      </c>
      <c r="AO39" s="71">
        <v>25194</v>
      </c>
      <c r="AP39" s="71">
        <v>525339</v>
      </c>
      <c r="AQ39" s="71">
        <v>0</v>
      </c>
      <c r="AR39" s="71">
        <v>29542661</v>
      </c>
      <c r="AS39" s="71">
        <v>0</v>
      </c>
      <c r="AT39" s="71">
        <v>10973387</v>
      </c>
    </row>
    <row r="40" spans="1:46" x14ac:dyDescent="0.25">
      <c r="A40" s="156" t="s">
        <v>36</v>
      </c>
      <c r="B40" s="71">
        <v>727968260</v>
      </c>
      <c r="C40" s="71">
        <v>0</v>
      </c>
      <c r="D40" s="71">
        <v>60593787</v>
      </c>
      <c r="E40" s="71">
        <v>667374473</v>
      </c>
      <c r="F40" s="71">
        <v>274219553</v>
      </c>
      <c r="G40" s="71">
        <v>152599898</v>
      </c>
      <c r="H40" s="71">
        <v>152599898</v>
      </c>
      <c r="I40" s="71">
        <v>0</v>
      </c>
      <c r="J40" s="71">
        <v>0</v>
      </c>
      <c r="K40" s="71">
        <v>0</v>
      </c>
      <c r="L40" s="71">
        <v>0</v>
      </c>
      <c r="M40" s="71">
        <v>0</v>
      </c>
      <c r="N40" s="71">
        <v>0</v>
      </c>
      <c r="O40" s="71">
        <v>0</v>
      </c>
      <c r="P40" s="71">
        <v>0</v>
      </c>
      <c r="Q40" s="71">
        <v>0</v>
      </c>
      <c r="R40" s="71">
        <v>69987674</v>
      </c>
      <c r="S40" s="71">
        <v>35523085</v>
      </c>
      <c r="T40" s="71">
        <v>8166775</v>
      </c>
      <c r="U40" s="71">
        <v>26297814</v>
      </c>
      <c r="V40" s="71">
        <v>17263665</v>
      </c>
      <c r="W40" s="71">
        <v>194919776</v>
      </c>
      <c r="X40" s="71">
        <v>194919776</v>
      </c>
      <c r="Y40" s="71">
        <v>0</v>
      </c>
      <c r="Z40" s="71">
        <v>0</v>
      </c>
      <c r="AA40" s="71">
        <v>0</v>
      </c>
      <c r="AB40" s="71">
        <v>0</v>
      </c>
      <c r="AC40" s="71">
        <v>17545474</v>
      </c>
      <c r="AD40" s="71">
        <v>7284084</v>
      </c>
      <c r="AE40" s="71">
        <v>3578501</v>
      </c>
      <c r="AF40" s="71">
        <v>1265435</v>
      </c>
      <c r="AG40" s="71">
        <v>1610683</v>
      </c>
      <c r="AH40" s="71">
        <v>5079798</v>
      </c>
      <c r="AI40" s="71">
        <v>1690582</v>
      </c>
      <c r="AJ40" s="71">
        <v>0</v>
      </c>
      <c r="AK40" s="71">
        <v>3389216</v>
      </c>
      <c r="AL40" s="71">
        <v>0</v>
      </c>
      <c r="AM40" s="71">
        <v>105974203</v>
      </c>
      <c r="AN40" s="71">
        <v>60712888</v>
      </c>
      <c r="AO40" s="71">
        <v>37203758</v>
      </c>
      <c r="AP40" s="71">
        <v>8057557</v>
      </c>
      <c r="AQ40" s="71">
        <v>0</v>
      </c>
      <c r="AR40" s="71">
        <v>577109191</v>
      </c>
      <c r="AS40" s="71">
        <v>227461862</v>
      </c>
      <c r="AT40" s="71">
        <v>137022973</v>
      </c>
    </row>
    <row r="41" spans="1:46" x14ac:dyDescent="0.25">
      <c r="A41" s="156" t="s">
        <v>37</v>
      </c>
      <c r="B41" s="71">
        <v>145281442</v>
      </c>
      <c r="C41" s="71">
        <v>29056288</v>
      </c>
      <c r="D41" s="71">
        <v>14528144</v>
      </c>
      <c r="E41" s="71">
        <v>101697010</v>
      </c>
      <c r="F41" s="71">
        <v>61807859</v>
      </c>
      <c r="G41" s="71">
        <v>13975337</v>
      </c>
      <c r="H41" s="71">
        <v>9718776</v>
      </c>
      <c r="I41" s="71">
        <v>4256561</v>
      </c>
      <c r="J41" s="71">
        <v>17599699</v>
      </c>
      <c r="K41" s="71">
        <v>9723151</v>
      </c>
      <c r="L41" s="71">
        <v>0</v>
      </c>
      <c r="M41" s="71">
        <v>7876548</v>
      </c>
      <c r="N41" s="71">
        <v>0</v>
      </c>
      <c r="O41" s="71">
        <v>0</v>
      </c>
      <c r="P41" s="71">
        <v>0</v>
      </c>
      <c r="Q41" s="71">
        <v>0</v>
      </c>
      <c r="R41" s="71">
        <v>5985870</v>
      </c>
      <c r="S41" s="71">
        <v>0</v>
      </c>
      <c r="T41" s="71">
        <v>5882933</v>
      </c>
      <c r="U41" s="71">
        <v>102937</v>
      </c>
      <c r="V41" s="71">
        <v>1195774</v>
      </c>
      <c r="W41" s="71">
        <v>40640097</v>
      </c>
      <c r="X41" s="71">
        <v>40640097</v>
      </c>
      <c r="Y41" s="71">
        <v>0</v>
      </c>
      <c r="Z41" s="71">
        <v>0</v>
      </c>
      <c r="AA41" s="71">
        <v>0</v>
      </c>
      <c r="AB41" s="71">
        <v>0</v>
      </c>
      <c r="AC41" s="71">
        <v>150452</v>
      </c>
      <c r="AD41" s="71">
        <v>900052</v>
      </c>
      <c r="AE41" s="71">
        <v>909892</v>
      </c>
      <c r="AF41" s="71">
        <v>229678</v>
      </c>
      <c r="AG41" s="71">
        <v>13256392</v>
      </c>
      <c r="AH41" s="71">
        <v>3869212</v>
      </c>
      <c r="AI41" s="71">
        <v>3748625</v>
      </c>
      <c r="AJ41" s="71">
        <v>0</v>
      </c>
      <c r="AK41" s="71">
        <v>120587</v>
      </c>
      <c r="AL41" s="71">
        <v>0</v>
      </c>
      <c r="AM41" s="71">
        <v>12002805</v>
      </c>
      <c r="AN41" s="71">
        <v>7625324</v>
      </c>
      <c r="AO41" s="71">
        <v>3237391</v>
      </c>
      <c r="AP41" s="71">
        <v>1140090</v>
      </c>
      <c r="AQ41" s="71">
        <v>341329</v>
      </c>
      <c r="AR41" s="71">
        <v>111056589</v>
      </c>
      <c r="AS41" s="71">
        <v>52448280</v>
      </c>
      <c r="AT41" s="71">
        <v>0</v>
      </c>
    </row>
    <row r="42" spans="1:46" x14ac:dyDescent="0.25">
      <c r="A42" s="156" t="s">
        <v>38</v>
      </c>
      <c r="B42" s="71">
        <v>166798629</v>
      </c>
      <c r="C42" s="71">
        <v>0</v>
      </c>
      <c r="D42" s="71">
        <v>0</v>
      </c>
      <c r="E42" s="71">
        <v>166798629</v>
      </c>
      <c r="F42" s="71">
        <v>0</v>
      </c>
      <c r="G42" s="71">
        <v>43228638</v>
      </c>
      <c r="H42" s="71">
        <v>43228638</v>
      </c>
      <c r="I42" s="71">
        <v>0</v>
      </c>
      <c r="J42" s="71">
        <v>9530981</v>
      </c>
      <c r="K42" s="71">
        <v>8047639</v>
      </c>
      <c r="L42" s="71">
        <v>0</v>
      </c>
      <c r="M42" s="71">
        <v>1483342</v>
      </c>
      <c r="N42" s="71">
        <v>0</v>
      </c>
      <c r="O42" s="71">
        <v>0</v>
      </c>
      <c r="P42" s="71">
        <v>0</v>
      </c>
      <c r="Q42" s="71">
        <v>0</v>
      </c>
      <c r="R42" s="71">
        <v>9665498</v>
      </c>
      <c r="S42" s="71">
        <v>860313</v>
      </c>
      <c r="T42" s="71">
        <v>449230</v>
      </c>
      <c r="U42" s="71">
        <v>8355955</v>
      </c>
      <c r="V42" s="71">
        <v>2247770</v>
      </c>
      <c r="W42" s="71">
        <v>3318659</v>
      </c>
      <c r="X42" s="71">
        <v>3318659</v>
      </c>
      <c r="Y42" s="71">
        <v>0</v>
      </c>
      <c r="Z42" s="71">
        <v>0</v>
      </c>
      <c r="AA42" s="71">
        <v>0</v>
      </c>
      <c r="AB42" s="71">
        <v>0</v>
      </c>
      <c r="AC42" s="71">
        <v>0</v>
      </c>
      <c r="AD42" s="71">
        <v>7309449</v>
      </c>
      <c r="AE42" s="71">
        <v>0</v>
      </c>
      <c r="AF42" s="71">
        <v>0</v>
      </c>
      <c r="AG42" s="71">
        <v>0</v>
      </c>
      <c r="AH42" s="71">
        <v>0</v>
      </c>
      <c r="AI42" s="71">
        <v>0</v>
      </c>
      <c r="AJ42" s="71">
        <v>0</v>
      </c>
      <c r="AK42" s="71">
        <v>0</v>
      </c>
      <c r="AL42" s="71">
        <v>0</v>
      </c>
      <c r="AM42" s="71">
        <v>69417469</v>
      </c>
      <c r="AN42" s="71">
        <v>20113215</v>
      </c>
      <c r="AO42" s="71">
        <v>49304254</v>
      </c>
      <c r="AP42" s="71">
        <v>0</v>
      </c>
      <c r="AQ42" s="71">
        <v>0</v>
      </c>
      <c r="AR42" s="71">
        <v>144718464</v>
      </c>
      <c r="AS42" s="71">
        <v>0</v>
      </c>
      <c r="AT42" s="71">
        <v>22080165</v>
      </c>
    </row>
    <row r="43" spans="1:46" x14ac:dyDescent="0.25">
      <c r="A43" s="156" t="s">
        <v>39</v>
      </c>
      <c r="B43" s="71">
        <v>719499305</v>
      </c>
      <c r="C43" s="71">
        <v>110912000</v>
      </c>
      <c r="D43" s="71">
        <v>23232750</v>
      </c>
      <c r="E43" s="71">
        <v>585354555</v>
      </c>
      <c r="F43" s="71">
        <v>791695931</v>
      </c>
      <c r="G43" s="71">
        <v>262799378</v>
      </c>
      <c r="H43" s="71">
        <v>262799378</v>
      </c>
      <c r="I43" s="71">
        <v>0</v>
      </c>
      <c r="J43" s="71">
        <v>0</v>
      </c>
      <c r="K43" s="71">
        <v>0</v>
      </c>
      <c r="L43" s="71">
        <v>0</v>
      </c>
      <c r="M43" s="71">
        <v>0</v>
      </c>
      <c r="N43" s="71">
        <v>56737871</v>
      </c>
      <c r="O43" s="71">
        <v>0</v>
      </c>
      <c r="P43" s="71">
        <v>55497841</v>
      </c>
      <c r="Q43" s="71">
        <v>1240030</v>
      </c>
      <c r="R43" s="71">
        <v>101080298</v>
      </c>
      <c r="S43" s="71">
        <v>0</v>
      </c>
      <c r="T43" s="71">
        <v>2413361</v>
      </c>
      <c r="U43" s="71">
        <v>98666937</v>
      </c>
      <c r="V43" s="71">
        <v>8290279</v>
      </c>
      <c r="W43" s="71">
        <v>25598636</v>
      </c>
      <c r="X43" s="71">
        <v>25598636</v>
      </c>
      <c r="Y43" s="71">
        <v>0</v>
      </c>
      <c r="Z43" s="71">
        <v>0</v>
      </c>
      <c r="AA43" s="71">
        <v>0</v>
      </c>
      <c r="AB43" s="71">
        <v>0</v>
      </c>
      <c r="AC43" s="71">
        <v>11872625</v>
      </c>
      <c r="AD43" s="71">
        <v>0</v>
      </c>
      <c r="AE43" s="71">
        <v>0</v>
      </c>
      <c r="AF43" s="71">
        <v>27376109</v>
      </c>
      <c r="AG43" s="71">
        <v>2363455</v>
      </c>
      <c r="AH43" s="71">
        <v>0</v>
      </c>
      <c r="AI43" s="71">
        <v>0</v>
      </c>
      <c r="AJ43" s="71">
        <v>0</v>
      </c>
      <c r="AK43" s="71">
        <v>0</v>
      </c>
      <c r="AL43" s="71">
        <v>0</v>
      </c>
      <c r="AM43" s="71">
        <v>53010041</v>
      </c>
      <c r="AN43" s="71">
        <v>44719794</v>
      </c>
      <c r="AO43" s="71">
        <v>0</v>
      </c>
      <c r="AP43" s="71">
        <v>8290247</v>
      </c>
      <c r="AQ43" s="71">
        <v>0</v>
      </c>
      <c r="AR43" s="71">
        <v>549128692</v>
      </c>
      <c r="AS43" s="71">
        <v>55938593</v>
      </c>
      <c r="AT43" s="71">
        <v>771983201</v>
      </c>
    </row>
    <row r="44" spans="1:46" x14ac:dyDescent="0.25">
      <c r="A44" s="156" t="s">
        <v>40</v>
      </c>
      <c r="B44" s="71">
        <v>95021587</v>
      </c>
      <c r="C44" s="71">
        <v>13029940</v>
      </c>
      <c r="D44" s="71">
        <v>7126618</v>
      </c>
      <c r="E44" s="71">
        <v>74865029</v>
      </c>
      <c r="F44" s="71">
        <v>0</v>
      </c>
      <c r="G44" s="71">
        <v>19910562</v>
      </c>
      <c r="H44" s="71">
        <v>19910562</v>
      </c>
      <c r="I44" s="71">
        <v>0</v>
      </c>
      <c r="J44" s="71">
        <v>0</v>
      </c>
      <c r="K44" s="71">
        <v>0</v>
      </c>
      <c r="L44" s="71">
        <v>0</v>
      </c>
      <c r="M44" s="71">
        <v>0</v>
      </c>
      <c r="N44" s="71">
        <v>0</v>
      </c>
      <c r="O44" s="71">
        <v>0</v>
      </c>
      <c r="P44" s="71">
        <v>0</v>
      </c>
      <c r="Q44" s="71">
        <v>0</v>
      </c>
      <c r="R44" s="71">
        <v>9673908</v>
      </c>
      <c r="S44" s="71">
        <v>0</v>
      </c>
      <c r="T44" s="71">
        <v>0</v>
      </c>
      <c r="U44" s="71">
        <v>9673908</v>
      </c>
      <c r="V44" s="71">
        <v>1276106</v>
      </c>
      <c r="W44" s="71">
        <v>10930645</v>
      </c>
      <c r="X44" s="71">
        <v>10930645</v>
      </c>
      <c r="Y44" s="71">
        <v>0</v>
      </c>
      <c r="Z44" s="71">
        <v>0</v>
      </c>
      <c r="AA44" s="71">
        <v>0</v>
      </c>
      <c r="AB44" s="71">
        <v>0</v>
      </c>
      <c r="AC44" s="71">
        <v>0</v>
      </c>
      <c r="AD44" s="71">
        <v>0</v>
      </c>
      <c r="AE44" s="71">
        <v>0</v>
      </c>
      <c r="AF44" s="71">
        <v>0</v>
      </c>
      <c r="AG44" s="71">
        <v>0</v>
      </c>
      <c r="AH44" s="71">
        <v>0</v>
      </c>
      <c r="AI44" s="71">
        <v>0</v>
      </c>
      <c r="AJ44" s="71">
        <v>0</v>
      </c>
      <c r="AK44" s="71">
        <v>0</v>
      </c>
      <c r="AL44" s="71">
        <v>0</v>
      </c>
      <c r="AM44" s="71">
        <v>10118083</v>
      </c>
      <c r="AN44" s="71">
        <v>7429447</v>
      </c>
      <c r="AO44" s="71">
        <v>0</v>
      </c>
      <c r="AP44" s="71">
        <v>2688636</v>
      </c>
      <c r="AQ44" s="71">
        <v>11489714</v>
      </c>
      <c r="AR44" s="71">
        <v>63399018</v>
      </c>
      <c r="AS44" s="71">
        <v>0</v>
      </c>
      <c r="AT44" s="71">
        <v>11466011</v>
      </c>
    </row>
    <row r="45" spans="1:46" x14ac:dyDescent="0.25">
      <c r="A45" s="156" t="s">
        <v>41</v>
      </c>
      <c r="B45" s="71">
        <v>99967824</v>
      </c>
      <c r="C45" s="71">
        <v>0</v>
      </c>
      <c r="D45" s="71">
        <v>0</v>
      </c>
      <c r="E45" s="71">
        <v>99967824</v>
      </c>
      <c r="F45" s="71">
        <v>35510826</v>
      </c>
      <c r="G45" s="71">
        <v>28144960</v>
      </c>
      <c r="H45" s="71">
        <v>15896480</v>
      </c>
      <c r="I45" s="71">
        <v>12248480</v>
      </c>
      <c r="J45" s="71">
        <v>0</v>
      </c>
      <c r="K45" s="71">
        <v>0</v>
      </c>
      <c r="L45" s="71">
        <v>0</v>
      </c>
      <c r="M45" s="71">
        <v>0</v>
      </c>
      <c r="N45" s="71">
        <v>0</v>
      </c>
      <c r="O45" s="71">
        <v>0</v>
      </c>
      <c r="P45" s="71">
        <v>0</v>
      </c>
      <c r="Q45" s="71">
        <v>0</v>
      </c>
      <c r="R45" s="71">
        <v>18088836</v>
      </c>
      <c r="S45" s="71">
        <v>0</v>
      </c>
      <c r="T45" s="71">
        <v>10226681</v>
      </c>
      <c r="U45" s="71">
        <v>7862155</v>
      </c>
      <c r="V45" s="71">
        <v>1273483</v>
      </c>
      <c r="W45" s="71">
        <v>0</v>
      </c>
      <c r="X45" s="71">
        <v>0</v>
      </c>
      <c r="Y45" s="71">
        <v>0</v>
      </c>
      <c r="Z45" s="71">
        <v>0</v>
      </c>
      <c r="AA45" s="71">
        <v>0</v>
      </c>
      <c r="AB45" s="71">
        <v>0</v>
      </c>
      <c r="AC45" s="71">
        <v>0</v>
      </c>
      <c r="AD45" s="71">
        <v>3620973</v>
      </c>
      <c r="AE45" s="71">
        <v>0</v>
      </c>
      <c r="AF45" s="71">
        <v>0</v>
      </c>
      <c r="AG45" s="71">
        <v>1634087</v>
      </c>
      <c r="AH45" s="71">
        <v>0</v>
      </c>
      <c r="AI45" s="71">
        <v>0</v>
      </c>
      <c r="AJ45" s="71">
        <v>0</v>
      </c>
      <c r="AK45" s="71">
        <v>0</v>
      </c>
      <c r="AL45" s="71">
        <v>0</v>
      </c>
      <c r="AM45" s="71">
        <v>19077197</v>
      </c>
      <c r="AN45" s="71">
        <v>16117347</v>
      </c>
      <c r="AO45" s="71">
        <v>0</v>
      </c>
      <c r="AP45" s="71">
        <v>2959850</v>
      </c>
      <c r="AQ45" s="71">
        <v>39172776</v>
      </c>
      <c r="AR45" s="71">
        <v>111012312</v>
      </c>
      <c r="AS45" s="71">
        <v>24466338</v>
      </c>
      <c r="AT45" s="71">
        <v>0</v>
      </c>
    </row>
    <row r="46" spans="1:46" x14ac:dyDescent="0.25">
      <c r="A46" s="156" t="s">
        <v>42</v>
      </c>
      <c r="B46" s="71">
        <v>21279651</v>
      </c>
      <c r="C46" s="71">
        <v>0</v>
      </c>
      <c r="D46" s="71">
        <v>2127965</v>
      </c>
      <c r="E46" s="71">
        <v>19151686</v>
      </c>
      <c r="F46" s="71">
        <v>19382859</v>
      </c>
      <c r="G46" s="71">
        <v>8515144</v>
      </c>
      <c r="H46" s="71">
        <v>8515144</v>
      </c>
      <c r="I46" s="71">
        <v>0</v>
      </c>
      <c r="J46" s="71">
        <v>3831546</v>
      </c>
      <c r="K46" s="71">
        <v>919460</v>
      </c>
      <c r="L46" s="71">
        <v>0</v>
      </c>
      <c r="M46" s="71">
        <v>2912086</v>
      </c>
      <c r="N46" s="71">
        <v>0</v>
      </c>
      <c r="O46" s="71">
        <v>0</v>
      </c>
      <c r="P46" s="71">
        <v>0</v>
      </c>
      <c r="Q46" s="71">
        <v>0</v>
      </c>
      <c r="R46" s="71">
        <v>2674819</v>
      </c>
      <c r="S46" s="71">
        <v>0</v>
      </c>
      <c r="T46" s="71">
        <v>0</v>
      </c>
      <c r="U46" s="71">
        <v>2674819</v>
      </c>
      <c r="V46" s="71">
        <v>43301</v>
      </c>
      <c r="W46" s="71">
        <v>0</v>
      </c>
      <c r="X46" s="71">
        <v>0</v>
      </c>
      <c r="Y46" s="71">
        <v>0</v>
      </c>
      <c r="Z46" s="71">
        <v>0</v>
      </c>
      <c r="AA46" s="71">
        <v>0</v>
      </c>
      <c r="AB46" s="71">
        <v>0</v>
      </c>
      <c r="AC46" s="71">
        <v>0</v>
      </c>
      <c r="AD46" s="71">
        <v>475083</v>
      </c>
      <c r="AE46" s="71">
        <v>0</v>
      </c>
      <c r="AF46" s="71">
        <v>0</v>
      </c>
      <c r="AG46" s="71">
        <v>0</v>
      </c>
      <c r="AH46" s="71">
        <v>0</v>
      </c>
      <c r="AI46" s="71">
        <v>0</v>
      </c>
      <c r="AJ46" s="71">
        <v>0</v>
      </c>
      <c r="AK46" s="71">
        <v>0</v>
      </c>
      <c r="AL46" s="71">
        <v>475387</v>
      </c>
      <c r="AM46" s="71">
        <v>2057459</v>
      </c>
      <c r="AN46" s="71">
        <v>2057459</v>
      </c>
      <c r="AO46" s="71">
        <v>0</v>
      </c>
      <c r="AP46" s="71">
        <v>0</v>
      </c>
      <c r="AQ46" s="71">
        <v>0</v>
      </c>
      <c r="AR46" s="71">
        <v>18072739</v>
      </c>
      <c r="AS46" s="71">
        <v>0</v>
      </c>
      <c r="AT46" s="71">
        <v>20461806</v>
      </c>
    </row>
    <row r="47" spans="1:46" x14ac:dyDescent="0.25">
      <c r="A47" s="156" t="s">
        <v>43</v>
      </c>
      <c r="B47" s="71">
        <v>191523797</v>
      </c>
      <c r="C47" s="71">
        <v>8397592</v>
      </c>
      <c r="D47" s="71">
        <v>0</v>
      </c>
      <c r="E47" s="71">
        <v>183126205</v>
      </c>
      <c r="F47" s="71">
        <v>153078285</v>
      </c>
      <c r="G47" s="71">
        <v>48208695</v>
      </c>
      <c r="H47" s="71">
        <v>48208695</v>
      </c>
      <c r="I47" s="71">
        <v>0</v>
      </c>
      <c r="J47" s="71">
        <v>0</v>
      </c>
      <c r="K47" s="71">
        <v>0</v>
      </c>
      <c r="L47" s="71">
        <v>0</v>
      </c>
      <c r="M47" s="71">
        <v>0</v>
      </c>
      <c r="N47" s="71">
        <v>0</v>
      </c>
      <c r="O47" s="71">
        <v>0</v>
      </c>
      <c r="P47" s="71">
        <v>0</v>
      </c>
      <c r="Q47" s="71">
        <v>0</v>
      </c>
      <c r="R47" s="71">
        <v>22252391</v>
      </c>
      <c r="S47" s="71">
        <v>0</v>
      </c>
      <c r="T47" s="71">
        <v>0</v>
      </c>
      <c r="U47" s="71">
        <v>22252391</v>
      </c>
      <c r="V47" s="71">
        <v>1497152</v>
      </c>
      <c r="W47" s="71">
        <v>4603877</v>
      </c>
      <c r="X47" s="71">
        <v>4603877</v>
      </c>
      <c r="Y47" s="71">
        <v>0</v>
      </c>
      <c r="Z47" s="71">
        <v>0</v>
      </c>
      <c r="AA47" s="71">
        <v>0</v>
      </c>
      <c r="AB47" s="71">
        <v>0</v>
      </c>
      <c r="AC47" s="71">
        <v>0</v>
      </c>
      <c r="AD47" s="71">
        <v>292354</v>
      </c>
      <c r="AE47" s="71">
        <v>0</v>
      </c>
      <c r="AF47" s="71">
        <v>0</v>
      </c>
      <c r="AG47" s="71">
        <v>0</v>
      </c>
      <c r="AH47" s="71">
        <v>0</v>
      </c>
      <c r="AI47" s="71">
        <v>0</v>
      </c>
      <c r="AJ47" s="71">
        <v>0</v>
      </c>
      <c r="AK47" s="71">
        <v>0</v>
      </c>
      <c r="AL47" s="71">
        <v>0</v>
      </c>
      <c r="AM47" s="71">
        <v>16521758</v>
      </c>
      <c r="AN47" s="71">
        <v>14391945</v>
      </c>
      <c r="AO47" s="71">
        <v>0</v>
      </c>
      <c r="AP47" s="71">
        <v>2129813</v>
      </c>
      <c r="AQ47" s="71">
        <v>0</v>
      </c>
      <c r="AR47" s="71">
        <v>93376227</v>
      </c>
      <c r="AS47" s="71">
        <v>0</v>
      </c>
      <c r="AT47" s="71">
        <v>242828263</v>
      </c>
    </row>
    <row r="48" spans="1:46" x14ac:dyDescent="0.25">
      <c r="A48" s="156" t="s">
        <v>44</v>
      </c>
      <c r="B48" s="71">
        <v>486256752</v>
      </c>
      <c r="C48" s="71">
        <v>0</v>
      </c>
      <c r="D48" s="71">
        <v>33573455</v>
      </c>
      <c r="E48" s="71">
        <v>452683297</v>
      </c>
      <c r="F48" s="71">
        <v>157411411</v>
      </c>
      <c r="G48" s="71">
        <v>47690117</v>
      </c>
      <c r="H48" s="71">
        <v>47690117</v>
      </c>
      <c r="I48" s="71">
        <v>0</v>
      </c>
      <c r="J48" s="71">
        <v>81934059</v>
      </c>
      <c r="K48" s="71">
        <v>81934059</v>
      </c>
      <c r="L48" s="71">
        <v>0</v>
      </c>
      <c r="M48" s="71">
        <v>0</v>
      </c>
      <c r="N48" s="71">
        <v>228321672</v>
      </c>
      <c r="O48" s="71">
        <v>228321672</v>
      </c>
      <c r="P48" s="71">
        <v>0</v>
      </c>
      <c r="Q48" s="71">
        <v>0</v>
      </c>
      <c r="R48" s="71">
        <v>65860305</v>
      </c>
      <c r="S48" s="71">
        <v>3450840</v>
      </c>
      <c r="T48" s="71">
        <v>4915510</v>
      </c>
      <c r="U48" s="71">
        <v>57493955</v>
      </c>
      <c r="V48" s="71">
        <v>3855380</v>
      </c>
      <c r="W48" s="71">
        <v>0</v>
      </c>
      <c r="X48" s="71">
        <v>0</v>
      </c>
      <c r="Y48" s="71">
        <v>0</v>
      </c>
      <c r="Z48" s="71">
        <v>0</v>
      </c>
      <c r="AA48" s="71">
        <v>0</v>
      </c>
      <c r="AB48" s="71">
        <v>0</v>
      </c>
      <c r="AC48" s="71">
        <v>4362870</v>
      </c>
      <c r="AD48" s="71">
        <v>0</v>
      </c>
      <c r="AE48" s="71">
        <v>0</v>
      </c>
      <c r="AF48" s="71">
        <v>6799011</v>
      </c>
      <c r="AG48" s="71">
        <v>8595030</v>
      </c>
      <c r="AH48" s="71">
        <v>0</v>
      </c>
      <c r="AI48" s="71">
        <v>0</v>
      </c>
      <c r="AJ48" s="71">
        <v>0</v>
      </c>
      <c r="AK48" s="71">
        <v>0</v>
      </c>
      <c r="AL48" s="71">
        <v>3226399</v>
      </c>
      <c r="AM48" s="71">
        <v>51042558</v>
      </c>
      <c r="AN48" s="71">
        <v>34344367</v>
      </c>
      <c r="AO48" s="71">
        <v>0</v>
      </c>
      <c r="AP48" s="71">
        <v>16698191</v>
      </c>
      <c r="AQ48" s="71">
        <v>14930000</v>
      </c>
      <c r="AR48" s="71">
        <v>516617401</v>
      </c>
      <c r="AS48" s="71">
        <v>93477305</v>
      </c>
      <c r="AT48" s="71">
        <v>2</v>
      </c>
    </row>
    <row r="49" spans="1:46" x14ac:dyDescent="0.25">
      <c r="A49" s="156" t="s">
        <v>45</v>
      </c>
      <c r="B49" s="71">
        <v>75609475</v>
      </c>
      <c r="C49" s="71">
        <v>15121895</v>
      </c>
      <c r="D49" s="71">
        <v>7560947</v>
      </c>
      <c r="E49" s="71">
        <v>52926633</v>
      </c>
      <c r="F49" s="71">
        <v>121567279</v>
      </c>
      <c r="G49" s="71">
        <v>15210820</v>
      </c>
      <c r="H49" s="71">
        <v>15210820</v>
      </c>
      <c r="I49" s="71">
        <v>0</v>
      </c>
      <c r="J49" s="71">
        <v>0</v>
      </c>
      <c r="K49" s="71">
        <v>0</v>
      </c>
      <c r="L49" s="71">
        <v>0</v>
      </c>
      <c r="M49" s="71">
        <v>0</v>
      </c>
      <c r="N49" s="71">
        <v>0</v>
      </c>
      <c r="O49" s="71">
        <v>0</v>
      </c>
      <c r="P49" s="71">
        <v>0</v>
      </c>
      <c r="Q49" s="71">
        <v>0</v>
      </c>
      <c r="R49" s="71">
        <v>20365402</v>
      </c>
      <c r="S49" s="71">
        <v>265678</v>
      </c>
      <c r="T49" s="71">
        <v>2708616</v>
      </c>
      <c r="U49" s="71">
        <v>17391108</v>
      </c>
      <c r="V49" s="71">
        <v>262368</v>
      </c>
      <c r="W49" s="71">
        <v>764995</v>
      </c>
      <c r="X49" s="71">
        <v>134021</v>
      </c>
      <c r="Y49" s="71">
        <v>630974</v>
      </c>
      <c r="Z49" s="71">
        <v>339628</v>
      </c>
      <c r="AA49" s="71">
        <v>0</v>
      </c>
      <c r="AB49" s="71">
        <v>0</v>
      </c>
      <c r="AC49" s="71">
        <v>2157789</v>
      </c>
      <c r="AD49" s="71">
        <v>3863075</v>
      </c>
      <c r="AE49" s="71">
        <v>2963201</v>
      </c>
      <c r="AF49" s="71">
        <v>409934</v>
      </c>
      <c r="AG49" s="71">
        <v>1450852</v>
      </c>
      <c r="AH49" s="71">
        <v>461854</v>
      </c>
      <c r="AI49" s="71">
        <v>416340</v>
      </c>
      <c r="AJ49" s="71">
        <v>0</v>
      </c>
      <c r="AK49" s="71">
        <v>45514</v>
      </c>
      <c r="AL49" s="71">
        <v>20760</v>
      </c>
      <c r="AM49" s="71">
        <v>5366010</v>
      </c>
      <c r="AN49" s="71">
        <v>4451186</v>
      </c>
      <c r="AO49" s="71">
        <v>289185</v>
      </c>
      <c r="AP49" s="71">
        <v>625639</v>
      </c>
      <c r="AQ49" s="71">
        <v>1950</v>
      </c>
      <c r="AR49" s="71">
        <v>53638638</v>
      </c>
      <c r="AS49" s="71">
        <v>0</v>
      </c>
      <c r="AT49" s="71">
        <v>120855274</v>
      </c>
    </row>
    <row r="50" spans="1:46" x14ac:dyDescent="0.25">
      <c r="A50" s="156" t="s">
        <v>46</v>
      </c>
      <c r="B50" s="71">
        <v>47353181</v>
      </c>
      <c r="C50" s="71">
        <v>9224074</v>
      </c>
      <c r="D50" s="71">
        <v>4735318</v>
      </c>
      <c r="E50" s="71">
        <v>33393789</v>
      </c>
      <c r="F50" s="71">
        <v>0</v>
      </c>
      <c r="G50" s="71">
        <v>1018591</v>
      </c>
      <c r="H50" s="71">
        <v>1018591</v>
      </c>
      <c r="I50" s="71">
        <v>0</v>
      </c>
      <c r="J50" s="71">
        <v>0</v>
      </c>
      <c r="K50" s="71">
        <v>0</v>
      </c>
      <c r="L50" s="71">
        <v>0</v>
      </c>
      <c r="M50" s="71">
        <v>0</v>
      </c>
      <c r="N50" s="71">
        <v>3401987</v>
      </c>
      <c r="O50" s="71">
        <v>3401987</v>
      </c>
      <c r="P50" s="71">
        <v>0</v>
      </c>
      <c r="Q50" s="71">
        <v>0</v>
      </c>
      <c r="R50" s="71">
        <v>5177</v>
      </c>
      <c r="S50" s="71">
        <v>0</v>
      </c>
      <c r="T50" s="71">
        <v>0</v>
      </c>
      <c r="U50" s="71">
        <v>5177</v>
      </c>
      <c r="V50" s="71">
        <v>0</v>
      </c>
      <c r="W50" s="71">
        <v>670395</v>
      </c>
      <c r="X50" s="71">
        <v>670395</v>
      </c>
      <c r="Y50" s="71">
        <v>0</v>
      </c>
      <c r="Z50" s="71">
        <v>0</v>
      </c>
      <c r="AA50" s="71">
        <v>19920612</v>
      </c>
      <c r="AB50" s="71">
        <v>0</v>
      </c>
      <c r="AC50" s="71">
        <v>1163591</v>
      </c>
      <c r="AD50" s="71">
        <v>0</v>
      </c>
      <c r="AE50" s="71">
        <v>0</v>
      </c>
      <c r="AF50" s="71">
        <v>0</v>
      </c>
      <c r="AG50" s="71">
        <v>0</v>
      </c>
      <c r="AH50" s="71">
        <v>0</v>
      </c>
      <c r="AI50" s="71">
        <v>0</v>
      </c>
      <c r="AJ50" s="71">
        <v>0</v>
      </c>
      <c r="AK50" s="71">
        <v>0</v>
      </c>
      <c r="AL50" s="71">
        <v>0</v>
      </c>
      <c r="AM50" s="71">
        <v>7213436</v>
      </c>
      <c r="AN50" s="71">
        <v>4204652</v>
      </c>
      <c r="AO50" s="71">
        <v>2823199</v>
      </c>
      <c r="AP50" s="71">
        <v>185585</v>
      </c>
      <c r="AQ50" s="71">
        <v>0</v>
      </c>
      <c r="AR50" s="71">
        <v>33393789</v>
      </c>
      <c r="AS50" s="71">
        <v>0</v>
      </c>
      <c r="AT50" s="71">
        <v>0</v>
      </c>
    </row>
    <row r="51" spans="1:46" x14ac:dyDescent="0.25">
      <c r="A51" s="156" t="s">
        <v>47</v>
      </c>
      <c r="B51" s="71">
        <v>158285172</v>
      </c>
      <c r="C51" s="71">
        <v>16037729</v>
      </c>
      <c r="D51" s="71">
        <v>15825500</v>
      </c>
      <c r="E51" s="71">
        <v>126421943</v>
      </c>
      <c r="F51" s="71">
        <v>54278512</v>
      </c>
      <c r="G51" s="71">
        <v>38835103</v>
      </c>
      <c r="H51" s="71">
        <v>38835103</v>
      </c>
      <c r="I51" s="71">
        <v>0</v>
      </c>
      <c r="J51" s="71">
        <v>0</v>
      </c>
      <c r="K51" s="71">
        <v>0</v>
      </c>
      <c r="L51" s="71">
        <v>0</v>
      </c>
      <c r="M51" s="71">
        <v>0</v>
      </c>
      <c r="N51" s="71">
        <v>0</v>
      </c>
      <c r="O51" s="71">
        <v>0</v>
      </c>
      <c r="P51" s="71">
        <v>0</v>
      </c>
      <c r="Q51" s="71">
        <v>0</v>
      </c>
      <c r="R51" s="71">
        <v>20652867</v>
      </c>
      <c r="S51" s="71">
        <v>48700</v>
      </c>
      <c r="T51" s="71">
        <v>189177</v>
      </c>
      <c r="U51" s="71">
        <v>20414990</v>
      </c>
      <c r="V51" s="71">
        <v>950771</v>
      </c>
      <c r="W51" s="71">
        <v>107795</v>
      </c>
      <c r="X51" s="71">
        <v>107795</v>
      </c>
      <c r="Y51" s="71">
        <v>0</v>
      </c>
      <c r="Z51" s="71">
        <v>408</v>
      </c>
      <c r="AA51" s="71">
        <v>0</v>
      </c>
      <c r="AB51" s="71">
        <v>0</v>
      </c>
      <c r="AC51" s="71">
        <v>2219649</v>
      </c>
      <c r="AD51" s="71">
        <v>0</v>
      </c>
      <c r="AE51" s="71">
        <v>0</v>
      </c>
      <c r="AF51" s="71">
        <v>0</v>
      </c>
      <c r="AG51" s="71">
        <v>25244756</v>
      </c>
      <c r="AH51" s="71">
        <v>0</v>
      </c>
      <c r="AI51" s="71">
        <v>0</v>
      </c>
      <c r="AJ51" s="71">
        <v>0</v>
      </c>
      <c r="AK51" s="71">
        <v>0</v>
      </c>
      <c r="AL51" s="71">
        <v>0</v>
      </c>
      <c r="AM51" s="71">
        <v>7715831</v>
      </c>
      <c r="AN51" s="71">
        <v>6354977</v>
      </c>
      <c r="AO51" s="71">
        <v>0</v>
      </c>
      <c r="AP51" s="71">
        <v>1360854</v>
      </c>
      <c r="AQ51" s="71">
        <v>6779335</v>
      </c>
      <c r="AR51" s="71">
        <v>102506515</v>
      </c>
      <c r="AS51" s="71">
        <v>79669</v>
      </c>
      <c r="AT51" s="71">
        <v>78114271</v>
      </c>
    </row>
    <row r="52" spans="1:46" x14ac:dyDescent="0.25">
      <c r="A52" s="156" t="s">
        <v>48</v>
      </c>
      <c r="B52" s="71">
        <v>380544968</v>
      </c>
      <c r="C52" s="71">
        <v>109326286</v>
      </c>
      <c r="D52" s="71">
        <v>4675000</v>
      </c>
      <c r="E52" s="71">
        <v>266543682</v>
      </c>
      <c r="F52" s="71">
        <v>65856332</v>
      </c>
      <c r="G52" s="71">
        <v>108853029</v>
      </c>
      <c r="H52" s="71">
        <v>108853029</v>
      </c>
      <c r="I52" s="71">
        <v>0</v>
      </c>
      <c r="J52" s="71">
        <v>0</v>
      </c>
      <c r="K52" s="71">
        <v>0</v>
      </c>
      <c r="L52" s="71">
        <v>0</v>
      </c>
      <c r="M52" s="71">
        <v>0</v>
      </c>
      <c r="N52" s="71">
        <v>8891014</v>
      </c>
      <c r="O52" s="71">
        <v>0</v>
      </c>
      <c r="P52" s="71">
        <v>0</v>
      </c>
      <c r="Q52" s="71">
        <v>8891014</v>
      </c>
      <c r="R52" s="71">
        <v>84759105</v>
      </c>
      <c r="S52" s="71">
        <v>10874562</v>
      </c>
      <c r="T52" s="71">
        <v>12901668</v>
      </c>
      <c r="U52" s="71">
        <v>60982875</v>
      </c>
      <c r="V52" s="71">
        <v>0</v>
      </c>
      <c r="W52" s="71">
        <v>28802349</v>
      </c>
      <c r="X52" s="71">
        <v>28802349</v>
      </c>
      <c r="Y52" s="71">
        <v>0</v>
      </c>
      <c r="Z52" s="71">
        <v>0</v>
      </c>
      <c r="AA52" s="71">
        <v>0</v>
      </c>
      <c r="AB52" s="71">
        <v>0</v>
      </c>
      <c r="AC52" s="71">
        <v>200000</v>
      </c>
      <c r="AD52" s="71">
        <v>4255591</v>
      </c>
      <c r="AE52" s="71">
        <v>0</v>
      </c>
      <c r="AF52" s="71">
        <v>0</v>
      </c>
      <c r="AG52" s="71">
        <v>0</v>
      </c>
      <c r="AH52" s="71">
        <v>0</v>
      </c>
      <c r="AI52" s="71">
        <v>0</v>
      </c>
      <c r="AJ52" s="71">
        <v>0</v>
      </c>
      <c r="AK52" s="71">
        <v>0</v>
      </c>
      <c r="AL52" s="71">
        <v>0</v>
      </c>
      <c r="AM52" s="71">
        <v>50785823</v>
      </c>
      <c r="AN52" s="71">
        <v>41874796</v>
      </c>
      <c r="AO52" s="71">
        <v>0</v>
      </c>
      <c r="AP52" s="71">
        <v>8911027</v>
      </c>
      <c r="AQ52" s="71">
        <v>0</v>
      </c>
      <c r="AR52" s="71">
        <v>286546911</v>
      </c>
      <c r="AS52" s="71">
        <v>0</v>
      </c>
      <c r="AT52" s="71">
        <v>45853103</v>
      </c>
    </row>
    <row r="53" spans="1:46" s="224" customFormat="1" x14ac:dyDescent="0.25">
      <c r="A53" s="223" t="s">
        <v>49</v>
      </c>
      <c r="B53" s="157">
        <v>110176310</v>
      </c>
      <c r="C53" s="157">
        <v>0</v>
      </c>
      <c r="D53" s="157">
        <v>11017631</v>
      </c>
      <c r="E53" s="157">
        <v>99158679</v>
      </c>
      <c r="F53" s="157">
        <v>3658895</v>
      </c>
      <c r="G53" s="157">
        <v>616832</v>
      </c>
      <c r="H53" s="157">
        <v>616832</v>
      </c>
      <c r="I53" s="157">
        <v>0</v>
      </c>
      <c r="J53" s="157">
        <v>15414649</v>
      </c>
      <c r="K53" s="157">
        <v>12977465</v>
      </c>
      <c r="L53" s="157">
        <v>0</v>
      </c>
      <c r="M53" s="157">
        <v>2437184</v>
      </c>
      <c r="N53" s="157">
        <v>0</v>
      </c>
      <c r="O53" s="157">
        <v>0</v>
      </c>
      <c r="P53" s="157">
        <v>0</v>
      </c>
      <c r="Q53" s="157">
        <v>0</v>
      </c>
      <c r="R53" s="157">
        <v>682923</v>
      </c>
      <c r="S53" s="157">
        <v>0</v>
      </c>
      <c r="T53" s="157">
        <v>0</v>
      </c>
      <c r="U53" s="157">
        <v>682923</v>
      </c>
      <c r="V53" s="157">
        <v>13601759</v>
      </c>
      <c r="W53" s="157">
        <v>6104505</v>
      </c>
      <c r="X53" s="157">
        <v>6104505</v>
      </c>
      <c r="Y53" s="157">
        <v>0</v>
      </c>
      <c r="Z53" s="157">
        <v>0</v>
      </c>
      <c r="AA53" s="157">
        <v>0</v>
      </c>
      <c r="AB53" s="157">
        <v>0</v>
      </c>
      <c r="AC53" s="157">
        <v>15771956</v>
      </c>
      <c r="AD53" s="157">
        <v>1168609</v>
      </c>
      <c r="AE53" s="157">
        <v>0</v>
      </c>
      <c r="AF53" s="157">
        <v>0</v>
      </c>
      <c r="AG53" s="157">
        <v>0</v>
      </c>
      <c r="AH53" s="157">
        <v>0</v>
      </c>
      <c r="AI53" s="157">
        <v>0</v>
      </c>
      <c r="AJ53" s="157">
        <v>0</v>
      </c>
      <c r="AK53" s="157">
        <v>0</v>
      </c>
      <c r="AL53" s="157">
        <v>0</v>
      </c>
      <c r="AM53" s="157">
        <v>23537782</v>
      </c>
      <c r="AN53" s="157">
        <v>10922995</v>
      </c>
      <c r="AO53" s="157">
        <v>0</v>
      </c>
      <c r="AP53" s="157">
        <v>12614787</v>
      </c>
      <c r="AQ53" s="157">
        <v>3629647</v>
      </c>
      <c r="AR53" s="71">
        <v>80528662</v>
      </c>
      <c r="AS53" s="157">
        <v>0</v>
      </c>
      <c r="AT53" s="157">
        <v>22288912</v>
      </c>
    </row>
    <row r="54" spans="1:46" x14ac:dyDescent="0.25">
      <c r="A54" s="156" t="s">
        <v>50</v>
      </c>
      <c r="B54" s="71">
        <v>313896001</v>
      </c>
      <c r="C54" s="71">
        <v>61833144</v>
      </c>
      <c r="D54" s="71">
        <v>15443200</v>
      </c>
      <c r="E54" s="71">
        <v>236619657</v>
      </c>
      <c r="F54" s="71">
        <v>54781887</v>
      </c>
      <c r="G54" s="71">
        <v>3512767</v>
      </c>
      <c r="H54" s="71">
        <v>3512767</v>
      </c>
      <c r="I54" s="71">
        <v>0</v>
      </c>
      <c r="J54" s="71">
        <v>0</v>
      </c>
      <c r="K54" s="71">
        <v>0</v>
      </c>
      <c r="L54" s="71">
        <v>0</v>
      </c>
      <c r="M54" s="71">
        <v>0</v>
      </c>
      <c r="N54" s="71">
        <v>0</v>
      </c>
      <c r="O54" s="71">
        <v>0</v>
      </c>
      <c r="P54" s="71">
        <v>0</v>
      </c>
      <c r="Q54" s="71">
        <v>0</v>
      </c>
      <c r="R54" s="71">
        <v>4679541</v>
      </c>
      <c r="S54" s="71">
        <v>3126493</v>
      </c>
      <c r="T54" s="71">
        <v>0</v>
      </c>
      <c r="U54" s="71">
        <v>1553048</v>
      </c>
      <c r="V54" s="71">
        <v>118130</v>
      </c>
      <c r="W54" s="71">
        <v>111656359</v>
      </c>
      <c r="X54" s="71">
        <v>111656359</v>
      </c>
      <c r="Y54" s="71">
        <v>0</v>
      </c>
      <c r="Z54" s="71">
        <v>0</v>
      </c>
      <c r="AA54" s="71">
        <v>62500000</v>
      </c>
      <c r="AB54" s="71">
        <v>0</v>
      </c>
      <c r="AC54" s="71">
        <v>600000</v>
      </c>
      <c r="AD54" s="71">
        <v>0</v>
      </c>
      <c r="AE54" s="71">
        <v>1297837</v>
      </c>
      <c r="AF54" s="71">
        <v>0</v>
      </c>
      <c r="AG54" s="71">
        <v>0</v>
      </c>
      <c r="AH54" s="71">
        <v>3726708</v>
      </c>
      <c r="AI54" s="71">
        <v>3726708</v>
      </c>
      <c r="AJ54" s="71">
        <v>0</v>
      </c>
      <c r="AK54" s="71">
        <v>0</v>
      </c>
      <c r="AL54" s="71">
        <v>812085</v>
      </c>
      <c r="AM54" s="71">
        <v>13943367</v>
      </c>
      <c r="AN54" s="71">
        <v>9252956</v>
      </c>
      <c r="AO54" s="71">
        <v>794786</v>
      </c>
      <c r="AP54" s="71">
        <v>3895625</v>
      </c>
      <c r="AQ54" s="71">
        <v>407156</v>
      </c>
      <c r="AR54" s="71">
        <v>203253950</v>
      </c>
      <c r="AS54" s="71">
        <v>0</v>
      </c>
      <c r="AT54" s="71">
        <v>88147594</v>
      </c>
    </row>
    <row r="55" spans="1:46" x14ac:dyDescent="0.25">
      <c r="A55" s="225" t="s">
        <v>51</v>
      </c>
      <c r="B55" s="71">
        <v>18500530</v>
      </c>
      <c r="C55" s="71">
        <v>0</v>
      </c>
      <c r="D55" s="71">
        <v>0</v>
      </c>
      <c r="E55" s="226">
        <v>18500530</v>
      </c>
      <c r="F55" s="71">
        <v>26281766</v>
      </c>
      <c r="G55" s="71">
        <v>1045040</v>
      </c>
      <c r="H55" s="71">
        <v>1045040</v>
      </c>
      <c r="I55" s="226">
        <v>0</v>
      </c>
      <c r="J55" s="71">
        <v>0</v>
      </c>
      <c r="K55" s="71">
        <v>0</v>
      </c>
      <c r="L55" s="71">
        <v>0</v>
      </c>
      <c r="M55" s="226">
        <v>0</v>
      </c>
      <c r="N55" s="71">
        <v>0</v>
      </c>
      <c r="O55" s="71">
        <v>0</v>
      </c>
      <c r="P55" s="71">
        <v>0</v>
      </c>
      <c r="Q55" s="226">
        <v>0</v>
      </c>
      <c r="R55" s="71">
        <v>284368</v>
      </c>
      <c r="S55" s="71">
        <v>0</v>
      </c>
      <c r="T55" s="71">
        <v>284363</v>
      </c>
      <c r="U55" s="226">
        <v>5</v>
      </c>
      <c r="V55" s="71">
        <v>0</v>
      </c>
      <c r="W55" s="71">
        <v>0</v>
      </c>
      <c r="X55" s="71">
        <v>0</v>
      </c>
      <c r="Y55" s="226">
        <v>0</v>
      </c>
      <c r="Z55" s="71">
        <v>0</v>
      </c>
      <c r="AA55" s="71">
        <v>0</v>
      </c>
      <c r="AB55" s="71">
        <v>0</v>
      </c>
      <c r="AC55" s="226">
        <v>1863211</v>
      </c>
      <c r="AD55" s="71">
        <v>0</v>
      </c>
      <c r="AE55" s="71">
        <v>0</v>
      </c>
      <c r="AF55" s="71">
        <v>0</v>
      </c>
      <c r="AG55" s="226">
        <v>0</v>
      </c>
      <c r="AH55" s="71">
        <v>0</v>
      </c>
      <c r="AI55" s="71">
        <v>0</v>
      </c>
      <c r="AJ55" s="71">
        <v>0</v>
      </c>
      <c r="AK55" s="226">
        <v>0</v>
      </c>
      <c r="AL55" s="71">
        <v>0</v>
      </c>
      <c r="AM55" s="71">
        <v>5209270</v>
      </c>
      <c r="AN55" s="71">
        <v>5182502</v>
      </c>
      <c r="AO55" s="226">
        <v>0</v>
      </c>
      <c r="AP55" s="71">
        <v>26768</v>
      </c>
      <c r="AQ55" s="71">
        <v>7631693</v>
      </c>
      <c r="AR55" s="71">
        <v>16033582</v>
      </c>
      <c r="AS55" s="71">
        <v>4552862</v>
      </c>
      <c r="AT55" s="71">
        <v>24195852</v>
      </c>
    </row>
    <row r="56" spans="1:46" x14ac:dyDescent="0.25">
      <c r="AR56" s="218"/>
    </row>
    <row r="57" spans="1:46" x14ac:dyDescent="0.25">
      <c r="AR57" s="218"/>
    </row>
  </sheetData>
  <mergeCells count="7">
    <mergeCell ref="AM2:AP2"/>
    <mergeCell ref="G2:I2"/>
    <mergeCell ref="J2:M2"/>
    <mergeCell ref="N2:Q2"/>
    <mergeCell ref="R2:U2"/>
    <mergeCell ref="W2:Y2"/>
    <mergeCell ref="AH2:AK2"/>
  </mergeCells>
  <conditionalFormatting sqref="B4:AT55">
    <cfRule type="cellIs" dxfId="7" priority="1" operator="lessThan">
      <formula>0</formula>
    </cfRule>
  </conditionalFormatting>
  <pageMargins left="0.25" right="0.25" top="0.75" bottom="0.75" header="0.3" footer="0.3"/>
  <pageSetup scale="59" fitToWidth="0" fitToHeight="0" orientation="landscape" r:id="rId1"/>
  <headerFooter differentFirst="1">
    <oddHeader>&amp;L&amp;"Arial,Regular"&amp;12E.2.: Expenditures using State Family Assistance Grant (SFAG) Funds, FY 2015 (continued)</oddHeader>
    <oddFooter>&amp;CPage &amp;P of &amp;N</oddFooter>
    <firstFooter>&amp;CPage &amp;P of &amp;N</firstFooter>
  </headerFooter>
  <colBreaks count="3" manualBreakCount="3">
    <brk id="9" max="1048575" man="1"/>
    <brk id="21" max="54" man="1"/>
    <brk id="33" max="1048575" man="1"/>
  </colBreaks>
  <legacy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theme="9" tint="0.39997558519241921"/>
    <pageSetUpPr fitToPage="1"/>
  </sheetPr>
  <dimension ref="A1:AT55"/>
  <sheetViews>
    <sheetView zoomScaleNormal="100" workbookViewId="0">
      <pane xSplit="6" ySplit="3" topLeftCell="G4" activePane="bottomRight" state="frozenSplit"/>
      <selection activeCell="H58" sqref="H58"/>
      <selection pane="topRight" activeCell="H58" sqref="H58"/>
      <selection pane="bottomLeft" activeCell="H58" sqref="H58"/>
      <selection pane="bottomRight" activeCell="H58" sqref="H58"/>
    </sheetView>
  </sheetViews>
  <sheetFormatPr defaultRowHeight="15" x14ac:dyDescent="0.25"/>
  <cols>
    <col min="1" max="1" width="23" customWidth="1"/>
    <col min="2" max="6" width="15.7109375" hidden="1" customWidth="1"/>
    <col min="7" max="7" width="15.7109375" customWidth="1"/>
    <col min="8" max="8" width="20.42578125" customWidth="1"/>
    <col min="9" max="9" width="15.7109375" customWidth="1"/>
    <col min="10" max="17" width="15.7109375" hidden="1" customWidth="1"/>
    <col min="18" max="26" width="15.7109375" customWidth="1"/>
    <col min="27" max="27" width="17.5703125" customWidth="1"/>
    <col min="28" max="38" width="15.7109375" customWidth="1"/>
    <col min="39" max="39" width="16.5703125" customWidth="1"/>
    <col min="40" max="43" width="15.7109375" customWidth="1"/>
    <col min="44" max="44" width="18.140625" customWidth="1"/>
    <col min="45" max="46" width="15.7109375" hidden="1" customWidth="1"/>
  </cols>
  <sheetData>
    <row r="1" spans="1:46" ht="15.75" customHeight="1" x14ac:dyDescent="0.25">
      <c r="A1" s="186" t="s">
        <v>349</v>
      </c>
      <c r="B1" s="115"/>
      <c r="G1" s="177"/>
    </row>
    <row r="2" spans="1:46" s="11" customFormat="1" x14ac:dyDescent="0.25">
      <c r="A2" s="173"/>
      <c r="B2" s="115"/>
      <c r="G2" s="278" t="s">
        <v>270</v>
      </c>
      <c r="H2" s="278"/>
      <c r="I2" s="278"/>
      <c r="R2" s="278" t="s">
        <v>273</v>
      </c>
      <c r="S2" s="278"/>
      <c r="T2" s="278"/>
      <c r="U2" s="278"/>
      <c r="W2" s="278" t="s">
        <v>275</v>
      </c>
      <c r="X2" s="278"/>
      <c r="Y2" s="278"/>
      <c r="AH2" s="278" t="s">
        <v>284</v>
      </c>
      <c r="AI2" s="278"/>
      <c r="AJ2" s="278"/>
      <c r="AK2" s="278"/>
      <c r="AM2" s="278" t="s">
        <v>286</v>
      </c>
      <c r="AN2" s="278"/>
      <c r="AO2" s="278"/>
      <c r="AP2" s="278"/>
    </row>
    <row r="3" spans="1:46" s="47" customFormat="1" ht="58.5" x14ac:dyDescent="0.25">
      <c r="A3" s="74" t="s">
        <v>0</v>
      </c>
      <c r="B3" s="74" t="s">
        <v>266</v>
      </c>
      <c r="C3" s="74" t="s">
        <v>267</v>
      </c>
      <c r="D3" s="74" t="s">
        <v>319</v>
      </c>
      <c r="E3" s="74" t="s">
        <v>268</v>
      </c>
      <c r="F3" s="74" t="s">
        <v>269</v>
      </c>
      <c r="G3" s="74" t="s">
        <v>310</v>
      </c>
      <c r="H3" s="125" t="s">
        <v>291</v>
      </c>
      <c r="I3" s="125" t="s">
        <v>292</v>
      </c>
      <c r="J3" s="74" t="s">
        <v>271</v>
      </c>
      <c r="K3" s="125" t="s">
        <v>293</v>
      </c>
      <c r="L3" s="125" t="s">
        <v>294</v>
      </c>
      <c r="M3" s="125" t="s">
        <v>295</v>
      </c>
      <c r="N3" s="74" t="s">
        <v>272</v>
      </c>
      <c r="O3" s="125" t="s">
        <v>296</v>
      </c>
      <c r="P3" s="125" t="s">
        <v>297</v>
      </c>
      <c r="Q3" s="125" t="s">
        <v>298</v>
      </c>
      <c r="R3" s="74" t="s">
        <v>310</v>
      </c>
      <c r="S3" s="125" t="s">
        <v>299</v>
      </c>
      <c r="T3" s="125" t="s">
        <v>300</v>
      </c>
      <c r="U3" s="125" t="s">
        <v>301</v>
      </c>
      <c r="V3" s="74" t="s">
        <v>274</v>
      </c>
      <c r="W3" s="74" t="s">
        <v>310</v>
      </c>
      <c r="X3" s="125" t="s">
        <v>302</v>
      </c>
      <c r="Y3" s="125" t="s">
        <v>303</v>
      </c>
      <c r="Z3" s="74" t="s">
        <v>276</v>
      </c>
      <c r="AA3" s="74" t="s">
        <v>277</v>
      </c>
      <c r="AB3" s="74" t="s">
        <v>278</v>
      </c>
      <c r="AC3" s="74" t="s">
        <v>279</v>
      </c>
      <c r="AD3" s="74" t="s">
        <v>280</v>
      </c>
      <c r="AE3" s="74" t="s">
        <v>281</v>
      </c>
      <c r="AF3" s="74" t="s">
        <v>282</v>
      </c>
      <c r="AG3" s="74" t="s">
        <v>283</v>
      </c>
      <c r="AH3" s="74" t="s">
        <v>310</v>
      </c>
      <c r="AI3" s="125" t="s">
        <v>304</v>
      </c>
      <c r="AJ3" s="125" t="s">
        <v>305</v>
      </c>
      <c r="AK3" s="125" t="s">
        <v>306</v>
      </c>
      <c r="AL3" s="74" t="s">
        <v>285</v>
      </c>
      <c r="AM3" s="74" t="s">
        <v>310</v>
      </c>
      <c r="AN3" s="125" t="s">
        <v>307</v>
      </c>
      <c r="AO3" s="125" t="s">
        <v>308</v>
      </c>
      <c r="AP3" s="125" t="s">
        <v>309</v>
      </c>
      <c r="AQ3" s="74" t="s">
        <v>287</v>
      </c>
      <c r="AR3" s="74" t="s">
        <v>288</v>
      </c>
      <c r="AS3" s="74" t="s">
        <v>289</v>
      </c>
      <c r="AT3" s="74" t="s">
        <v>290</v>
      </c>
    </row>
    <row r="4" spans="1:46" x14ac:dyDescent="0.25">
      <c r="A4" s="18" t="s">
        <v>52</v>
      </c>
      <c r="B4" s="71">
        <v>0</v>
      </c>
      <c r="C4" s="71">
        <v>0</v>
      </c>
      <c r="D4" s="71">
        <v>0</v>
      </c>
      <c r="E4" s="71">
        <v>0</v>
      </c>
      <c r="F4" s="71">
        <v>0</v>
      </c>
      <c r="G4" s="71">
        <v>3610414065</v>
      </c>
      <c r="H4" s="71">
        <v>3497760799</v>
      </c>
      <c r="I4" s="71">
        <v>112653266</v>
      </c>
      <c r="J4" s="71">
        <v>0</v>
      </c>
      <c r="K4" s="71">
        <v>0</v>
      </c>
      <c r="L4" s="71">
        <v>0</v>
      </c>
      <c r="M4" s="71">
        <v>0</v>
      </c>
      <c r="N4" s="71">
        <v>0</v>
      </c>
      <c r="O4" s="71">
        <v>0</v>
      </c>
      <c r="P4" s="71">
        <v>0</v>
      </c>
      <c r="Q4" s="71">
        <v>0</v>
      </c>
      <c r="R4" s="71">
        <v>542427513</v>
      </c>
      <c r="S4" s="71">
        <v>23175632</v>
      </c>
      <c r="T4" s="71">
        <v>203550563</v>
      </c>
      <c r="U4" s="71">
        <v>315701318</v>
      </c>
      <c r="V4" s="71">
        <v>44137378</v>
      </c>
      <c r="W4" s="71">
        <v>4022197413</v>
      </c>
      <c r="X4" s="71">
        <v>2629279941</v>
      </c>
      <c r="Y4" s="71">
        <v>1392917472</v>
      </c>
      <c r="Z4" s="71">
        <v>16238</v>
      </c>
      <c r="AA4" s="71">
        <v>1726258956</v>
      </c>
      <c r="AB4" s="71">
        <v>574857346</v>
      </c>
      <c r="AC4" s="71">
        <v>500731410</v>
      </c>
      <c r="AD4" s="71">
        <v>185086335</v>
      </c>
      <c r="AE4" s="71">
        <v>341976609</v>
      </c>
      <c r="AF4" s="71">
        <v>337084027</v>
      </c>
      <c r="AG4" s="71">
        <v>37708226</v>
      </c>
      <c r="AH4" s="71">
        <v>550582079</v>
      </c>
      <c r="AI4" s="71">
        <v>296724370</v>
      </c>
      <c r="AJ4" s="71">
        <v>13288464</v>
      </c>
      <c r="AK4" s="71">
        <v>240569245</v>
      </c>
      <c r="AL4" s="71">
        <v>7206247</v>
      </c>
      <c r="AM4" s="71">
        <v>1029669038</v>
      </c>
      <c r="AN4" s="71">
        <v>786045460</v>
      </c>
      <c r="AO4" s="71">
        <v>174766041</v>
      </c>
      <c r="AP4" s="71">
        <v>68857537</v>
      </c>
      <c r="AQ4" s="71">
        <v>644446170</v>
      </c>
      <c r="AR4" s="71">
        <v>14154799050</v>
      </c>
      <c r="AS4" s="71">
        <v>0</v>
      </c>
      <c r="AT4" s="71">
        <v>0</v>
      </c>
    </row>
    <row r="5" spans="1:46" x14ac:dyDescent="0.25">
      <c r="A5" s="19" t="s">
        <v>1</v>
      </c>
      <c r="B5" s="71">
        <v>0</v>
      </c>
      <c r="C5" s="71">
        <v>0</v>
      </c>
      <c r="D5" s="71">
        <v>0</v>
      </c>
      <c r="E5" s="81">
        <v>0</v>
      </c>
      <c r="F5" s="71">
        <v>0</v>
      </c>
      <c r="G5" s="71">
        <v>0</v>
      </c>
      <c r="H5" s="71">
        <v>0</v>
      </c>
      <c r="I5" s="81">
        <v>0</v>
      </c>
      <c r="J5" s="71">
        <v>0</v>
      </c>
      <c r="K5" s="71">
        <v>0</v>
      </c>
      <c r="L5" s="71">
        <v>0</v>
      </c>
      <c r="M5" s="81">
        <v>0</v>
      </c>
      <c r="N5" s="71">
        <v>0</v>
      </c>
      <c r="O5" s="71">
        <v>0</v>
      </c>
      <c r="P5" s="71">
        <v>0</v>
      </c>
      <c r="Q5" s="81">
        <v>0</v>
      </c>
      <c r="R5" s="71">
        <v>1150209</v>
      </c>
      <c r="S5" s="71">
        <v>0</v>
      </c>
      <c r="T5" s="71">
        <v>0</v>
      </c>
      <c r="U5" s="81">
        <v>1150209</v>
      </c>
      <c r="V5" s="71">
        <v>2478260</v>
      </c>
      <c r="W5" s="71">
        <v>5880726</v>
      </c>
      <c r="X5" s="71">
        <v>5880726</v>
      </c>
      <c r="Y5" s="81">
        <v>0</v>
      </c>
      <c r="Z5" s="71">
        <v>0</v>
      </c>
      <c r="AA5" s="71">
        <v>0</v>
      </c>
      <c r="AB5" s="71">
        <v>0</v>
      </c>
      <c r="AC5" s="81">
        <v>2422364</v>
      </c>
      <c r="AD5" s="71">
        <v>10</v>
      </c>
      <c r="AE5" s="71">
        <v>519276</v>
      </c>
      <c r="AF5" s="71">
        <v>0</v>
      </c>
      <c r="AG5" s="81">
        <v>0</v>
      </c>
      <c r="AH5" s="71">
        <v>18260648</v>
      </c>
      <c r="AI5" s="71">
        <v>0</v>
      </c>
      <c r="AJ5" s="71">
        <v>0</v>
      </c>
      <c r="AK5" s="81">
        <v>18260648</v>
      </c>
      <c r="AL5" s="71">
        <v>37200</v>
      </c>
      <c r="AM5" s="71">
        <v>9735741</v>
      </c>
      <c r="AN5" s="71">
        <v>3136030</v>
      </c>
      <c r="AO5" s="81">
        <v>6282459</v>
      </c>
      <c r="AP5" s="71">
        <v>317252</v>
      </c>
      <c r="AQ5" s="71">
        <v>0</v>
      </c>
      <c r="AR5" s="71">
        <v>40484434</v>
      </c>
      <c r="AS5" s="71">
        <v>0</v>
      </c>
      <c r="AT5" s="71">
        <v>0</v>
      </c>
    </row>
    <row r="6" spans="1:46" x14ac:dyDescent="0.25">
      <c r="A6" s="19" t="s">
        <v>2</v>
      </c>
      <c r="B6" s="71">
        <v>0</v>
      </c>
      <c r="C6" s="71">
        <v>0</v>
      </c>
      <c r="D6" s="71">
        <v>0</v>
      </c>
      <c r="E6" s="81">
        <v>0</v>
      </c>
      <c r="F6" s="71">
        <v>0</v>
      </c>
      <c r="G6" s="71">
        <v>35013350</v>
      </c>
      <c r="H6" s="71">
        <v>35013350</v>
      </c>
      <c r="I6" s="81">
        <v>0</v>
      </c>
      <c r="J6" s="71">
        <v>0</v>
      </c>
      <c r="K6" s="71">
        <v>0</v>
      </c>
      <c r="L6" s="71">
        <v>0</v>
      </c>
      <c r="M6" s="81">
        <v>0</v>
      </c>
      <c r="N6" s="71">
        <v>0</v>
      </c>
      <c r="O6" s="71">
        <v>0</v>
      </c>
      <c r="P6" s="71">
        <v>0</v>
      </c>
      <c r="Q6" s="81">
        <v>0</v>
      </c>
      <c r="R6" s="71">
        <v>93141</v>
      </c>
      <c r="S6" s="71">
        <v>0</v>
      </c>
      <c r="T6" s="71">
        <v>0</v>
      </c>
      <c r="U6" s="81">
        <v>93141</v>
      </c>
      <c r="V6" s="71">
        <v>0</v>
      </c>
      <c r="W6" s="71">
        <v>0</v>
      </c>
      <c r="X6" s="71">
        <v>0</v>
      </c>
      <c r="Y6" s="81">
        <v>0</v>
      </c>
      <c r="Z6" s="71">
        <v>0</v>
      </c>
      <c r="AA6" s="71">
        <v>0</v>
      </c>
      <c r="AB6" s="71">
        <v>0</v>
      </c>
      <c r="AC6" s="81">
        <v>0</v>
      </c>
      <c r="AD6" s="71">
        <v>0</v>
      </c>
      <c r="AE6" s="71">
        <v>0</v>
      </c>
      <c r="AF6" s="71">
        <v>0</v>
      </c>
      <c r="AG6" s="81">
        <v>0</v>
      </c>
      <c r="AH6" s="71">
        <v>0</v>
      </c>
      <c r="AI6" s="71">
        <v>0</v>
      </c>
      <c r="AJ6" s="71">
        <v>0</v>
      </c>
      <c r="AK6" s="81">
        <v>0</v>
      </c>
      <c r="AL6" s="71">
        <v>0</v>
      </c>
      <c r="AM6" s="71">
        <v>2643147</v>
      </c>
      <c r="AN6" s="71">
        <v>1734381</v>
      </c>
      <c r="AO6" s="81">
        <v>788719</v>
      </c>
      <c r="AP6" s="71">
        <v>120047</v>
      </c>
      <c r="AQ6" s="71">
        <v>0</v>
      </c>
      <c r="AR6" s="71">
        <v>37749638</v>
      </c>
      <c r="AS6" s="71">
        <v>0</v>
      </c>
      <c r="AT6" s="71">
        <v>0</v>
      </c>
    </row>
    <row r="7" spans="1:46" x14ac:dyDescent="0.25">
      <c r="A7" s="19" t="s">
        <v>3</v>
      </c>
      <c r="B7" s="71">
        <v>0</v>
      </c>
      <c r="C7" s="71">
        <v>0</v>
      </c>
      <c r="D7" s="71">
        <v>0</v>
      </c>
      <c r="E7" s="81">
        <v>0</v>
      </c>
      <c r="F7" s="71">
        <v>0</v>
      </c>
      <c r="G7" s="71">
        <v>0</v>
      </c>
      <c r="H7" s="71">
        <v>0</v>
      </c>
      <c r="I7" s="81">
        <v>0</v>
      </c>
      <c r="J7" s="71">
        <v>0</v>
      </c>
      <c r="K7" s="71">
        <v>0</v>
      </c>
      <c r="L7" s="71">
        <v>0</v>
      </c>
      <c r="M7" s="81">
        <v>0</v>
      </c>
      <c r="N7" s="71">
        <v>0</v>
      </c>
      <c r="O7" s="71">
        <v>0</v>
      </c>
      <c r="P7" s="71">
        <v>0</v>
      </c>
      <c r="Q7" s="81">
        <v>0</v>
      </c>
      <c r="R7" s="71">
        <v>1134846</v>
      </c>
      <c r="S7" s="71">
        <v>0</v>
      </c>
      <c r="T7" s="71">
        <v>0</v>
      </c>
      <c r="U7" s="81">
        <v>1134846</v>
      </c>
      <c r="V7" s="71">
        <v>0</v>
      </c>
      <c r="W7" s="71">
        <v>0</v>
      </c>
      <c r="X7" s="71">
        <v>0</v>
      </c>
      <c r="Y7" s="81">
        <v>0</v>
      </c>
      <c r="Z7" s="71">
        <v>0</v>
      </c>
      <c r="AA7" s="71">
        <v>0</v>
      </c>
      <c r="AB7" s="71">
        <v>0</v>
      </c>
      <c r="AC7" s="81">
        <v>16716942</v>
      </c>
      <c r="AD7" s="71">
        <v>606714</v>
      </c>
      <c r="AE7" s="71">
        <v>0</v>
      </c>
      <c r="AF7" s="71">
        <v>0</v>
      </c>
      <c r="AG7" s="81">
        <v>0</v>
      </c>
      <c r="AH7" s="71">
        <v>174330540</v>
      </c>
      <c r="AI7" s="71">
        <v>135938941</v>
      </c>
      <c r="AJ7" s="71">
        <v>9440558</v>
      </c>
      <c r="AK7" s="81">
        <v>28951041</v>
      </c>
      <c r="AL7" s="71">
        <v>0</v>
      </c>
      <c r="AM7" s="71">
        <v>33481049</v>
      </c>
      <c r="AN7" s="71">
        <v>32690707</v>
      </c>
      <c r="AO7" s="81">
        <v>0</v>
      </c>
      <c r="AP7" s="71">
        <v>790342</v>
      </c>
      <c r="AQ7" s="71">
        <v>11066399</v>
      </c>
      <c r="AR7" s="71">
        <v>237336490</v>
      </c>
      <c r="AS7" s="71">
        <v>0</v>
      </c>
      <c r="AT7" s="71">
        <v>0</v>
      </c>
    </row>
    <row r="8" spans="1:46" x14ac:dyDescent="0.25">
      <c r="A8" s="19" t="s">
        <v>4</v>
      </c>
      <c r="B8" s="71">
        <v>0</v>
      </c>
      <c r="C8" s="71">
        <v>0</v>
      </c>
      <c r="D8" s="71">
        <v>0</v>
      </c>
      <c r="E8" s="81">
        <v>0</v>
      </c>
      <c r="F8" s="71">
        <v>0</v>
      </c>
      <c r="G8" s="71">
        <v>0</v>
      </c>
      <c r="H8" s="71">
        <v>0</v>
      </c>
      <c r="I8" s="81">
        <v>0</v>
      </c>
      <c r="J8" s="71">
        <v>0</v>
      </c>
      <c r="K8" s="71">
        <v>0</v>
      </c>
      <c r="L8" s="71">
        <v>0</v>
      </c>
      <c r="M8" s="81">
        <v>0</v>
      </c>
      <c r="N8" s="71">
        <v>0</v>
      </c>
      <c r="O8" s="71">
        <v>0</v>
      </c>
      <c r="P8" s="71">
        <v>0</v>
      </c>
      <c r="Q8" s="81">
        <v>0</v>
      </c>
      <c r="R8" s="71">
        <v>0</v>
      </c>
      <c r="S8" s="71">
        <v>0</v>
      </c>
      <c r="T8" s="71">
        <v>0</v>
      </c>
      <c r="U8" s="81">
        <v>0</v>
      </c>
      <c r="V8" s="71">
        <v>443400</v>
      </c>
      <c r="W8" s="71">
        <v>90558810</v>
      </c>
      <c r="X8" s="71">
        <v>0</v>
      </c>
      <c r="Y8" s="81">
        <v>90558810</v>
      </c>
      <c r="Z8" s="71">
        <v>0</v>
      </c>
      <c r="AA8" s="71">
        <v>0</v>
      </c>
      <c r="AB8" s="71">
        <v>0</v>
      </c>
      <c r="AC8" s="81">
        <v>0</v>
      </c>
      <c r="AD8" s="71">
        <v>0</v>
      </c>
      <c r="AE8" s="71">
        <v>0</v>
      </c>
      <c r="AF8" s="71">
        <v>0</v>
      </c>
      <c r="AG8" s="81">
        <v>0</v>
      </c>
      <c r="AH8" s="71">
        <v>0</v>
      </c>
      <c r="AI8" s="71">
        <v>0</v>
      </c>
      <c r="AJ8" s="71">
        <v>0</v>
      </c>
      <c r="AK8" s="81">
        <v>0</v>
      </c>
      <c r="AL8" s="71">
        <v>0</v>
      </c>
      <c r="AM8" s="71">
        <v>0</v>
      </c>
      <c r="AN8" s="71">
        <v>0</v>
      </c>
      <c r="AO8" s="81">
        <v>0</v>
      </c>
      <c r="AP8" s="71">
        <v>0</v>
      </c>
      <c r="AQ8" s="71">
        <v>0</v>
      </c>
      <c r="AR8" s="71">
        <v>91002210</v>
      </c>
      <c r="AS8" s="71">
        <v>0</v>
      </c>
      <c r="AT8" s="71">
        <v>0</v>
      </c>
    </row>
    <row r="9" spans="1:46" x14ac:dyDescent="0.25">
      <c r="A9" s="19" t="s">
        <v>5</v>
      </c>
      <c r="B9" s="71">
        <v>0</v>
      </c>
      <c r="C9" s="71">
        <v>0</v>
      </c>
      <c r="D9" s="71">
        <v>0</v>
      </c>
      <c r="E9" s="81">
        <v>0</v>
      </c>
      <c r="F9" s="71">
        <v>0</v>
      </c>
      <c r="G9" s="71">
        <v>1786689340</v>
      </c>
      <c r="H9" s="71">
        <v>1715504567</v>
      </c>
      <c r="I9" s="81">
        <v>71184773</v>
      </c>
      <c r="J9" s="71">
        <v>0</v>
      </c>
      <c r="K9" s="71">
        <v>0</v>
      </c>
      <c r="L9" s="71">
        <v>0</v>
      </c>
      <c r="M9" s="81">
        <v>0</v>
      </c>
      <c r="N9" s="71">
        <v>0</v>
      </c>
      <c r="O9" s="71">
        <v>0</v>
      </c>
      <c r="P9" s="71">
        <v>0</v>
      </c>
      <c r="Q9" s="81">
        <v>0</v>
      </c>
      <c r="R9" s="71">
        <v>43665275</v>
      </c>
      <c r="S9" s="71">
        <v>8977697</v>
      </c>
      <c r="T9" s="71">
        <v>21122631</v>
      </c>
      <c r="U9" s="81">
        <v>13564947</v>
      </c>
      <c r="V9" s="71">
        <v>8776676</v>
      </c>
      <c r="W9" s="71">
        <v>771904736</v>
      </c>
      <c r="X9" s="71">
        <v>771904736</v>
      </c>
      <c r="Y9" s="81">
        <v>0</v>
      </c>
      <c r="Z9" s="71">
        <v>0</v>
      </c>
      <c r="AA9" s="71">
        <v>0</v>
      </c>
      <c r="AB9" s="71">
        <v>0</v>
      </c>
      <c r="AC9" s="81">
        <v>22429</v>
      </c>
      <c r="AD9" s="71">
        <v>100643973</v>
      </c>
      <c r="AE9" s="71">
        <v>0</v>
      </c>
      <c r="AF9" s="71">
        <v>8555814</v>
      </c>
      <c r="AG9" s="81">
        <v>0</v>
      </c>
      <c r="AH9" s="71">
        <v>0</v>
      </c>
      <c r="AI9" s="71">
        <v>0</v>
      </c>
      <c r="AJ9" s="71">
        <v>0</v>
      </c>
      <c r="AK9" s="81">
        <v>0</v>
      </c>
      <c r="AL9" s="71">
        <v>0</v>
      </c>
      <c r="AM9" s="71">
        <v>213100781</v>
      </c>
      <c r="AN9" s="71">
        <v>205040556</v>
      </c>
      <c r="AO9" s="81">
        <v>5615966</v>
      </c>
      <c r="AP9" s="71">
        <v>2444259</v>
      </c>
      <c r="AQ9" s="71">
        <v>0</v>
      </c>
      <c r="AR9" s="71">
        <v>2933359024</v>
      </c>
      <c r="AS9" s="71">
        <v>0</v>
      </c>
      <c r="AT9" s="71">
        <v>0</v>
      </c>
    </row>
    <row r="10" spans="1:46" x14ac:dyDescent="0.25">
      <c r="A10" s="19" t="s">
        <v>6</v>
      </c>
      <c r="B10" s="71">
        <v>0</v>
      </c>
      <c r="C10" s="71">
        <v>0</v>
      </c>
      <c r="D10" s="71">
        <v>0</v>
      </c>
      <c r="E10" s="81">
        <v>0</v>
      </c>
      <c r="F10" s="71">
        <v>0</v>
      </c>
      <c r="G10" s="71">
        <v>7934261</v>
      </c>
      <c r="H10" s="71">
        <v>7934261</v>
      </c>
      <c r="I10" s="81">
        <v>0</v>
      </c>
      <c r="J10" s="71">
        <v>0</v>
      </c>
      <c r="K10" s="71">
        <v>0</v>
      </c>
      <c r="L10" s="71">
        <v>0</v>
      </c>
      <c r="M10" s="81">
        <v>0</v>
      </c>
      <c r="N10" s="71">
        <v>0</v>
      </c>
      <c r="O10" s="71">
        <v>0</v>
      </c>
      <c r="P10" s="71">
        <v>0</v>
      </c>
      <c r="Q10" s="81">
        <v>0</v>
      </c>
      <c r="R10" s="71">
        <v>1946636</v>
      </c>
      <c r="S10" s="71">
        <v>15344</v>
      </c>
      <c r="T10" s="71">
        <v>1331582</v>
      </c>
      <c r="U10" s="81">
        <v>599710</v>
      </c>
      <c r="V10" s="71">
        <v>805704</v>
      </c>
      <c r="W10" s="71">
        <v>65931001</v>
      </c>
      <c r="X10" s="71">
        <v>3011385</v>
      </c>
      <c r="Y10" s="81">
        <v>62919616</v>
      </c>
      <c r="Z10" s="71">
        <v>10998</v>
      </c>
      <c r="AA10" s="71">
        <v>0</v>
      </c>
      <c r="AB10" s="71">
        <v>4767752</v>
      </c>
      <c r="AC10" s="81">
        <v>5132820</v>
      </c>
      <c r="AD10" s="71">
        <v>13566184</v>
      </c>
      <c r="AE10" s="71">
        <v>6968478</v>
      </c>
      <c r="AF10" s="71">
        <v>22630</v>
      </c>
      <c r="AG10" s="81">
        <v>15315</v>
      </c>
      <c r="AH10" s="71">
        <v>43969732</v>
      </c>
      <c r="AI10" s="71">
        <v>23987309</v>
      </c>
      <c r="AJ10" s="71">
        <v>0</v>
      </c>
      <c r="AK10" s="81">
        <v>19982423</v>
      </c>
      <c r="AL10" s="71">
        <v>6547570</v>
      </c>
      <c r="AM10" s="71">
        <v>9897452</v>
      </c>
      <c r="AN10" s="71">
        <v>2370333</v>
      </c>
      <c r="AO10" s="81">
        <v>6533705</v>
      </c>
      <c r="AP10" s="71">
        <v>993414</v>
      </c>
      <c r="AQ10" s="71">
        <v>0</v>
      </c>
      <c r="AR10" s="71">
        <v>167516533</v>
      </c>
      <c r="AS10" s="71">
        <v>0</v>
      </c>
      <c r="AT10" s="71">
        <v>0</v>
      </c>
    </row>
    <row r="11" spans="1:46" x14ac:dyDescent="0.25">
      <c r="A11" s="19" t="s">
        <v>7</v>
      </c>
      <c r="B11" s="71">
        <v>0</v>
      </c>
      <c r="C11" s="71">
        <v>0</v>
      </c>
      <c r="D11" s="71">
        <v>0</v>
      </c>
      <c r="E11" s="81">
        <v>0</v>
      </c>
      <c r="F11" s="71">
        <v>0</v>
      </c>
      <c r="G11" s="71">
        <v>47067904</v>
      </c>
      <c r="H11" s="71">
        <v>47067904</v>
      </c>
      <c r="I11" s="81">
        <v>0</v>
      </c>
      <c r="J11" s="71">
        <v>0</v>
      </c>
      <c r="K11" s="71">
        <v>0</v>
      </c>
      <c r="L11" s="71">
        <v>0</v>
      </c>
      <c r="M11" s="81">
        <v>0</v>
      </c>
      <c r="N11" s="71">
        <v>0</v>
      </c>
      <c r="O11" s="71">
        <v>0</v>
      </c>
      <c r="P11" s="71">
        <v>0</v>
      </c>
      <c r="Q11" s="81">
        <v>0</v>
      </c>
      <c r="R11" s="71">
        <v>16306846</v>
      </c>
      <c r="S11" s="71">
        <v>0</v>
      </c>
      <c r="T11" s="71">
        <v>16306846</v>
      </c>
      <c r="U11" s="81">
        <v>0</v>
      </c>
      <c r="V11" s="71">
        <v>0</v>
      </c>
      <c r="W11" s="71">
        <v>0</v>
      </c>
      <c r="X11" s="71">
        <v>0</v>
      </c>
      <c r="Y11" s="81">
        <v>0</v>
      </c>
      <c r="Z11" s="71">
        <v>0</v>
      </c>
      <c r="AA11" s="71">
        <v>0</v>
      </c>
      <c r="AB11" s="71">
        <v>0</v>
      </c>
      <c r="AC11" s="81">
        <v>0</v>
      </c>
      <c r="AD11" s="71">
        <v>0</v>
      </c>
      <c r="AE11" s="71">
        <v>0</v>
      </c>
      <c r="AF11" s="71">
        <v>0</v>
      </c>
      <c r="AG11" s="81">
        <v>482907</v>
      </c>
      <c r="AH11" s="71">
        <v>0</v>
      </c>
      <c r="AI11" s="71">
        <v>0</v>
      </c>
      <c r="AJ11" s="71">
        <v>0</v>
      </c>
      <c r="AK11" s="81">
        <v>0</v>
      </c>
      <c r="AL11" s="71">
        <v>0</v>
      </c>
      <c r="AM11" s="71">
        <v>31955564</v>
      </c>
      <c r="AN11" s="71">
        <v>21448605</v>
      </c>
      <c r="AO11" s="81">
        <v>0</v>
      </c>
      <c r="AP11" s="71">
        <v>10506959</v>
      </c>
      <c r="AQ11" s="71">
        <v>0</v>
      </c>
      <c r="AR11" s="71">
        <v>95813221</v>
      </c>
      <c r="AS11" s="71">
        <v>0</v>
      </c>
      <c r="AT11" s="71">
        <v>0</v>
      </c>
    </row>
    <row r="12" spans="1:46" x14ac:dyDescent="0.25">
      <c r="A12" s="19" t="s">
        <v>8</v>
      </c>
      <c r="B12" s="71">
        <v>0</v>
      </c>
      <c r="C12" s="71">
        <v>0</v>
      </c>
      <c r="D12" s="71">
        <v>0</v>
      </c>
      <c r="E12" s="81">
        <v>0</v>
      </c>
      <c r="F12" s="71">
        <v>0</v>
      </c>
      <c r="G12" s="71">
        <v>20371477</v>
      </c>
      <c r="H12" s="71">
        <v>20371477</v>
      </c>
      <c r="I12" s="81">
        <v>0</v>
      </c>
      <c r="J12" s="71">
        <v>0</v>
      </c>
      <c r="K12" s="71">
        <v>0</v>
      </c>
      <c r="L12" s="71">
        <v>0</v>
      </c>
      <c r="M12" s="81">
        <v>0</v>
      </c>
      <c r="N12" s="71">
        <v>0</v>
      </c>
      <c r="O12" s="71">
        <v>0</v>
      </c>
      <c r="P12" s="71">
        <v>0</v>
      </c>
      <c r="Q12" s="81">
        <v>0</v>
      </c>
      <c r="R12" s="71">
        <v>2161499</v>
      </c>
      <c r="S12" s="71">
        <v>1201749</v>
      </c>
      <c r="T12" s="71">
        <v>750</v>
      </c>
      <c r="U12" s="81">
        <v>959000</v>
      </c>
      <c r="V12" s="71">
        <v>0</v>
      </c>
      <c r="W12" s="71">
        <v>32595877</v>
      </c>
      <c r="X12" s="71">
        <v>32595877</v>
      </c>
      <c r="Y12" s="81">
        <v>0</v>
      </c>
      <c r="Z12" s="71">
        <v>0</v>
      </c>
      <c r="AA12" s="71">
        <v>0</v>
      </c>
      <c r="AB12" s="71">
        <v>0</v>
      </c>
      <c r="AC12" s="81">
        <v>716770</v>
      </c>
      <c r="AD12" s="71">
        <v>0</v>
      </c>
      <c r="AE12" s="71">
        <v>0</v>
      </c>
      <c r="AF12" s="71">
        <v>0</v>
      </c>
      <c r="AG12" s="81">
        <v>0</v>
      </c>
      <c r="AH12" s="71">
        <v>0</v>
      </c>
      <c r="AI12" s="71">
        <v>0</v>
      </c>
      <c r="AJ12" s="71">
        <v>0</v>
      </c>
      <c r="AK12" s="81">
        <v>0</v>
      </c>
      <c r="AL12" s="71">
        <v>0</v>
      </c>
      <c r="AM12" s="71">
        <v>9811184</v>
      </c>
      <c r="AN12" s="71">
        <v>34343</v>
      </c>
      <c r="AO12" s="81">
        <v>9734948</v>
      </c>
      <c r="AP12" s="71">
        <v>41893</v>
      </c>
      <c r="AQ12" s="71">
        <v>0</v>
      </c>
      <c r="AR12" s="71">
        <v>65656807</v>
      </c>
      <c r="AS12" s="71">
        <v>0</v>
      </c>
      <c r="AT12" s="71">
        <v>0</v>
      </c>
    </row>
    <row r="13" spans="1:46" x14ac:dyDescent="0.25">
      <c r="A13" s="228" t="s">
        <v>163</v>
      </c>
      <c r="B13" s="71">
        <v>0</v>
      </c>
      <c r="C13" s="71">
        <v>0</v>
      </c>
      <c r="D13" s="71">
        <v>0</v>
      </c>
      <c r="E13" s="81">
        <v>0</v>
      </c>
      <c r="F13" s="71">
        <v>0</v>
      </c>
      <c r="G13" s="71">
        <v>40470612</v>
      </c>
      <c r="H13" s="71">
        <v>40470612</v>
      </c>
      <c r="I13" s="81">
        <v>0</v>
      </c>
      <c r="J13" s="71">
        <v>0</v>
      </c>
      <c r="K13" s="71">
        <v>0</v>
      </c>
      <c r="L13" s="71">
        <v>0</v>
      </c>
      <c r="M13" s="81">
        <v>0</v>
      </c>
      <c r="N13" s="71">
        <v>0</v>
      </c>
      <c r="O13" s="71">
        <v>0</v>
      </c>
      <c r="P13" s="71">
        <v>0</v>
      </c>
      <c r="Q13" s="81">
        <v>0</v>
      </c>
      <c r="R13" s="71">
        <v>32235106</v>
      </c>
      <c r="S13" s="71">
        <v>7417042</v>
      </c>
      <c r="T13" s="71">
        <v>800000</v>
      </c>
      <c r="U13" s="81">
        <v>24018064</v>
      </c>
      <c r="V13" s="71">
        <v>0</v>
      </c>
      <c r="W13" s="71">
        <v>22584565</v>
      </c>
      <c r="X13" s="71">
        <v>22584565</v>
      </c>
      <c r="Y13" s="81">
        <v>0</v>
      </c>
      <c r="Z13" s="71">
        <v>0</v>
      </c>
      <c r="AA13" s="71">
        <v>20000000</v>
      </c>
      <c r="AB13" s="71">
        <v>0</v>
      </c>
      <c r="AC13" s="81">
        <v>51742177</v>
      </c>
      <c r="AD13" s="71">
        <v>831621</v>
      </c>
      <c r="AE13" s="71">
        <v>0</v>
      </c>
      <c r="AF13" s="71">
        <v>0</v>
      </c>
      <c r="AG13" s="81">
        <v>0</v>
      </c>
      <c r="AH13" s="71">
        <v>0</v>
      </c>
      <c r="AI13" s="71">
        <v>0</v>
      </c>
      <c r="AJ13" s="71">
        <v>0</v>
      </c>
      <c r="AK13" s="81">
        <v>0</v>
      </c>
      <c r="AL13" s="71">
        <v>0</v>
      </c>
      <c r="AM13" s="71">
        <v>0</v>
      </c>
      <c r="AN13" s="71">
        <v>0</v>
      </c>
      <c r="AO13" s="81">
        <v>0</v>
      </c>
      <c r="AP13" s="71">
        <v>0</v>
      </c>
      <c r="AQ13" s="71">
        <v>3944002</v>
      </c>
      <c r="AR13" s="71">
        <v>171808083</v>
      </c>
      <c r="AS13" s="71">
        <v>0</v>
      </c>
      <c r="AT13" s="71">
        <v>0</v>
      </c>
    </row>
    <row r="14" spans="1:46" x14ac:dyDescent="0.25">
      <c r="A14" s="19" t="s">
        <v>10</v>
      </c>
      <c r="B14" s="71">
        <v>0</v>
      </c>
      <c r="C14" s="71">
        <v>0</v>
      </c>
      <c r="D14" s="71">
        <v>0</v>
      </c>
      <c r="E14" s="81">
        <v>0</v>
      </c>
      <c r="F14" s="71">
        <v>0</v>
      </c>
      <c r="G14" s="71">
        <v>133595138</v>
      </c>
      <c r="H14" s="71">
        <v>127932367</v>
      </c>
      <c r="I14" s="81">
        <v>5662771</v>
      </c>
      <c r="J14" s="71">
        <v>0</v>
      </c>
      <c r="K14" s="71">
        <v>0</v>
      </c>
      <c r="L14" s="71">
        <v>0</v>
      </c>
      <c r="M14" s="81">
        <v>0</v>
      </c>
      <c r="N14" s="71">
        <v>0</v>
      </c>
      <c r="O14" s="71">
        <v>0</v>
      </c>
      <c r="P14" s="71">
        <v>0</v>
      </c>
      <c r="Q14" s="81">
        <v>0</v>
      </c>
      <c r="R14" s="71">
        <v>0</v>
      </c>
      <c r="S14" s="71">
        <v>0</v>
      </c>
      <c r="T14" s="71">
        <v>0</v>
      </c>
      <c r="U14" s="81">
        <v>0</v>
      </c>
      <c r="V14" s="71">
        <v>0</v>
      </c>
      <c r="W14" s="71">
        <v>128925050</v>
      </c>
      <c r="X14" s="71">
        <v>128925050</v>
      </c>
      <c r="Y14" s="81">
        <v>0</v>
      </c>
      <c r="Z14" s="71">
        <v>0</v>
      </c>
      <c r="AA14" s="71">
        <v>0</v>
      </c>
      <c r="AB14" s="71">
        <v>0</v>
      </c>
      <c r="AC14" s="81">
        <v>0</v>
      </c>
      <c r="AD14" s="71">
        <v>0</v>
      </c>
      <c r="AE14" s="71">
        <v>0</v>
      </c>
      <c r="AF14" s="71">
        <v>0</v>
      </c>
      <c r="AG14" s="81">
        <v>0</v>
      </c>
      <c r="AH14" s="71">
        <v>153693865</v>
      </c>
      <c r="AI14" s="71">
        <v>43814719</v>
      </c>
      <c r="AJ14" s="71">
        <v>529359</v>
      </c>
      <c r="AK14" s="81">
        <v>109349787</v>
      </c>
      <c r="AL14" s="71">
        <v>0</v>
      </c>
      <c r="AM14" s="71">
        <v>18631583</v>
      </c>
      <c r="AN14" s="71">
        <v>9399670</v>
      </c>
      <c r="AO14" s="81">
        <v>0</v>
      </c>
      <c r="AP14" s="71">
        <v>9231913</v>
      </c>
      <c r="AQ14" s="71">
        <v>2168656</v>
      </c>
      <c r="AR14" s="71">
        <v>437014292</v>
      </c>
      <c r="AS14" s="71">
        <v>0</v>
      </c>
      <c r="AT14" s="71">
        <v>0</v>
      </c>
    </row>
    <row r="15" spans="1:46" x14ac:dyDescent="0.25">
      <c r="A15" s="19" t="s">
        <v>11</v>
      </c>
      <c r="B15" s="71">
        <v>0</v>
      </c>
      <c r="C15" s="71">
        <v>0</v>
      </c>
      <c r="D15" s="71">
        <v>0</v>
      </c>
      <c r="E15" s="81">
        <v>0</v>
      </c>
      <c r="F15" s="71">
        <v>0</v>
      </c>
      <c r="G15" s="71">
        <v>27671321</v>
      </c>
      <c r="H15" s="71">
        <v>27671321</v>
      </c>
      <c r="I15" s="81">
        <v>0</v>
      </c>
      <c r="J15" s="71">
        <v>0</v>
      </c>
      <c r="K15" s="71">
        <v>0</v>
      </c>
      <c r="L15" s="71">
        <v>0</v>
      </c>
      <c r="M15" s="81">
        <v>0</v>
      </c>
      <c r="N15" s="71">
        <v>0</v>
      </c>
      <c r="O15" s="71">
        <v>0</v>
      </c>
      <c r="P15" s="71">
        <v>0</v>
      </c>
      <c r="Q15" s="81">
        <v>0</v>
      </c>
      <c r="R15" s="71">
        <v>2176996</v>
      </c>
      <c r="S15" s="71">
        <v>0</v>
      </c>
      <c r="T15" s="71">
        <v>0</v>
      </c>
      <c r="U15" s="81">
        <v>2176996</v>
      </c>
      <c r="V15" s="71">
        <v>355166</v>
      </c>
      <c r="W15" s="71">
        <v>22182651</v>
      </c>
      <c r="X15" s="71">
        <v>22182651</v>
      </c>
      <c r="Y15" s="81">
        <v>0</v>
      </c>
      <c r="Z15" s="71">
        <v>0</v>
      </c>
      <c r="AA15" s="71">
        <v>0</v>
      </c>
      <c r="AB15" s="71">
        <v>0</v>
      </c>
      <c r="AC15" s="81">
        <v>0</v>
      </c>
      <c r="AD15" s="71">
        <v>0</v>
      </c>
      <c r="AE15" s="71">
        <v>49855783</v>
      </c>
      <c r="AF15" s="71">
        <v>0</v>
      </c>
      <c r="AG15" s="81">
        <v>0</v>
      </c>
      <c r="AH15" s="71">
        <v>62916977</v>
      </c>
      <c r="AI15" s="71">
        <v>54243762</v>
      </c>
      <c r="AJ15" s="71">
        <v>3186500</v>
      </c>
      <c r="AK15" s="81">
        <v>5486715</v>
      </c>
      <c r="AL15" s="71">
        <v>0</v>
      </c>
      <c r="AM15" s="71">
        <v>234774</v>
      </c>
      <c r="AN15" s="71">
        <v>36702</v>
      </c>
      <c r="AO15" s="81">
        <v>74578</v>
      </c>
      <c r="AP15" s="71">
        <v>123494</v>
      </c>
      <c r="AQ15" s="71">
        <v>0</v>
      </c>
      <c r="AR15" s="71">
        <v>165393668</v>
      </c>
      <c r="AS15" s="71">
        <v>0</v>
      </c>
      <c r="AT15" s="71">
        <v>0</v>
      </c>
    </row>
    <row r="16" spans="1:46" x14ac:dyDescent="0.25">
      <c r="A16" s="19" t="s">
        <v>12</v>
      </c>
      <c r="B16" s="71">
        <v>0</v>
      </c>
      <c r="C16" s="71">
        <v>0</v>
      </c>
      <c r="D16" s="71">
        <v>0</v>
      </c>
      <c r="E16" s="81">
        <v>0</v>
      </c>
      <c r="F16" s="71">
        <v>0</v>
      </c>
      <c r="G16" s="71">
        <v>18110421</v>
      </c>
      <c r="H16" s="71">
        <v>18110421</v>
      </c>
      <c r="I16" s="81">
        <v>0</v>
      </c>
      <c r="J16" s="71">
        <v>0</v>
      </c>
      <c r="K16" s="71">
        <v>0</v>
      </c>
      <c r="L16" s="71">
        <v>0</v>
      </c>
      <c r="M16" s="81">
        <v>0</v>
      </c>
      <c r="N16" s="71">
        <v>0</v>
      </c>
      <c r="O16" s="71">
        <v>0</v>
      </c>
      <c r="P16" s="71">
        <v>0</v>
      </c>
      <c r="Q16" s="81">
        <v>0</v>
      </c>
      <c r="R16" s="71">
        <v>97519767</v>
      </c>
      <c r="S16" s="71">
        <v>1930832</v>
      </c>
      <c r="T16" s="71">
        <v>44410278</v>
      </c>
      <c r="U16" s="81">
        <v>51178657</v>
      </c>
      <c r="V16" s="71">
        <v>1504883</v>
      </c>
      <c r="W16" s="71">
        <v>4971633</v>
      </c>
      <c r="X16" s="71">
        <v>4971633</v>
      </c>
      <c r="Y16" s="81">
        <v>0</v>
      </c>
      <c r="Z16" s="71">
        <v>0</v>
      </c>
      <c r="AA16" s="71">
        <v>0</v>
      </c>
      <c r="AB16" s="71">
        <v>0</v>
      </c>
      <c r="AC16" s="81">
        <v>366858</v>
      </c>
      <c r="AD16" s="71">
        <v>28785478</v>
      </c>
      <c r="AE16" s="71">
        <v>20508000</v>
      </c>
      <c r="AF16" s="71">
        <v>683784</v>
      </c>
      <c r="AG16" s="81">
        <v>2411811</v>
      </c>
      <c r="AH16" s="71">
        <v>132000</v>
      </c>
      <c r="AI16" s="71">
        <v>0</v>
      </c>
      <c r="AJ16" s="71">
        <v>132000</v>
      </c>
      <c r="AK16" s="81">
        <v>0</v>
      </c>
      <c r="AL16" s="71">
        <v>0</v>
      </c>
      <c r="AM16" s="71">
        <v>14994759</v>
      </c>
      <c r="AN16" s="71">
        <v>6692896</v>
      </c>
      <c r="AO16" s="81">
        <v>7170636</v>
      </c>
      <c r="AP16" s="71">
        <v>1131227</v>
      </c>
      <c r="AQ16" s="71">
        <v>17602520</v>
      </c>
      <c r="AR16" s="71">
        <v>207591914</v>
      </c>
      <c r="AS16" s="71">
        <v>0</v>
      </c>
      <c r="AT16" s="71">
        <v>0</v>
      </c>
    </row>
    <row r="17" spans="1:46" x14ac:dyDescent="0.25">
      <c r="A17" s="19" t="s">
        <v>13</v>
      </c>
      <c r="B17" s="71">
        <v>0</v>
      </c>
      <c r="C17" s="71">
        <v>0</v>
      </c>
      <c r="D17" s="71">
        <v>0</v>
      </c>
      <c r="E17" s="81">
        <v>0</v>
      </c>
      <c r="F17" s="71">
        <v>0</v>
      </c>
      <c r="G17" s="71">
        <v>3941652</v>
      </c>
      <c r="H17" s="71">
        <v>3941652</v>
      </c>
      <c r="I17" s="81">
        <v>0</v>
      </c>
      <c r="J17" s="71">
        <v>0</v>
      </c>
      <c r="K17" s="71">
        <v>0</v>
      </c>
      <c r="L17" s="71">
        <v>0</v>
      </c>
      <c r="M17" s="81">
        <v>0</v>
      </c>
      <c r="N17" s="71">
        <v>0</v>
      </c>
      <c r="O17" s="71">
        <v>0</v>
      </c>
      <c r="P17" s="71">
        <v>0</v>
      </c>
      <c r="Q17" s="81">
        <v>0</v>
      </c>
      <c r="R17" s="71">
        <v>4123266</v>
      </c>
      <c r="S17" s="71">
        <v>0</v>
      </c>
      <c r="T17" s="71">
        <v>0</v>
      </c>
      <c r="U17" s="81">
        <v>4123266</v>
      </c>
      <c r="V17" s="71">
        <v>189501</v>
      </c>
      <c r="W17" s="71">
        <v>1625820</v>
      </c>
      <c r="X17" s="71">
        <v>1175820</v>
      </c>
      <c r="Y17" s="81">
        <v>450000</v>
      </c>
      <c r="Z17" s="71">
        <v>0</v>
      </c>
      <c r="AA17" s="71">
        <v>0</v>
      </c>
      <c r="AB17" s="71">
        <v>0</v>
      </c>
      <c r="AC17" s="81">
        <v>94490</v>
      </c>
      <c r="AD17" s="71">
        <v>0</v>
      </c>
      <c r="AE17" s="71">
        <v>0</v>
      </c>
      <c r="AF17" s="71">
        <v>0</v>
      </c>
      <c r="AG17" s="81">
        <v>0</v>
      </c>
      <c r="AH17" s="71">
        <v>1464050</v>
      </c>
      <c r="AI17" s="71">
        <v>1464050</v>
      </c>
      <c r="AJ17" s="71">
        <v>0</v>
      </c>
      <c r="AK17" s="81">
        <v>0</v>
      </c>
      <c r="AL17" s="71">
        <v>0</v>
      </c>
      <c r="AM17" s="71">
        <v>1586600</v>
      </c>
      <c r="AN17" s="71">
        <v>1232559</v>
      </c>
      <c r="AO17" s="81">
        <v>0</v>
      </c>
      <c r="AP17" s="71">
        <v>354041</v>
      </c>
      <c r="AQ17" s="71">
        <v>0</v>
      </c>
      <c r="AR17" s="71">
        <v>13025379</v>
      </c>
      <c r="AS17" s="71">
        <v>0</v>
      </c>
      <c r="AT17" s="71">
        <v>0</v>
      </c>
    </row>
    <row r="18" spans="1:46" x14ac:dyDescent="0.25">
      <c r="A18" s="19" t="s">
        <v>14</v>
      </c>
      <c r="B18" s="71">
        <v>0</v>
      </c>
      <c r="C18" s="71">
        <v>0</v>
      </c>
      <c r="D18" s="71">
        <v>0</v>
      </c>
      <c r="E18" s="81">
        <v>0</v>
      </c>
      <c r="F18" s="71">
        <v>0</v>
      </c>
      <c r="G18" s="71">
        <v>4987840</v>
      </c>
      <c r="H18" s="71">
        <v>4987840</v>
      </c>
      <c r="I18" s="81">
        <v>0</v>
      </c>
      <c r="J18" s="71">
        <v>0</v>
      </c>
      <c r="K18" s="71">
        <v>0</v>
      </c>
      <c r="L18" s="71">
        <v>0</v>
      </c>
      <c r="M18" s="81">
        <v>0</v>
      </c>
      <c r="N18" s="71">
        <v>0</v>
      </c>
      <c r="O18" s="71">
        <v>0</v>
      </c>
      <c r="P18" s="71">
        <v>0</v>
      </c>
      <c r="Q18" s="81">
        <v>0</v>
      </c>
      <c r="R18" s="71">
        <v>123962</v>
      </c>
      <c r="S18" s="71">
        <v>0</v>
      </c>
      <c r="T18" s="71">
        <v>0</v>
      </c>
      <c r="U18" s="81">
        <v>123962</v>
      </c>
      <c r="V18" s="71">
        <v>88781</v>
      </c>
      <c r="W18" s="71">
        <v>762762740</v>
      </c>
      <c r="X18" s="71">
        <v>716608656</v>
      </c>
      <c r="Y18" s="81">
        <v>46154084</v>
      </c>
      <c r="Z18" s="71">
        <v>0</v>
      </c>
      <c r="AA18" s="71">
        <v>0</v>
      </c>
      <c r="AB18" s="71">
        <v>0</v>
      </c>
      <c r="AC18" s="81">
        <v>351139</v>
      </c>
      <c r="AD18" s="71">
        <v>6243038</v>
      </c>
      <c r="AE18" s="71">
        <v>0</v>
      </c>
      <c r="AF18" s="71">
        <v>0</v>
      </c>
      <c r="AG18" s="81">
        <v>0</v>
      </c>
      <c r="AH18" s="71">
        <v>0</v>
      </c>
      <c r="AI18" s="71">
        <v>0</v>
      </c>
      <c r="AJ18" s="71">
        <v>0</v>
      </c>
      <c r="AK18" s="81">
        <v>0</v>
      </c>
      <c r="AL18" s="71">
        <v>0</v>
      </c>
      <c r="AM18" s="71">
        <v>845581</v>
      </c>
      <c r="AN18" s="71">
        <v>0</v>
      </c>
      <c r="AO18" s="81">
        <v>839550</v>
      </c>
      <c r="AP18" s="71">
        <v>6031</v>
      </c>
      <c r="AQ18" s="71">
        <v>0</v>
      </c>
      <c r="AR18" s="71">
        <v>775403081</v>
      </c>
      <c r="AS18" s="71">
        <v>0</v>
      </c>
      <c r="AT18" s="71">
        <v>0</v>
      </c>
    </row>
    <row r="19" spans="1:46" x14ac:dyDescent="0.25">
      <c r="A19" s="19" t="s">
        <v>15</v>
      </c>
      <c r="B19" s="71">
        <v>0</v>
      </c>
      <c r="C19" s="71">
        <v>0</v>
      </c>
      <c r="D19" s="71">
        <v>0</v>
      </c>
      <c r="E19" s="81">
        <v>0</v>
      </c>
      <c r="F19" s="71">
        <v>0</v>
      </c>
      <c r="G19" s="71">
        <v>1403462</v>
      </c>
      <c r="H19" s="71">
        <v>1403462</v>
      </c>
      <c r="I19" s="81">
        <v>0</v>
      </c>
      <c r="J19" s="71">
        <v>0</v>
      </c>
      <c r="K19" s="71">
        <v>0</v>
      </c>
      <c r="L19" s="71">
        <v>0</v>
      </c>
      <c r="M19" s="81">
        <v>0</v>
      </c>
      <c r="N19" s="71">
        <v>0</v>
      </c>
      <c r="O19" s="71">
        <v>0</v>
      </c>
      <c r="P19" s="71">
        <v>0</v>
      </c>
      <c r="Q19" s="81">
        <v>0</v>
      </c>
      <c r="R19" s="71">
        <v>0</v>
      </c>
      <c r="S19" s="71">
        <v>0</v>
      </c>
      <c r="T19" s="71">
        <v>0</v>
      </c>
      <c r="U19" s="81">
        <v>0</v>
      </c>
      <c r="V19" s="71">
        <v>0</v>
      </c>
      <c r="W19" s="71">
        <v>15356947</v>
      </c>
      <c r="X19" s="71">
        <v>15356947</v>
      </c>
      <c r="Y19" s="81">
        <v>0</v>
      </c>
      <c r="Z19" s="71">
        <v>0</v>
      </c>
      <c r="AA19" s="71">
        <v>0</v>
      </c>
      <c r="AB19" s="71">
        <v>0</v>
      </c>
      <c r="AC19" s="81">
        <v>0</v>
      </c>
      <c r="AD19" s="71">
        <v>0</v>
      </c>
      <c r="AE19" s="71">
        <v>0</v>
      </c>
      <c r="AF19" s="71">
        <v>0</v>
      </c>
      <c r="AG19" s="81">
        <v>0</v>
      </c>
      <c r="AH19" s="71">
        <v>0</v>
      </c>
      <c r="AI19" s="71">
        <v>0</v>
      </c>
      <c r="AJ19" s="71">
        <v>0</v>
      </c>
      <c r="AK19" s="81">
        <v>0</v>
      </c>
      <c r="AL19" s="71">
        <v>0</v>
      </c>
      <c r="AM19" s="71">
        <v>0</v>
      </c>
      <c r="AN19" s="71">
        <v>0</v>
      </c>
      <c r="AO19" s="81">
        <v>0</v>
      </c>
      <c r="AP19" s="71">
        <v>0</v>
      </c>
      <c r="AQ19" s="71">
        <v>13585788</v>
      </c>
      <c r="AR19" s="71">
        <v>30346197</v>
      </c>
      <c r="AS19" s="71">
        <v>0</v>
      </c>
      <c r="AT19" s="71">
        <v>0</v>
      </c>
    </row>
    <row r="20" spans="1:46" x14ac:dyDescent="0.25">
      <c r="A20" s="19" t="s">
        <v>16</v>
      </c>
      <c r="B20" s="71">
        <v>0</v>
      </c>
      <c r="C20" s="71">
        <v>0</v>
      </c>
      <c r="D20" s="71">
        <v>0</v>
      </c>
      <c r="E20" s="81">
        <v>0</v>
      </c>
      <c r="F20" s="71">
        <v>0</v>
      </c>
      <c r="G20" s="71">
        <v>37126348</v>
      </c>
      <c r="H20" s="71">
        <v>37126348</v>
      </c>
      <c r="I20" s="81">
        <v>0</v>
      </c>
      <c r="J20" s="71">
        <v>0</v>
      </c>
      <c r="K20" s="71">
        <v>0</v>
      </c>
      <c r="L20" s="71">
        <v>0</v>
      </c>
      <c r="M20" s="81">
        <v>0</v>
      </c>
      <c r="N20" s="71">
        <v>0</v>
      </c>
      <c r="O20" s="71">
        <v>0</v>
      </c>
      <c r="P20" s="71">
        <v>0</v>
      </c>
      <c r="Q20" s="81">
        <v>0</v>
      </c>
      <c r="R20" s="71">
        <v>4986123</v>
      </c>
      <c r="S20" s="71">
        <v>0</v>
      </c>
      <c r="T20" s="71">
        <v>0</v>
      </c>
      <c r="U20" s="81">
        <v>4986123</v>
      </c>
      <c r="V20" s="71">
        <v>0</v>
      </c>
      <c r="W20" s="71">
        <v>0</v>
      </c>
      <c r="X20" s="71">
        <v>0</v>
      </c>
      <c r="Y20" s="81">
        <v>0</v>
      </c>
      <c r="Z20" s="71">
        <v>0</v>
      </c>
      <c r="AA20" s="71">
        <v>0</v>
      </c>
      <c r="AB20" s="71">
        <v>0</v>
      </c>
      <c r="AC20" s="81">
        <v>0</v>
      </c>
      <c r="AD20" s="71">
        <v>0</v>
      </c>
      <c r="AE20" s="71">
        <v>0</v>
      </c>
      <c r="AF20" s="71">
        <v>0</v>
      </c>
      <c r="AG20" s="81">
        <v>0</v>
      </c>
      <c r="AH20" s="71">
        <v>0</v>
      </c>
      <c r="AI20" s="71">
        <v>0</v>
      </c>
      <c r="AJ20" s="71">
        <v>0</v>
      </c>
      <c r="AK20" s="81">
        <v>0</v>
      </c>
      <c r="AL20" s="71">
        <v>0</v>
      </c>
      <c r="AM20" s="71">
        <v>6611348</v>
      </c>
      <c r="AN20" s="71">
        <v>2766684</v>
      </c>
      <c r="AO20" s="81">
        <v>3490715</v>
      </c>
      <c r="AP20" s="71">
        <v>353949</v>
      </c>
      <c r="AQ20" s="71">
        <v>0</v>
      </c>
      <c r="AR20" s="71">
        <v>48723819</v>
      </c>
      <c r="AS20" s="71">
        <v>0</v>
      </c>
      <c r="AT20" s="71">
        <v>0</v>
      </c>
    </row>
    <row r="21" spans="1:46" x14ac:dyDescent="0.25">
      <c r="A21" s="19" t="s">
        <v>80</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20778024</v>
      </c>
      <c r="X21" s="71">
        <v>6673024</v>
      </c>
      <c r="Y21" s="81">
        <v>14105000</v>
      </c>
      <c r="Z21" s="71">
        <v>0</v>
      </c>
      <c r="AA21" s="71">
        <v>46863376</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67641400</v>
      </c>
      <c r="AS21" s="71">
        <v>0</v>
      </c>
      <c r="AT21" s="71">
        <v>0</v>
      </c>
    </row>
    <row r="22" spans="1:46" x14ac:dyDescent="0.25">
      <c r="A22" s="19" t="s">
        <v>18</v>
      </c>
      <c r="B22" s="71">
        <v>0</v>
      </c>
      <c r="C22" s="71">
        <v>0</v>
      </c>
      <c r="D22" s="71">
        <v>0</v>
      </c>
      <c r="E22" s="81">
        <v>0</v>
      </c>
      <c r="F22" s="71">
        <v>0</v>
      </c>
      <c r="G22" s="71">
        <v>63495112</v>
      </c>
      <c r="H22" s="71">
        <v>38571904</v>
      </c>
      <c r="I22" s="81">
        <v>24923208</v>
      </c>
      <c r="J22" s="71">
        <v>0</v>
      </c>
      <c r="K22" s="71">
        <v>0</v>
      </c>
      <c r="L22" s="71">
        <v>0</v>
      </c>
      <c r="M22" s="81">
        <v>0</v>
      </c>
      <c r="N22" s="71">
        <v>0</v>
      </c>
      <c r="O22" s="71">
        <v>0</v>
      </c>
      <c r="P22" s="71">
        <v>0</v>
      </c>
      <c r="Q22" s="81">
        <v>0</v>
      </c>
      <c r="R22" s="71">
        <v>0</v>
      </c>
      <c r="S22" s="71">
        <v>0</v>
      </c>
      <c r="T22" s="71">
        <v>0</v>
      </c>
      <c r="U22" s="81">
        <v>0</v>
      </c>
      <c r="V22" s="71">
        <v>0</v>
      </c>
      <c r="W22" s="71">
        <v>2998184</v>
      </c>
      <c r="X22" s="71">
        <v>2998184</v>
      </c>
      <c r="Y22" s="81">
        <v>0</v>
      </c>
      <c r="Z22" s="71">
        <v>0</v>
      </c>
      <c r="AA22" s="71">
        <v>0</v>
      </c>
      <c r="AB22" s="71">
        <v>0</v>
      </c>
      <c r="AC22" s="81">
        <v>0</v>
      </c>
      <c r="AD22" s="71">
        <v>145537</v>
      </c>
      <c r="AE22" s="71">
        <v>0</v>
      </c>
      <c r="AF22" s="71">
        <v>0</v>
      </c>
      <c r="AG22" s="81">
        <v>4958048</v>
      </c>
      <c r="AH22" s="71">
        <v>0</v>
      </c>
      <c r="AI22" s="71">
        <v>0</v>
      </c>
      <c r="AJ22" s="71">
        <v>0</v>
      </c>
      <c r="AK22" s="81">
        <v>0</v>
      </c>
      <c r="AL22" s="71">
        <v>0</v>
      </c>
      <c r="AM22" s="71">
        <v>16442</v>
      </c>
      <c r="AN22" s="71">
        <v>16442</v>
      </c>
      <c r="AO22" s="81">
        <v>0</v>
      </c>
      <c r="AP22" s="71">
        <v>0</v>
      </c>
      <c r="AQ22" s="71">
        <v>0</v>
      </c>
      <c r="AR22" s="71">
        <v>71613323</v>
      </c>
      <c r="AS22" s="71">
        <v>0</v>
      </c>
      <c r="AT22" s="71">
        <v>0</v>
      </c>
    </row>
    <row r="23" spans="1:46" x14ac:dyDescent="0.25">
      <c r="A23" s="19" t="s">
        <v>81</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25743550</v>
      </c>
      <c r="S23" s="71">
        <v>0</v>
      </c>
      <c r="T23" s="71">
        <v>25743550</v>
      </c>
      <c r="U23" s="81">
        <v>0</v>
      </c>
      <c r="V23" s="71">
        <v>0</v>
      </c>
      <c r="W23" s="71">
        <v>33986010</v>
      </c>
      <c r="X23" s="71">
        <v>5219488</v>
      </c>
      <c r="Y23" s="81">
        <v>28766522</v>
      </c>
      <c r="Z23" s="71">
        <v>0</v>
      </c>
      <c r="AA23" s="71">
        <v>16972846</v>
      </c>
      <c r="AB23" s="71">
        <v>0</v>
      </c>
      <c r="AC23" s="81">
        <v>0</v>
      </c>
      <c r="AD23" s="71">
        <v>0</v>
      </c>
      <c r="AE23" s="71">
        <v>2135096</v>
      </c>
      <c r="AF23" s="71">
        <v>0</v>
      </c>
      <c r="AG23" s="81">
        <v>0</v>
      </c>
      <c r="AH23" s="71">
        <v>0</v>
      </c>
      <c r="AI23" s="71">
        <v>0</v>
      </c>
      <c r="AJ23" s="71">
        <v>0</v>
      </c>
      <c r="AK23" s="81">
        <v>0</v>
      </c>
      <c r="AL23" s="71">
        <v>0</v>
      </c>
      <c r="AM23" s="71">
        <v>0</v>
      </c>
      <c r="AN23" s="71">
        <v>0</v>
      </c>
      <c r="AO23" s="81">
        <v>0</v>
      </c>
      <c r="AP23" s="71">
        <v>0</v>
      </c>
      <c r="AQ23" s="71">
        <v>0</v>
      </c>
      <c r="AR23" s="71">
        <v>78837502</v>
      </c>
      <c r="AS23" s="71">
        <v>0</v>
      </c>
      <c r="AT23" s="71">
        <v>0</v>
      </c>
    </row>
    <row r="24" spans="1:46" x14ac:dyDescent="0.25">
      <c r="A24" s="19" t="s">
        <v>20</v>
      </c>
      <c r="B24" s="71">
        <v>0</v>
      </c>
      <c r="C24" s="71">
        <v>0</v>
      </c>
      <c r="D24" s="71">
        <v>0</v>
      </c>
      <c r="E24" s="81">
        <v>0</v>
      </c>
      <c r="F24" s="71">
        <v>0</v>
      </c>
      <c r="G24" s="71">
        <v>19417556</v>
      </c>
      <c r="H24" s="71">
        <v>15676712</v>
      </c>
      <c r="I24" s="81">
        <v>3740844</v>
      </c>
      <c r="J24" s="71">
        <v>0</v>
      </c>
      <c r="K24" s="71">
        <v>0</v>
      </c>
      <c r="L24" s="71">
        <v>0</v>
      </c>
      <c r="M24" s="81">
        <v>0</v>
      </c>
      <c r="N24" s="71">
        <v>0</v>
      </c>
      <c r="O24" s="71">
        <v>0</v>
      </c>
      <c r="P24" s="71">
        <v>0</v>
      </c>
      <c r="Q24" s="81">
        <v>0</v>
      </c>
      <c r="R24" s="71">
        <v>477437</v>
      </c>
      <c r="S24" s="71">
        <v>0</v>
      </c>
      <c r="T24" s="71">
        <v>0</v>
      </c>
      <c r="U24" s="81">
        <v>477437</v>
      </c>
      <c r="V24" s="71">
        <v>40783</v>
      </c>
      <c r="W24" s="71">
        <v>4069024</v>
      </c>
      <c r="X24" s="71">
        <v>2786795</v>
      </c>
      <c r="Y24" s="81">
        <v>1282229</v>
      </c>
      <c r="Z24" s="71">
        <v>0</v>
      </c>
      <c r="AA24" s="71">
        <v>0</v>
      </c>
      <c r="AB24" s="71">
        <v>0</v>
      </c>
      <c r="AC24" s="81">
        <v>0</v>
      </c>
      <c r="AD24" s="71">
        <v>25636</v>
      </c>
      <c r="AE24" s="71">
        <v>0</v>
      </c>
      <c r="AF24" s="71">
        <v>0</v>
      </c>
      <c r="AG24" s="81">
        <v>0</v>
      </c>
      <c r="AH24" s="71">
        <v>0</v>
      </c>
      <c r="AI24" s="71">
        <v>0</v>
      </c>
      <c r="AJ24" s="71">
        <v>0</v>
      </c>
      <c r="AK24" s="81">
        <v>0</v>
      </c>
      <c r="AL24" s="71">
        <v>0</v>
      </c>
      <c r="AM24" s="71">
        <v>1042716</v>
      </c>
      <c r="AN24" s="71">
        <v>0</v>
      </c>
      <c r="AO24" s="81">
        <v>1042516</v>
      </c>
      <c r="AP24" s="71">
        <v>200</v>
      </c>
      <c r="AQ24" s="71">
        <v>0</v>
      </c>
      <c r="AR24" s="71">
        <v>25073152</v>
      </c>
      <c r="AS24" s="71">
        <v>0</v>
      </c>
      <c r="AT24" s="71">
        <v>0</v>
      </c>
    </row>
    <row r="25" spans="1:46" x14ac:dyDescent="0.25">
      <c r="A25" s="19" t="s">
        <v>21</v>
      </c>
      <c r="B25" s="71">
        <v>0</v>
      </c>
      <c r="C25" s="71">
        <v>0</v>
      </c>
      <c r="D25" s="71">
        <v>0</v>
      </c>
      <c r="E25" s="81">
        <v>0</v>
      </c>
      <c r="F25" s="71">
        <v>0</v>
      </c>
      <c r="G25" s="71">
        <v>9060324</v>
      </c>
      <c r="H25" s="71">
        <v>9060324</v>
      </c>
      <c r="I25" s="81">
        <v>0</v>
      </c>
      <c r="J25" s="71">
        <v>0</v>
      </c>
      <c r="K25" s="71">
        <v>0</v>
      </c>
      <c r="L25" s="71">
        <v>0</v>
      </c>
      <c r="M25" s="81">
        <v>0</v>
      </c>
      <c r="N25" s="71">
        <v>0</v>
      </c>
      <c r="O25" s="71">
        <v>0</v>
      </c>
      <c r="P25" s="71">
        <v>0</v>
      </c>
      <c r="Q25" s="81">
        <v>0</v>
      </c>
      <c r="R25" s="71">
        <v>640547</v>
      </c>
      <c r="S25" s="71">
        <v>0</v>
      </c>
      <c r="T25" s="71">
        <v>117033</v>
      </c>
      <c r="U25" s="81">
        <v>523514</v>
      </c>
      <c r="V25" s="71">
        <v>406566</v>
      </c>
      <c r="W25" s="71">
        <v>109931206</v>
      </c>
      <c r="X25" s="71">
        <v>23738009</v>
      </c>
      <c r="Y25" s="81">
        <v>86193197</v>
      </c>
      <c r="Z25" s="71">
        <v>0</v>
      </c>
      <c r="AA25" s="71">
        <v>161702187</v>
      </c>
      <c r="AB25" s="71">
        <v>0</v>
      </c>
      <c r="AC25" s="81">
        <v>61282532</v>
      </c>
      <c r="AD25" s="71">
        <v>0</v>
      </c>
      <c r="AE25" s="71">
        <v>0</v>
      </c>
      <c r="AF25" s="71">
        <v>58117</v>
      </c>
      <c r="AG25" s="81">
        <v>41369</v>
      </c>
      <c r="AH25" s="71">
        <v>3087402</v>
      </c>
      <c r="AI25" s="71">
        <v>2675389</v>
      </c>
      <c r="AJ25" s="71">
        <v>0</v>
      </c>
      <c r="AK25" s="81">
        <v>412013</v>
      </c>
      <c r="AL25" s="71">
        <v>257963</v>
      </c>
      <c r="AM25" s="71">
        <v>572318</v>
      </c>
      <c r="AN25" s="71">
        <v>0</v>
      </c>
      <c r="AO25" s="81">
        <v>572318</v>
      </c>
      <c r="AP25" s="71">
        <v>0</v>
      </c>
      <c r="AQ25" s="71">
        <v>0</v>
      </c>
      <c r="AR25" s="71">
        <v>347040531</v>
      </c>
      <c r="AS25" s="71">
        <v>0</v>
      </c>
      <c r="AT25" s="71">
        <v>0</v>
      </c>
    </row>
    <row r="26" spans="1:46" x14ac:dyDescent="0.25">
      <c r="A26" s="19" t="s">
        <v>22</v>
      </c>
      <c r="B26" s="71">
        <v>0</v>
      </c>
      <c r="C26" s="71">
        <v>0</v>
      </c>
      <c r="D26" s="71">
        <v>0</v>
      </c>
      <c r="E26" s="81">
        <v>0</v>
      </c>
      <c r="F26" s="71">
        <v>0</v>
      </c>
      <c r="G26" s="71">
        <v>254407438</v>
      </c>
      <c r="H26" s="71">
        <v>254407438</v>
      </c>
      <c r="I26" s="81">
        <v>0</v>
      </c>
      <c r="J26" s="71">
        <v>0</v>
      </c>
      <c r="K26" s="71">
        <v>0</v>
      </c>
      <c r="L26" s="71">
        <v>0</v>
      </c>
      <c r="M26" s="81">
        <v>0</v>
      </c>
      <c r="N26" s="71">
        <v>0</v>
      </c>
      <c r="O26" s="71">
        <v>0</v>
      </c>
      <c r="P26" s="71">
        <v>0</v>
      </c>
      <c r="Q26" s="81">
        <v>0</v>
      </c>
      <c r="R26" s="71">
        <v>9783041</v>
      </c>
      <c r="S26" s="71">
        <v>0</v>
      </c>
      <c r="T26" s="71">
        <v>6112004</v>
      </c>
      <c r="U26" s="81">
        <v>3671037</v>
      </c>
      <c r="V26" s="71">
        <v>0</v>
      </c>
      <c r="W26" s="71">
        <v>44973367</v>
      </c>
      <c r="X26" s="71">
        <v>44973367</v>
      </c>
      <c r="Y26" s="81">
        <v>0</v>
      </c>
      <c r="Z26" s="71">
        <v>0</v>
      </c>
      <c r="AA26" s="71">
        <v>115984573</v>
      </c>
      <c r="AB26" s="71">
        <v>0</v>
      </c>
      <c r="AC26" s="81">
        <v>96740969</v>
      </c>
      <c r="AD26" s="71">
        <v>13839756</v>
      </c>
      <c r="AE26" s="71">
        <v>0</v>
      </c>
      <c r="AF26" s="71">
        <v>15010037</v>
      </c>
      <c r="AG26" s="81">
        <v>0</v>
      </c>
      <c r="AH26" s="71">
        <v>14941258</v>
      </c>
      <c r="AI26" s="71">
        <v>14941258</v>
      </c>
      <c r="AJ26" s="71">
        <v>0</v>
      </c>
      <c r="AK26" s="81">
        <v>0</v>
      </c>
      <c r="AL26" s="71">
        <v>0</v>
      </c>
      <c r="AM26" s="71">
        <v>34693280</v>
      </c>
      <c r="AN26" s="71">
        <v>34693280</v>
      </c>
      <c r="AO26" s="81">
        <v>0</v>
      </c>
      <c r="AP26" s="71">
        <v>0</v>
      </c>
      <c r="AQ26" s="71">
        <v>0</v>
      </c>
      <c r="AR26" s="71">
        <v>600373719</v>
      </c>
      <c r="AS26" s="71">
        <v>0</v>
      </c>
      <c r="AT26" s="71">
        <v>0</v>
      </c>
    </row>
    <row r="27" spans="1:46" x14ac:dyDescent="0.25">
      <c r="A27" s="19" t="s">
        <v>23</v>
      </c>
      <c r="B27" s="71">
        <v>0</v>
      </c>
      <c r="C27" s="71">
        <v>0</v>
      </c>
      <c r="D27" s="71">
        <v>0</v>
      </c>
      <c r="E27" s="81">
        <v>0</v>
      </c>
      <c r="F27" s="71">
        <v>0</v>
      </c>
      <c r="G27" s="71">
        <v>26676188</v>
      </c>
      <c r="H27" s="71">
        <v>26676188</v>
      </c>
      <c r="I27" s="81">
        <v>0</v>
      </c>
      <c r="J27" s="71">
        <v>0</v>
      </c>
      <c r="K27" s="71">
        <v>0</v>
      </c>
      <c r="L27" s="71">
        <v>0</v>
      </c>
      <c r="M27" s="81">
        <v>0</v>
      </c>
      <c r="N27" s="71">
        <v>0</v>
      </c>
      <c r="O27" s="71">
        <v>0</v>
      </c>
      <c r="P27" s="71">
        <v>0</v>
      </c>
      <c r="Q27" s="81">
        <v>0</v>
      </c>
      <c r="R27" s="71">
        <v>507179</v>
      </c>
      <c r="S27" s="71">
        <v>62990</v>
      </c>
      <c r="T27" s="71">
        <v>444189</v>
      </c>
      <c r="U27" s="81">
        <v>0</v>
      </c>
      <c r="V27" s="71">
        <v>10062608</v>
      </c>
      <c r="W27" s="71">
        <v>224653346</v>
      </c>
      <c r="X27" s="71">
        <v>19529096</v>
      </c>
      <c r="Y27" s="81">
        <v>205124250</v>
      </c>
      <c r="Z27" s="71">
        <v>0</v>
      </c>
      <c r="AA27" s="71">
        <v>45842510</v>
      </c>
      <c r="AB27" s="71">
        <v>0</v>
      </c>
      <c r="AC27" s="81">
        <v>51572270</v>
      </c>
      <c r="AD27" s="71">
        <v>0</v>
      </c>
      <c r="AE27" s="71">
        <v>168002699</v>
      </c>
      <c r="AF27" s="71">
        <v>0</v>
      </c>
      <c r="AG27" s="81">
        <v>0</v>
      </c>
      <c r="AH27" s="71">
        <v>6963937</v>
      </c>
      <c r="AI27" s="71">
        <v>6963937</v>
      </c>
      <c r="AJ27" s="71">
        <v>0</v>
      </c>
      <c r="AK27" s="81">
        <v>0</v>
      </c>
      <c r="AL27" s="71">
        <v>0</v>
      </c>
      <c r="AM27" s="71">
        <v>83820926</v>
      </c>
      <c r="AN27" s="71">
        <v>12087475</v>
      </c>
      <c r="AO27" s="81">
        <v>71398373</v>
      </c>
      <c r="AP27" s="71">
        <v>335078</v>
      </c>
      <c r="AQ27" s="71">
        <v>0</v>
      </c>
      <c r="AR27" s="71">
        <v>618101663</v>
      </c>
      <c r="AS27" s="71">
        <v>0</v>
      </c>
      <c r="AT27" s="71">
        <v>0</v>
      </c>
    </row>
    <row r="28" spans="1:46" s="53" customFormat="1" x14ac:dyDescent="0.25">
      <c r="A28" s="156" t="s">
        <v>24</v>
      </c>
      <c r="B28" s="71">
        <v>0</v>
      </c>
      <c r="C28" s="71">
        <v>0</v>
      </c>
      <c r="D28" s="71">
        <v>0</v>
      </c>
      <c r="E28" s="71">
        <v>0</v>
      </c>
      <c r="F28" s="71">
        <v>0</v>
      </c>
      <c r="G28" s="71">
        <v>45427430</v>
      </c>
      <c r="H28" s="71">
        <v>45427430</v>
      </c>
      <c r="I28" s="71">
        <v>0</v>
      </c>
      <c r="J28" s="71">
        <v>0</v>
      </c>
      <c r="K28" s="71">
        <v>0</v>
      </c>
      <c r="L28" s="71">
        <v>0</v>
      </c>
      <c r="M28" s="71">
        <v>0</v>
      </c>
      <c r="N28" s="71">
        <v>0</v>
      </c>
      <c r="O28" s="71">
        <v>0</v>
      </c>
      <c r="P28" s="71">
        <v>0</v>
      </c>
      <c r="Q28" s="71">
        <v>0</v>
      </c>
      <c r="R28" s="71">
        <v>1884153</v>
      </c>
      <c r="S28" s="71">
        <v>0</v>
      </c>
      <c r="T28" s="71">
        <v>0</v>
      </c>
      <c r="U28" s="71">
        <v>1884153</v>
      </c>
      <c r="V28" s="71">
        <v>0</v>
      </c>
      <c r="W28" s="71">
        <v>90825130</v>
      </c>
      <c r="X28" s="71">
        <v>85125130</v>
      </c>
      <c r="Y28" s="71">
        <v>5700000</v>
      </c>
      <c r="Z28" s="71">
        <v>0</v>
      </c>
      <c r="AA28" s="71">
        <v>141718001</v>
      </c>
      <c r="AB28" s="71">
        <v>10000000</v>
      </c>
      <c r="AC28" s="71">
        <v>183038</v>
      </c>
      <c r="AD28" s="71">
        <v>0</v>
      </c>
      <c r="AE28" s="71">
        <v>0</v>
      </c>
      <c r="AF28" s="71">
        <v>0</v>
      </c>
      <c r="AG28" s="71">
        <v>0</v>
      </c>
      <c r="AH28" s="71">
        <v>0</v>
      </c>
      <c r="AI28" s="71">
        <v>0</v>
      </c>
      <c r="AJ28" s="71">
        <v>0</v>
      </c>
      <c r="AK28" s="71">
        <v>0</v>
      </c>
      <c r="AL28" s="71">
        <v>0</v>
      </c>
      <c r="AM28" s="71">
        <v>16415367</v>
      </c>
      <c r="AN28" s="71">
        <v>16415367</v>
      </c>
      <c r="AO28" s="71">
        <v>0</v>
      </c>
      <c r="AP28" s="71">
        <v>0</v>
      </c>
      <c r="AQ28" s="71">
        <v>0</v>
      </c>
      <c r="AR28" s="71">
        <v>306453119</v>
      </c>
      <c r="AS28" s="71">
        <v>0</v>
      </c>
      <c r="AT28" s="71">
        <v>0</v>
      </c>
    </row>
    <row r="29" spans="1:46" x14ac:dyDescent="0.25">
      <c r="A29" s="19" t="s">
        <v>25</v>
      </c>
      <c r="B29" s="71">
        <v>0</v>
      </c>
      <c r="C29" s="71">
        <v>0</v>
      </c>
      <c r="D29" s="71">
        <v>0</v>
      </c>
      <c r="E29" s="81">
        <v>0</v>
      </c>
      <c r="F29" s="71">
        <v>0</v>
      </c>
      <c r="G29" s="71">
        <v>4418688</v>
      </c>
      <c r="H29" s="71">
        <v>4418688</v>
      </c>
      <c r="I29" s="81">
        <v>0</v>
      </c>
      <c r="J29" s="71">
        <v>0</v>
      </c>
      <c r="K29" s="71">
        <v>0</v>
      </c>
      <c r="L29" s="71">
        <v>0</v>
      </c>
      <c r="M29" s="81">
        <v>0</v>
      </c>
      <c r="N29" s="71">
        <v>0</v>
      </c>
      <c r="O29" s="71">
        <v>0</v>
      </c>
      <c r="P29" s="71">
        <v>0</v>
      </c>
      <c r="Q29" s="81">
        <v>0</v>
      </c>
      <c r="R29" s="71">
        <v>14283647</v>
      </c>
      <c r="S29" s="71">
        <v>0</v>
      </c>
      <c r="T29" s="71">
        <v>7621036</v>
      </c>
      <c r="U29" s="81">
        <v>6662611</v>
      </c>
      <c r="V29" s="71">
        <v>1021276</v>
      </c>
      <c r="W29" s="71">
        <v>1715430</v>
      </c>
      <c r="X29" s="71">
        <v>1715430</v>
      </c>
      <c r="Y29" s="81">
        <v>0</v>
      </c>
      <c r="Z29" s="71">
        <v>0</v>
      </c>
      <c r="AA29" s="71">
        <v>0</v>
      </c>
      <c r="AB29" s="71">
        <v>0</v>
      </c>
      <c r="AC29" s="81">
        <v>0</v>
      </c>
      <c r="AD29" s="71">
        <v>0</v>
      </c>
      <c r="AE29" s="71">
        <v>0</v>
      </c>
      <c r="AF29" s="71">
        <v>0</v>
      </c>
      <c r="AG29" s="81">
        <v>0</v>
      </c>
      <c r="AH29" s="71">
        <v>0</v>
      </c>
      <c r="AI29" s="71">
        <v>0</v>
      </c>
      <c r="AJ29" s="71">
        <v>0</v>
      </c>
      <c r="AK29" s="81">
        <v>0</v>
      </c>
      <c r="AL29" s="71">
        <v>0</v>
      </c>
      <c r="AM29" s="71">
        <v>285268</v>
      </c>
      <c r="AN29" s="71">
        <v>51900</v>
      </c>
      <c r="AO29" s="81">
        <v>0</v>
      </c>
      <c r="AP29" s="71">
        <v>233368</v>
      </c>
      <c r="AQ29" s="71">
        <v>0</v>
      </c>
      <c r="AR29" s="71">
        <v>21724309</v>
      </c>
      <c r="AS29" s="71">
        <v>0</v>
      </c>
      <c r="AT29" s="71">
        <v>0</v>
      </c>
    </row>
    <row r="30" spans="1:46" x14ac:dyDescent="0.25">
      <c r="A30" s="19" t="s">
        <v>26</v>
      </c>
      <c r="B30" s="71">
        <v>0</v>
      </c>
      <c r="C30" s="71">
        <v>0</v>
      </c>
      <c r="D30" s="71">
        <v>0</v>
      </c>
      <c r="E30" s="81">
        <v>0</v>
      </c>
      <c r="F30" s="71">
        <v>0</v>
      </c>
      <c r="G30" s="71">
        <v>64323989</v>
      </c>
      <c r="H30" s="71">
        <v>64323989</v>
      </c>
      <c r="I30" s="81">
        <v>0</v>
      </c>
      <c r="J30" s="71">
        <v>0</v>
      </c>
      <c r="K30" s="71">
        <v>0</v>
      </c>
      <c r="L30" s="71">
        <v>0</v>
      </c>
      <c r="M30" s="81">
        <v>0</v>
      </c>
      <c r="N30" s="71">
        <v>0</v>
      </c>
      <c r="O30" s="71">
        <v>0</v>
      </c>
      <c r="P30" s="71">
        <v>0</v>
      </c>
      <c r="Q30" s="81">
        <v>0</v>
      </c>
      <c r="R30" s="71">
        <v>18632876</v>
      </c>
      <c r="S30" s="71">
        <v>0</v>
      </c>
      <c r="T30" s="71">
        <v>0</v>
      </c>
      <c r="U30" s="81">
        <v>18632876</v>
      </c>
      <c r="V30" s="71">
        <v>0</v>
      </c>
      <c r="W30" s="71">
        <v>16548756</v>
      </c>
      <c r="X30" s="71">
        <v>16548756</v>
      </c>
      <c r="Y30" s="81">
        <v>0</v>
      </c>
      <c r="Z30" s="71">
        <v>0</v>
      </c>
      <c r="AA30" s="71">
        <v>0</v>
      </c>
      <c r="AB30" s="71">
        <v>0</v>
      </c>
      <c r="AC30" s="81">
        <v>62571432</v>
      </c>
      <c r="AD30" s="71">
        <v>0</v>
      </c>
      <c r="AE30" s="71">
        <v>0</v>
      </c>
      <c r="AF30" s="71">
        <v>0</v>
      </c>
      <c r="AG30" s="81">
        <v>0</v>
      </c>
      <c r="AH30" s="71">
        <v>0</v>
      </c>
      <c r="AI30" s="71">
        <v>0</v>
      </c>
      <c r="AJ30" s="71">
        <v>0</v>
      </c>
      <c r="AK30" s="81">
        <v>0</v>
      </c>
      <c r="AL30" s="71">
        <v>0</v>
      </c>
      <c r="AM30" s="71">
        <v>4267082</v>
      </c>
      <c r="AN30" s="71">
        <v>3457963</v>
      </c>
      <c r="AO30" s="81">
        <v>0</v>
      </c>
      <c r="AP30" s="71">
        <v>809119</v>
      </c>
      <c r="AQ30" s="71">
        <v>19033917</v>
      </c>
      <c r="AR30" s="71">
        <v>185378052</v>
      </c>
      <c r="AS30" s="71">
        <v>0</v>
      </c>
      <c r="AT30" s="71">
        <v>0</v>
      </c>
    </row>
    <row r="31" spans="1:46" x14ac:dyDescent="0.25">
      <c r="A31" s="19" t="s">
        <v>27</v>
      </c>
      <c r="B31" s="71">
        <v>0</v>
      </c>
      <c r="C31" s="71">
        <v>0</v>
      </c>
      <c r="D31" s="71">
        <v>0</v>
      </c>
      <c r="E31" s="81">
        <v>0</v>
      </c>
      <c r="F31" s="71">
        <v>0</v>
      </c>
      <c r="G31" s="71">
        <v>2581387</v>
      </c>
      <c r="H31" s="71">
        <v>2581387</v>
      </c>
      <c r="I31" s="81">
        <v>0</v>
      </c>
      <c r="J31" s="71">
        <v>0</v>
      </c>
      <c r="K31" s="71">
        <v>0</v>
      </c>
      <c r="L31" s="71">
        <v>0</v>
      </c>
      <c r="M31" s="81">
        <v>0</v>
      </c>
      <c r="N31" s="71">
        <v>0</v>
      </c>
      <c r="O31" s="71">
        <v>0</v>
      </c>
      <c r="P31" s="71">
        <v>0</v>
      </c>
      <c r="Q31" s="81">
        <v>0</v>
      </c>
      <c r="R31" s="71">
        <v>9599724</v>
      </c>
      <c r="S31" s="71">
        <v>650014</v>
      </c>
      <c r="T31" s="71">
        <v>0</v>
      </c>
      <c r="U31" s="81">
        <v>8949710</v>
      </c>
      <c r="V31" s="71">
        <v>0</v>
      </c>
      <c r="W31" s="71">
        <v>1313990</v>
      </c>
      <c r="X31" s="71">
        <v>1313990</v>
      </c>
      <c r="Y31" s="81">
        <v>0</v>
      </c>
      <c r="Z31" s="71">
        <v>0</v>
      </c>
      <c r="AA31" s="71">
        <v>0</v>
      </c>
      <c r="AB31" s="71">
        <v>0</v>
      </c>
      <c r="AC31" s="81">
        <v>394787</v>
      </c>
      <c r="AD31" s="71">
        <v>0</v>
      </c>
      <c r="AE31" s="71">
        <v>0</v>
      </c>
      <c r="AF31" s="71">
        <v>0</v>
      </c>
      <c r="AG31" s="81">
        <v>0</v>
      </c>
      <c r="AH31" s="71">
        <v>0</v>
      </c>
      <c r="AI31" s="71">
        <v>0</v>
      </c>
      <c r="AJ31" s="71">
        <v>0</v>
      </c>
      <c r="AK31" s="81">
        <v>0</v>
      </c>
      <c r="AL31" s="71">
        <v>0</v>
      </c>
      <c r="AM31" s="71">
        <v>1351906</v>
      </c>
      <c r="AN31" s="71">
        <v>461162</v>
      </c>
      <c r="AO31" s="81">
        <v>113096</v>
      </c>
      <c r="AP31" s="71">
        <v>777648</v>
      </c>
      <c r="AQ31" s="71">
        <v>0</v>
      </c>
      <c r="AR31" s="71">
        <v>15241794</v>
      </c>
      <c r="AS31" s="71">
        <v>0</v>
      </c>
      <c r="AT31" s="71">
        <v>0</v>
      </c>
    </row>
    <row r="32" spans="1:46" x14ac:dyDescent="0.25">
      <c r="A32" s="19" t="s">
        <v>28</v>
      </c>
      <c r="B32" s="71">
        <v>0</v>
      </c>
      <c r="C32" s="71">
        <v>0</v>
      </c>
      <c r="D32" s="71">
        <v>0</v>
      </c>
      <c r="E32" s="81">
        <v>0</v>
      </c>
      <c r="F32" s="71">
        <v>0</v>
      </c>
      <c r="G32" s="71">
        <v>7897666</v>
      </c>
      <c r="H32" s="71">
        <v>7897666</v>
      </c>
      <c r="I32" s="81">
        <v>0</v>
      </c>
      <c r="J32" s="71">
        <v>0</v>
      </c>
      <c r="K32" s="71">
        <v>0</v>
      </c>
      <c r="L32" s="71">
        <v>0</v>
      </c>
      <c r="M32" s="81">
        <v>0</v>
      </c>
      <c r="N32" s="71">
        <v>0</v>
      </c>
      <c r="O32" s="71">
        <v>0</v>
      </c>
      <c r="P32" s="71">
        <v>0</v>
      </c>
      <c r="Q32" s="81">
        <v>0</v>
      </c>
      <c r="R32" s="71">
        <v>1474837</v>
      </c>
      <c r="S32" s="71">
        <v>0</v>
      </c>
      <c r="T32" s="71">
        <v>0</v>
      </c>
      <c r="U32" s="81">
        <v>1474837</v>
      </c>
      <c r="V32" s="71">
        <v>0</v>
      </c>
      <c r="W32" s="71">
        <v>6498997</v>
      </c>
      <c r="X32" s="71">
        <v>6498997</v>
      </c>
      <c r="Y32" s="81">
        <v>0</v>
      </c>
      <c r="Z32" s="71">
        <v>0</v>
      </c>
      <c r="AA32" s="71">
        <v>0</v>
      </c>
      <c r="AB32" s="71">
        <v>0</v>
      </c>
      <c r="AC32" s="81">
        <v>0</v>
      </c>
      <c r="AD32" s="71">
        <v>0</v>
      </c>
      <c r="AE32" s="71">
        <v>0</v>
      </c>
      <c r="AF32" s="71">
        <v>0</v>
      </c>
      <c r="AG32" s="81">
        <v>0</v>
      </c>
      <c r="AH32" s="71">
        <v>0</v>
      </c>
      <c r="AI32" s="71">
        <v>0</v>
      </c>
      <c r="AJ32" s="71">
        <v>0</v>
      </c>
      <c r="AK32" s="81">
        <v>0</v>
      </c>
      <c r="AL32" s="71">
        <v>0</v>
      </c>
      <c r="AM32" s="71">
        <v>0</v>
      </c>
      <c r="AN32" s="71">
        <v>0</v>
      </c>
      <c r="AO32" s="81">
        <v>0</v>
      </c>
      <c r="AP32" s="71">
        <v>0</v>
      </c>
      <c r="AQ32" s="71">
        <v>0</v>
      </c>
      <c r="AR32" s="71">
        <v>15871500</v>
      </c>
      <c r="AS32" s="71">
        <v>0</v>
      </c>
      <c r="AT32" s="71">
        <v>0</v>
      </c>
    </row>
    <row r="33" spans="1:46" x14ac:dyDescent="0.25">
      <c r="A33" s="19" t="s">
        <v>29</v>
      </c>
      <c r="B33" s="71">
        <v>0</v>
      </c>
      <c r="C33" s="71">
        <v>0</v>
      </c>
      <c r="D33" s="71">
        <v>0</v>
      </c>
      <c r="E33" s="81">
        <v>0</v>
      </c>
      <c r="F33" s="71">
        <v>0</v>
      </c>
      <c r="G33" s="71">
        <v>9797610</v>
      </c>
      <c r="H33" s="71">
        <v>9797610</v>
      </c>
      <c r="I33" s="81">
        <v>0</v>
      </c>
      <c r="J33" s="71">
        <v>0</v>
      </c>
      <c r="K33" s="71">
        <v>0</v>
      </c>
      <c r="L33" s="71">
        <v>0</v>
      </c>
      <c r="M33" s="81">
        <v>0</v>
      </c>
      <c r="N33" s="71">
        <v>0</v>
      </c>
      <c r="O33" s="71">
        <v>0</v>
      </c>
      <c r="P33" s="71">
        <v>0</v>
      </c>
      <c r="Q33" s="81">
        <v>0</v>
      </c>
      <c r="R33" s="71">
        <v>1063433</v>
      </c>
      <c r="S33" s="71">
        <v>0</v>
      </c>
      <c r="T33" s="71">
        <v>0</v>
      </c>
      <c r="U33" s="81">
        <v>1063433</v>
      </c>
      <c r="V33" s="71">
        <v>0</v>
      </c>
      <c r="W33" s="71">
        <v>0</v>
      </c>
      <c r="X33" s="71">
        <v>0</v>
      </c>
      <c r="Y33" s="81">
        <v>0</v>
      </c>
      <c r="Z33" s="71">
        <v>0</v>
      </c>
      <c r="AA33" s="71">
        <v>0</v>
      </c>
      <c r="AB33" s="71">
        <v>0</v>
      </c>
      <c r="AC33" s="81">
        <v>0</v>
      </c>
      <c r="AD33" s="71">
        <v>0</v>
      </c>
      <c r="AE33" s="71">
        <v>0</v>
      </c>
      <c r="AF33" s="71">
        <v>0</v>
      </c>
      <c r="AG33" s="81">
        <v>0</v>
      </c>
      <c r="AH33" s="71">
        <v>0</v>
      </c>
      <c r="AI33" s="71">
        <v>0</v>
      </c>
      <c r="AJ33" s="71">
        <v>0</v>
      </c>
      <c r="AK33" s="81">
        <v>0</v>
      </c>
      <c r="AL33" s="71">
        <v>0</v>
      </c>
      <c r="AM33" s="71">
        <v>6414146</v>
      </c>
      <c r="AN33" s="71">
        <v>2363777</v>
      </c>
      <c r="AO33" s="81">
        <v>0</v>
      </c>
      <c r="AP33" s="71">
        <v>4050369</v>
      </c>
      <c r="AQ33" s="71">
        <v>24584116</v>
      </c>
      <c r="AR33" s="71">
        <v>41859305</v>
      </c>
      <c r="AS33" s="71">
        <v>0</v>
      </c>
      <c r="AT33" s="71">
        <v>0</v>
      </c>
    </row>
    <row r="34" spans="1:46" x14ac:dyDescent="0.25">
      <c r="A34" s="19" t="s">
        <v>30</v>
      </c>
      <c r="B34" s="71">
        <v>0</v>
      </c>
      <c r="C34" s="71">
        <v>0</v>
      </c>
      <c r="D34" s="71">
        <v>0</v>
      </c>
      <c r="E34" s="81">
        <v>0</v>
      </c>
      <c r="F34" s="71">
        <v>0</v>
      </c>
      <c r="G34" s="71">
        <v>12489020</v>
      </c>
      <c r="H34" s="71">
        <v>12213640</v>
      </c>
      <c r="I34" s="81">
        <v>275380</v>
      </c>
      <c r="J34" s="71">
        <v>0</v>
      </c>
      <c r="K34" s="71">
        <v>0</v>
      </c>
      <c r="L34" s="71">
        <v>0</v>
      </c>
      <c r="M34" s="81">
        <v>0</v>
      </c>
      <c r="N34" s="71">
        <v>0</v>
      </c>
      <c r="O34" s="71">
        <v>0</v>
      </c>
      <c r="P34" s="71">
        <v>0</v>
      </c>
      <c r="Q34" s="81">
        <v>0</v>
      </c>
      <c r="R34" s="71">
        <v>2992995</v>
      </c>
      <c r="S34" s="71">
        <v>0</v>
      </c>
      <c r="T34" s="71">
        <v>76606</v>
      </c>
      <c r="U34" s="81">
        <v>2916389</v>
      </c>
      <c r="V34" s="71">
        <v>709715</v>
      </c>
      <c r="W34" s="71">
        <v>4581872</v>
      </c>
      <c r="X34" s="71">
        <v>4581872</v>
      </c>
      <c r="Y34" s="81">
        <v>0</v>
      </c>
      <c r="Z34" s="71">
        <v>0</v>
      </c>
      <c r="AA34" s="71">
        <v>0</v>
      </c>
      <c r="AB34" s="71">
        <v>0</v>
      </c>
      <c r="AC34" s="81">
        <v>224004</v>
      </c>
      <c r="AD34" s="71">
        <v>0</v>
      </c>
      <c r="AE34" s="71">
        <v>0</v>
      </c>
      <c r="AF34" s="71">
        <v>0</v>
      </c>
      <c r="AG34" s="81">
        <v>749674</v>
      </c>
      <c r="AH34" s="71">
        <v>0</v>
      </c>
      <c r="AI34" s="71">
        <v>0</v>
      </c>
      <c r="AJ34" s="71">
        <v>0</v>
      </c>
      <c r="AK34" s="81">
        <v>0</v>
      </c>
      <c r="AL34" s="71">
        <v>0</v>
      </c>
      <c r="AM34" s="71">
        <v>6595318</v>
      </c>
      <c r="AN34" s="71">
        <v>5077734</v>
      </c>
      <c r="AO34" s="81">
        <v>0</v>
      </c>
      <c r="AP34" s="71">
        <v>1517584</v>
      </c>
      <c r="AQ34" s="71">
        <v>1856134</v>
      </c>
      <c r="AR34" s="71">
        <v>30198732</v>
      </c>
      <c r="AS34" s="71">
        <v>0</v>
      </c>
      <c r="AT34" s="71">
        <v>0</v>
      </c>
    </row>
    <row r="35" spans="1:46" x14ac:dyDescent="0.25">
      <c r="A35" s="19" t="s">
        <v>31</v>
      </c>
      <c r="B35" s="71">
        <v>0</v>
      </c>
      <c r="C35" s="71">
        <v>0</v>
      </c>
      <c r="D35" s="71">
        <v>0</v>
      </c>
      <c r="E35" s="81">
        <v>0</v>
      </c>
      <c r="F35" s="71">
        <v>0</v>
      </c>
      <c r="G35" s="71">
        <v>31016428</v>
      </c>
      <c r="H35" s="71">
        <v>31016428</v>
      </c>
      <c r="I35" s="81">
        <v>0</v>
      </c>
      <c r="J35" s="71">
        <v>0</v>
      </c>
      <c r="K35" s="71">
        <v>0</v>
      </c>
      <c r="L35" s="71">
        <v>0</v>
      </c>
      <c r="M35" s="81">
        <v>0</v>
      </c>
      <c r="N35" s="71">
        <v>0</v>
      </c>
      <c r="O35" s="71">
        <v>0</v>
      </c>
      <c r="P35" s="71">
        <v>0</v>
      </c>
      <c r="Q35" s="81">
        <v>0</v>
      </c>
      <c r="R35" s="71">
        <v>33658562</v>
      </c>
      <c r="S35" s="71">
        <v>546563</v>
      </c>
      <c r="T35" s="71">
        <v>6082472</v>
      </c>
      <c r="U35" s="81">
        <v>27029527</v>
      </c>
      <c r="V35" s="71">
        <v>15858</v>
      </c>
      <c r="W35" s="71">
        <v>38824405</v>
      </c>
      <c r="X35" s="71">
        <v>26374178</v>
      </c>
      <c r="Y35" s="81">
        <v>12450227</v>
      </c>
      <c r="Z35" s="71">
        <v>0</v>
      </c>
      <c r="AA35" s="71">
        <v>176677632</v>
      </c>
      <c r="AB35" s="71">
        <v>0</v>
      </c>
      <c r="AC35" s="81">
        <v>6147931</v>
      </c>
      <c r="AD35" s="71">
        <v>1722721</v>
      </c>
      <c r="AE35" s="71">
        <v>6072036</v>
      </c>
      <c r="AF35" s="71">
        <v>0</v>
      </c>
      <c r="AG35" s="81">
        <v>149980</v>
      </c>
      <c r="AH35" s="71">
        <v>0</v>
      </c>
      <c r="AI35" s="71">
        <v>0</v>
      </c>
      <c r="AJ35" s="71">
        <v>0</v>
      </c>
      <c r="AK35" s="81">
        <v>0</v>
      </c>
      <c r="AL35" s="71">
        <v>0</v>
      </c>
      <c r="AM35" s="71">
        <v>19559783</v>
      </c>
      <c r="AN35" s="71">
        <v>18800313</v>
      </c>
      <c r="AO35" s="81">
        <v>0</v>
      </c>
      <c r="AP35" s="71">
        <v>759470</v>
      </c>
      <c r="AQ35" s="71">
        <v>0</v>
      </c>
      <c r="AR35" s="71">
        <v>313845336</v>
      </c>
      <c r="AS35" s="71">
        <v>0</v>
      </c>
      <c r="AT35" s="71">
        <v>0</v>
      </c>
    </row>
    <row r="36" spans="1:46" x14ac:dyDescent="0.25">
      <c r="A36" s="19" t="s">
        <v>32</v>
      </c>
      <c r="B36" s="71">
        <v>0</v>
      </c>
      <c r="C36" s="71">
        <v>0</v>
      </c>
      <c r="D36" s="71">
        <v>0</v>
      </c>
      <c r="E36" s="81">
        <v>0</v>
      </c>
      <c r="F36" s="71">
        <v>0</v>
      </c>
      <c r="G36" s="71">
        <v>7979973</v>
      </c>
      <c r="H36" s="71">
        <v>7979973</v>
      </c>
      <c r="I36" s="81">
        <v>0</v>
      </c>
      <c r="J36" s="71">
        <v>0</v>
      </c>
      <c r="K36" s="71">
        <v>0</v>
      </c>
      <c r="L36" s="71">
        <v>0</v>
      </c>
      <c r="M36" s="81">
        <v>0</v>
      </c>
      <c r="N36" s="71">
        <v>0</v>
      </c>
      <c r="O36" s="71">
        <v>0</v>
      </c>
      <c r="P36" s="71">
        <v>0</v>
      </c>
      <c r="Q36" s="81">
        <v>0</v>
      </c>
      <c r="R36" s="71">
        <v>0</v>
      </c>
      <c r="S36" s="71">
        <v>0</v>
      </c>
      <c r="T36" s="71">
        <v>0</v>
      </c>
      <c r="U36" s="81">
        <v>0</v>
      </c>
      <c r="V36" s="71">
        <v>0</v>
      </c>
      <c r="W36" s="71">
        <v>0</v>
      </c>
      <c r="X36" s="71">
        <v>0</v>
      </c>
      <c r="Y36" s="81">
        <v>0</v>
      </c>
      <c r="Z36" s="71">
        <v>0</v>
      </c>
      <c r="AA36" s="71">
        <v>0</v>
      </c>
      <c r="AB36" s="71">
        <v>48312000</v>
      </c>
      <c r="AC36" s="81">
        <v>0</v>
      </c>
      <c r="AD36" s="71">
        <v>0</v>
      </c>
      <c r="AE36" s="71">
        <v>0</v>
      </c>
      <c r="AF36" s="71">
        <v>1594611</v>
      </c>
      <c r="AG36" s="81">
        <v>6500000</v>
      </c>
      <c r="AH36" s="71">
        <v>0</v>
      </c>
      <c r="AI36" s="71">
        <v>0</v>
      </c>
      <c r="AJ36" s="71">
        <v>0</v>
      </c>
      <c r="AK36" s="81">
        <v>0</v>
      </c>
      <c r="AL36" s="71">
        <v>0</v>
      </c>
      <c r="AM36" s="71">
        <v>0</v>
      </c>
      <c r="AN36" s="71">
        <v>0</v>
      </c>
      <c r="AO36" s="81">
        <v>0</v>
      </c>
      <c r="AP36" s="71">
        <v>0</v>
      </c>
      <c r="AQ36" s="71">
        <v>66911592</v>
      </c>
      <c r="AR36" s="71">
        <v>131298176</v>
      </c>
      <c r="AS36" s="71">
        <v>0</v>
      </c>
      <c r="AT36" s="71">
        <v>0</v>
      </c>
    </row>
    <row r="37" spans="1:46" x14ac:dyDescent="0.25">
      <c r="A37" s="19" t="s">
        <v>82</v>
      </c>
      <c r="B37" s="71">
        <v>0</v>
      </c>
      <c r="C37" s="71">
        <v>0</v>
      </c>
      <c r="D37" s="71">
        <v>0</v>
      </c>
      <c r="E37" s="81">
        <v>0</v>
      </c>
      <c r="F37" s="71">
        <v>0</v>
      </c>
      <c r="G37" s="71">
        <v>462277285</v>
      </c>
      <c r="H37" s="71">
        <v>462277285</v>
      </c>
      <c r="I37" s="81">
        <v>0</v>
      </c>
      <c r="J37" s="71">
        <v>0</v>
      </c>
      <c r="K37" s="71">
        <v>0</v>
      </c>
      <c r="L37" s="71">
        <v>0</v>
      </c>
      <c r="M37" s="81">
        <v>0</v>
      </c>
      <c r="N37" s="71">
        <v>0</v>
      </c>
      <c r="O37" s="71">
        <v>0</v>
      </c>
      <c r="P37" s="71">
        <v>0</v>
      </c>
      <c r="Q37" s="81">
        <v>0</v>
      </c>
      <c r="R37" s="71">
        <v>19794074</v>
      </c>
      <c r="S37" s="71">
        <v>1297860</v>
      </c>
      <c r="T37" s="71">
        <v>235253</v>
      </c>
      <c r="U37" s="81">
        <v>18260961</v>
      </c>
      <c r="V37" s="71">
        <v>439968</v>
      </c>
      <c r="W37" s="71">
        <v>233737315</v>
      </c>
      <c r="X37" s="71">
        <v>0</v>
      </c>
      <c r="Y37" s="81">
        <v>233737315</v>
      </c>
      <c r="Z37" s="71">
        <v>5240</v>
      </c>
      <c r="AA37" s="71">
        <v>1000497831</v>
      </c>
      <c r="AB37" s="71">
        <v>509755882</v>
      </c>
      <c r="AC37" s="81">
        <v>31686554</v>
      </c>
      <c r="AD37" s="71">
        <v>6193433</v>
      </c>
      <c r="AE37" s="71">
        <v>161213</v>
      </c>
      <c r="AF37" s="71">
        <v>0</v>
      </c>
      <c r="AG37" s="81">
        <v>2339</v>
      </c>
      <c r="AH37" s="71">
        <v>25344095</v>
      </c>
      <c r="AI37" s="71">
        <v>440063</v>
      </c>
      <c r="AJ37" s="71">
        <v>0</v>
      </c>
      <c r="AK37" s="81">
        <v>24904032</v>
      </c>
      <c r="AL37" s="71">
        <v>13212</v>
      </c>
      <c r="AM37" s="71">
        <v>208084382</v>
      </c>
      <c r="AN37" s="71">
        <v>186008271</v>
      </c>
      <c r="AO37" s="81">
        <v>2638307</v>
      </c>
      <c r="AP37" s="71">
        <v>19437804</v>
      </c>
      <c r="AQ37" s="71">
        <v>268137211</v>
      </c>
      <c r="AR37" s="71">
        <v>2766130034</v>
      </c>
      <c r="AS37" s="71">
        <v>0</v>
      </c>
      <c r="AT37" s="71">
        <v>0</v>
      </c>
    </row>
    <row r="38" spans="1:46" x14ac:dyDescent="0.25">
      <c r="A38" s="19" t="s">
        <v>34</v>
      </c>
      <c r="B38" s="71">
        <v>0</v>
      </c>
      <c r="C38" s="71">
        <v>0</v>
      </c>
      <c r="D38" s="71">
        <v>0</v>
      </c>
      <c r="E38" s="81">
        <v>0</v>
      </c>
      <c r="F38" s="71">
        <v>0</v>
      </c>
      <c r="G38" s="71">
        <v>0</v>
      </c>
      <c r="H38" s="71">
        <v>0</v>
      </c>
      <c r="I38" s="81">
        <v>0</v>
      </c>
      <c r="J38" s="71">
        <v>0</v>
      </c>
      <c r="K38" s="71">
        <v>0</v>
      </c>
      <c r="L38" s="71">
        <v>0</v>
      </c>
      <c r="M38" s="81">
        <v>0</v>
      </c>
      <c r="N38" s="71">
        <v>0</v>
      </c>
      <c r="O38" s="71">
        <v>0</v>
      </c>
      <c r="P38" s="71">
        <v>0</v>
      </c>
      <c r="Q38" s="81">
        <v>0</v>
      </c>
      <c r="R38" s="71">
        <v>6054374</v>
      </c>
      <c r="S38" s="71">
        <v>1788</v>
      </c>
      <c r="T38" s="71">
        <v>603116</v>
      </c>
      <c r="U38" s="81">
        <v>5449470</v>
      </c>
      <c r="V38" s="71">
        <v>3327865</v>
      </c>
      <c r="W38" s="71">
        <v>124985010</v>
      </c>
      <c r="X38" s="71">
        <v>24432785</v>
      </c>
      <c r="Y38" s="81">
        <v>100552225</v>
      </c>
      <c r="Z38" s="71">
        <v>0</v>
      </c>
      <c r="AA38" s="71">
        <v>0</v>
      </c>
      <c r="AB38" s="71">
        <v>0</v>
      </c>
      <c r="AC38" s="81">
        <v>4266045</v>
      </c>
      <c r="AD38" s="71">
        <v>374240</v>
      </c>
      <c r="AE38" s="71">
        <v>201641</v>
      </c>
      <c r="AF38" s="71">
        <v>0</v>
      </c>
      <c r="AG38" s="81">
        <v>0</v>
      </c>
      <c r="AH38" s="71">
        <v>37078887</v>
      </c>
      <c r="AI38" s="71">
        <v>3970586</v>
      </c>
      <c r="AJ38" s="71">
        <v>47</v>
      </c>
      <c r="AK38" s="81">
        <v>33108254</v>
      </c>
      <c r="AL38" s="71">
        <v>18</v>
      </c>
      <c r="AM38" s="71">
        <v>47403921</v>
      </c>
      <c r="AN38" s="71">
        <v>23146156</v>
      </c>
      <c r="AO38" s="81">
        <v>22800259</v>
      </c>
      <c r="AP38" s="71">
        <v>1457506</v>
      </c>
      <c r="AQ38" s="71">
        <v>0</v>
      </c>
      <c r="AR38" s="71">
        <v>223692001</v>
      </c>
      <c r="AS38" s="71">
        <v>0</v>
      </c>
      <c r="AT38" s="71">
        <v>0</v>
      </c>
    </row>
    <row r="39" spans="1:46" x14ac:dyDescent="0.25">
      <c r="A39" s="19" t="s">
        <v>35</v>
      </c>
      <c r="B39" s="71">
        <v>0</v>
      </c>
      <c r="C39" s="71">
        <v>0</v>
      </c>
      <c r="D39" s="71">
        <v>0</v>
      </c>
      <c r="E39" s="81">
        <v>0</v>
      </c>
      <c r="F39" s="71">
        <v>0</v>
      </c>
      <c r="G39" s="71">
        <v>3311774</v>
      </c>
      <c r="H39" s="71">
        <v>3311774</v>
      </c>
      <c r="I39" s="81">
        <v>0</v>
      </c>
      <c r="J39" s="71">
        <v>0</v>
      </c>
      <c r="K39" s="71">
        <v>0</v>
      </c>
      <c r="L39" s="71">
        <v>0</v>
      </c>
      <c r="M39" s="81">
        <v>0</v>
      </c>
      <c r="N39" s="71">
        <v>0</v>
      </c>
      <c r="O39" s="71">
        <v>0</v>
      </c>
      <c r="P39" s="71">
        <v>0</v>
      </c>
      <c r="Q39" s="81">
        <v>0</v>
      </c>
      <c r="R39" s="71">
        <v>2724297</v>
      </c>
      <c r="S39" s="71">
        <v>0</v>
      </c>
      <c r="T39" s="71">
        <v>0</v>
      </c>
      <c r="U39" s="81">
        <v>2724297</v>
      </c>
      <c r="V39" s="71">
        <v>451450</v>
      </c>
      <c r="W39" s="71">
        <v>1062513</v>
      </c>
      <c r="X39" s="71">
        <v>1062513</v>
      </c>
      <c r="Y39" s="81">
        <v>0</v>
      </c>
      <c r="Z39" s="71">
        <v>0</v>
      </c>
      <c r="AA39" s="71">
        <v>0</v>
      </c>
      <c r="AB39" s="71">
        <v>0</v>
      </c>
      <c r="AC39" s="81">
        <v>0</v>
      </c>
      <c r="AD39" s="71">
        <v>0</v>
      </c>
      <c r="AE39" s="71">
        <v>0</v>
      </c>
      <c r="AF39" s="71">
        <v>0</v>
      </c>
      <c r="AG39" s="81">
        <v>0</v>
      </c>
      <c r="AH39" s="71">
        <v>1519252</v>
      </c>
      <c r="AI39" s="71">
        <v>1519252</v>
      </c>
      <c r="AJ39" s="71">
        <v>0</v>
      </c>
      <c r="AK39" s="81">
        <v>0</v>
      </c>
      <c r="AL39" s="71">
        <v>0</v>
      </c>
      <c r="AM39" s="71">
        <v>0</v>
      </c>
      <c r="AN39" s="71">
        <v>0</v>
      </c>
      <c r="AO39" s="81">
        <v>0</v>
      </c>
      <c r="AP39" s="71">
        <v>0</v>
      </c>
      <c r="AQ39" s="71">
        <v>0</v>
      </c>
      <c r="AR39" s="71">
        <v>9069286</v>
      </c>
      <c r="AS39" s="71">
        <v>0</v>
      </c>
      <c r="AT39" s="71">
        <v>0</v>
      </c>
    </row>
    <row r="40" spans="1:46" x14ac:dyDescent="0.25">
      <c r="A40" s="19" t="s">
        <v>36</v>
      </c>
      <c r="B40" s="71">
        <v>0</v>
      </c>
      <c r="C40" s="71">
        <v>0</v>
      </c>
      <c r="D40" s="71">
        <v>0</v>
      </c>
      <c r="E40" s="81">
        <v>0</v>
      </c>
      <c r="F40" s="71">
        <v>0</v>
      </c>
      <c r="G40" s="71">
        <v>115158395</v>
      </c>
      <c r="H40" s="71">
        <v>114258049</v>
      </c>
      <c r="I40" s="81">
        <v>900346</v>
      </c>
      <c r="J40" s="71">
        <v>0</v>
      </c>
      <c r="K40" s="71">
        <v>0</v>
      </c>
      <c r="L40" s="71">
        <v>0</v>
      </c>
      <c r="M40" s="81">
        <v>0</v>
      </c>
      <c r="N40" s="71">
        <v>0</v>
      </c>
      <c r="O40" s="71">
        <v>0</v>
      </c>
      <c r="P40" s="71">
        <v>0</v>
      </c>
      <c r="Q40" s="81">
        <v>0</v>
      </c>
      <c r="R40" s="71">
        <v>0</v>
      </c>
      <c r="S40" s="71">
        <v>0</v>
      </c>
      <c r="T40" s="71">
        <v>0</v>
      </c>
      <c r="U40" s="81">
        <v>0</v>
      </c>
      <c r="V40" s="71">
        <v>0</v>
      </c>
      <c r="W40" s="71">
        <v>183375314</v>
      </c>
      <c r="X40" s="71">
        <v>183375314</v>
      </c>
      <c r="Y40" s="81">
        <v>0</v>
      </c>
      <c r="Z40" s="71">
        <v>0</v>
      </c>
      <c r="AA40" s="71">
        <v>0</v>
      </c>
      <c r="AB40" s="71">
        <v>0</v>
      </c>
      <c r="AC40" s="81">
        <v>0</v>
      </c>
      <c r="AD40" s="71">
        <v>0</v>
      </c>
      <c r="AE40" s="71">
        <v>799900</v>
      </c>
      <c r="AF40" s="71">
        <v>33898810</v>
      </c>
      <c r="AG40" s="81">
        <v>248294</v>
      </c>
      <c r="AH40" s="71">
        <v>2168182</v>
      </c>
      <c r="AI40" s="71">
        <v>2168182</v>
      </c>
      <c r="AJ40" s="71">
        <v>0</v>
      </c>
      <c r="AK40" s="81">
        <v>0</v>
      </c>
      <c r="AL40" s="71">
        <v>0</v>
      </c>
      <c r="AM40" s="71">
        <v>53346561</v>
      </c>
      <c r="AN40" s="71">
        <v>52668975</v>
      </c>
      <c r="AO40" s="81">
        <v>0</v>
      </c>
      <c r="AP40" s="71">
        <v>677586</v>
      </c>
      <c r="AQ40" s="71">
        <v>0</v>
      </c>
      <c r="AR40" s="71">
        <v>388995456</v>
      </c>
      <c r="AS40" s="71">
        <v>0</v>
      </c>
      <c r="AT40" s="71">
        <v>0</v>
      </c>
    </row>
    <row r="41" spans="1:46" x14ac:dyDescent="0.25">
      <c r="A41" s="19" t="s">
        <v>37</v>
      </c>
      <c r="B41" s="71">
        <v>0</v>
      </c>
      <c r="C41" s="71">
        <v>0</v>
      </c>
      <c r="D41" s="71">
        <v>0</v>
      </c>
      <c r="E41" s="81">
        <v>0</v>
      </c>
      <c r="F41" s="71">
        <v>0</v>
      </c>
      <c r="G41" s="71">
        <v>14369730</v>
      </c>
      <c r="H41" s="71">
        <v>9957493</v>
      </c>
      <c r="I41" s="81">
        <v>4412237</v>
      </c>
      <c r="J41" s="71">
        <v>0</v>
      </c>
      <c r="K41" s="71">
        <v>0</v>
      </c>
      <c r="L41" s="71">
        <v>0</v>
      </c>
      <c r="M41" s="81">
        <v>0</v>
      </c>
      <c r="N41" s="71">
        <v>0</v>
      </c>
      <c r="O41" s="71">
        <v>0</v>
      </c>
      <c r="P41" s="71">
        <v>0</v>
      </c>
      <c r="Q41" s="81">
        <v>0</v>
      </c>
      <c r="R41" s="71">
        <v>6025186</v>
      </c>
      <c r="S41" s="71">
        <v>0</v>
      </c>
      <c r="T41" s="71">
        <v>5918958</v>
      </c>
      <c r="U41" s="81">
        <v>106228</v>
      </c>
      <c r="V41" s="71">
        <v>1235142</v>
      </c>
      <c r="W41" s="71">
        <v>18716341</v>
      </c>
      <c r="X41" s="71">
        <v>6920376</v>
      </c>
      <c r="Y41" s="81">
        <v>11795965</v>
      </c>
      <c r="Z41" s="71">
        <v>0</v>
      </c>
      <c r="AA41" s="71">
        <v>0</v>
      </c>
      <c r="AB41" s="71">
        <v>0</v>
      </c>
      <c r="AC41" s="81">
        <v>0</v>
      </c>
      <c r="AD41" s="71">
        <v>245276</v>
      </c>
      <c r="AE41" s="71">
        <v>1297801</v>
      </c>
      <c r="AF41" s="71">
        <v>525517</v>
      </c>
      <c r="AG41" s="81">
        <v>0</v>
      </c>
      <c r="AH41" s="71">
        <v>3907437</v>
      </c>
      <c r="AI41" s="71">
        <v>3793105</v>
      </c>
      <c r="AJ41" s="71">
        <v>0</v>
      </c>
      <c r="AK41" s="81">
        <v>114332</v>
      </c>
      <c r="AL41" s="71">
        <v>0</v>
      </c>
      <c r="AM41" s="71">
        <v>13423795</v>
      </c>
      <c r="AN41" s="71">
        <v>9017957</v>
      </c>
      <c r="AO41" s="81">
        <v>3256653</v>
      </c>
      <c r="AP41" s="71">
        <v>1149185</v>
      </c>
      <c r="AQ41" s="71">
        <v>373489</v>
      </c>
      <c r="AR41" s="71">
        <v>60119714</v>
      </c>
      <c r="AS41" s="71">
        <v>0</v>
      </c>
      <c r="AT41" s="71">
        <v>0</v>
      </c>
    </row>
    <row r="42" spans="1:46" x14ac:dyDescent="0.25">
      <c r="A42" s="19" t="s">
        <v>38</v>
      </c>
      <c r="B42" s="71">
        <v>0</v>
      </c>
      <c r="C42" s="71">
        <v>0</v>
      </c>
      <c r="D42" s="71">
        <v>0</v>
      </c>
      <c r="E42" s="81">
        <v>0</v>
      </c>
      <c r="F42" s="71">
        <v>0</v>
      </c>
      <c r="G42" s="71">
        <v>62944403</v>
      </c>
      <c r="H42" s="71">
        <v>62944403</v>
      </c>
      <c r="I42" s="81">
        <v>0</v>
      </c>
      <c r="J42" s="71">
        <v>0</v>
      </c>
      <c r="K42" s="71">
        <v>0</v>
      </c>
      <c r="L42" s="71">
        <v>0</v>
      </c>
      <c r="M42" s="81">
        <v>0</v>
      </c>
      <c r="N42" s="71">
        <v>0</v>
      </c>
      <c r="O42" s="71">
        <v>0</v>
      </c>
      <c r="P42" s="71">
        <v>0</v>
      </c>
      <c r="Q42" s="81">
        <v>0</v>
      </c>
      <c r="R42" s="71">
        <v>7267457</v>
      </c>
      <c r="S42" s="71">
        <v>665886</v>
      </c>
      <c r="T42" s="71">
        <v>1050555</v>
      </c>
      <c r="U42" s="81">
        <v>5551016</v>
      </c>
      <c r="V42" s="71">
        <v>1508320</v>
      </c>
      <c r="W42" s="71">
        <v>17761118</v>
      </c>
      <c r="X42" s="71">
        <v>9645091</v>
      </c>
      <c r="Y42" s="81">
        <v>8116027</v>
      </c>
      <c r="Z42" s="71">
        <v>0</v>
      </c>
      <c r="AA42" s="71">
        <v>0</v>
      </c>
      <c r="AB42" s="71">
        <v>2021712</v>
      </c>
      <c r="AC42" s="81">
        <v>29342535</v>
      </c>
      <c r="AD42" s="71">
        <v>1334436</v>
      </c>
      <c r="AE42" s="71">
        <v>0</v>
      </c>
      <c r="AF42" s="71">
        <v>0</v>
      </c>
      <c r="AG42" s="81">
        <v>0</v>
      </c>
      <c r="AH42" s="71">
        <v>0</v>
      </c>
      <c r="AI42" s="71">
        <v>0</v>
      </c>
      <c r="AJ42" s="71">
        <v>0</v>
      </c>
      <c r="AK42" s="81">
        <v>0</v>
      </c>
      <c r="AL42" s="71">
        <v>0</v>
      </c>
      <c r="AM42" s="71">
        <v>54442290</v>
      </c>
      <c r="AN42" s="71">
        <v>26452632</v>
      </c>
      <c r="AO42" s="81">
        <v>27989658</v>
      </c>
      <c r="AP42" s="71">
        <v>0</v>
      </c>
      <c r="AQ42" s="71">
        <v>0</v>
      </c>
      <c r="AR42" s="71">
        <v>176622271</v>
      </c>
      <c r="AS42" s="71">
        <v>0</v>
      </c>
      <c r="AT42" s="71">
        <v>0</v>
      </c>
    </row>
    <row r="43" spans="1:46" x14ac:dyDescent="0.25">
      <c r="A43" s="19" t="s">
        <v>39</v>
      </c>
      <c r="B43" s="71">
        <v>0</v>
      </c>
      <c r="C43" s="71">
        <v>0</v>
      </c>
      <c r="D43" s="71">
        <v>0</v>
      </c>
      <c r="E43" s="81">
        <v>0</v>
      </c>
      <c r="F43" s="71">
        <v>0</v>
      </c>
      <c r="G43" s="71">
        <v>21368440</v>
      </c>
      <c r="H43" s="71">
        <v>21368440</v>
      </c>
      <c r="I43" s="81">
        <v>0</v>
      </c>
      <c r="J43" s="71">
        <v>0</v>
      </c>
      <c r="K43" s="71">
        <v>0</v>
      </c>
      <c r="L43" s="71">
        <v>0</v>
      </c>
      <c r="M43" s="81">
        <v>0</v>
      </c>
      <c r="N43" s="71">
        <v>0</v>
      </c>
      <c r="O43" s="71">
        <v>0</v>
      </c>
      <c r="P43" s="71">
        <v>0</v>
      </c>
      <c r="Q43" s="81">
        <v>0</v>
      </c>
      <c r="R43" s="71">
        <v>4356524</v>
      </c>
      <c r="S43" s="71">
        <v>0</v>
      </c>
      <c r="T43" s="71">
        <v>0</v>
      </c>
      <c r="U43" s="81">
        <v>4356524</v>
      </c>
      <c r="V43" s="71">
        <v>311923</v>
      </c>
      <c r="W43" s="71">
        <v>299272068</v>
      </c>
      <c r="X43" s="71">
        <v>299272068</v>
      </c>
      <c r="Y43" s="81">
        <v>0</v>
      </c>
      <c r="Z43" s="71">
        <v>0</v>
      </c>
      <c r="AA43" s="71">
        <v>0</v>
      </c>
      <c r="AB43" s="71">
        <v>0</v>
      </c>
      <c r="AC43" s="81">
        <v>1603995</v>
      </c>
      <c r="AD43" s="71">
        <v>0</v>
      </c>
      <c r="AE43" s="71">
        <v>0</v>
      </c>
      <c r="AF43" s="71">
        <v>52007595</v>
      </c>
      <c r="AG43" s="81">
        <v>0</v>
      </c>
      <c r="AH43" s="71">
        <v>0</v>
      </c>
      <c r="AI43" s="71">
        <v>0</v>
      </c>
      <c r="AJ43" s="71">
        <v>0</v>
      </c>
      <c r="AK43" s="81">
        <v>0</v>
      </c>
      <c r="AL43" s="71">
        <v>0</v>
      </c>
      <c r="AM43" s="71">
        <v>29772404</v>
      </c>
      <c r="AN43" s="71">
        <v>27368910</v>
      </c>
      <c r="AO43" s="81">
        <v>0</v>
      </c>
      <c r="AP43" s="71">
        <v>2403494</v>
      </c>
      <c r="AQ43" s="71">
        <v>0</v>
      </c>
      <c r="AR43" s="71">
        <v>408692949</v>
      </c>
      <c r="AS43" s="71">
        <v>0</v>
      </c>
      <c r="AT43" s="71">
        <v>0</v>
      </c>
    </row>
    <row r="44" spans="1:46" x14ac:dyDescent="0.25">
      <c r="A44" s="19" t="s">
        <v>40</v>
      </c>
      <c r="B44" s="71">
        <v>0</v>
      </c>
      <c r="C44" s="71">
        <v>0</v>
      </c>
      <c r="D44" s="71">
        <v>0</v>
      </c>
      <c r="E44" s="81">
        <v>0</v>
      </c>
      <c r="F44" s="71">
        <v>0</v>
      </c>
      <c r="G44" s="71">
        <v>458288</v>
      </c>
      <c r="H44" s="71">
        <v>458288</v>
      </c>
      <c r="I44" s="81">
        <v>0</v>
      </c>
      <c r="J44" s="71">
        <v>0</v>
      </c>
      <c r="K44" s="71">
        <v>0</v>
      </c>
      <c r="L44" s="71">
        <v>0</v>
      </c>
      <c r="M44" s="81">
        <v>0</v>
      </c>
      <c r="N44" s="71">
        <v>0</v>
      </c>
      <c r="O44" s="71">
        <v>0</v>
      </c>
      <c r="P44" s="71">
        <v>0</v>
      </c>
      <c r="Q44" s="81">
        <v>0</v>
      </c>
      <c r="R44" s="71">
        <v>0</v>
      </c>
      <c r="S44" s="71">
        <v>0</v>
      </c>
      <c r="T44" s="71">
        <v>0</v>
      </c>
      <c r="U44" s="81">
        <v>0</v>
      </c>
      <c r="V44" s="71">
        <v>0</v>
      </c>
      <c r="W44" s="71">
        <v>5321126</v>
      </c>
      <c r="X44" s="71">
        <v>5321126</v>
      </c>
      <c r="Y44" s="81">
        <v>0</v>
      </c>
      <c r="Z44" s="71">
        <v>0</v>
      </c>
      <c r="AA44" s="71">
        <v>0</v>
      </c>
      <c r="AB44" s="71">
        <v>0</v>
      </c>
      <c r="AC44" s="81">
        <v>0</v>
      </c>
      <c r="AD44" s="71">
        <v>0</v>
      </c>
      <c r="AE44" s="71">
        <v>0</v>
      </c>
      <c r="AF44" s="71">
        <v>0</v>
      </c>
      <c r="AG44" s="81">
        <v>0</v>
      </c>
      <c r="AH44" s="71">
        <v>0</v>
      </c>
      <c r="AI44" s="71">
        <v>0</v>
      </c>
      <c r="AJ44" s="71">
        <v>0</v>
      </c>
      <c r="AK44" s="81">
        <v>0</v>
      </c>
      <c r="AL44" s="71">
        <v>0</v>
      </c>
      <c r="AM44" s="71">
        <v>2479275</v>
      </c>
      <c r="AN44" s="71">
        <v>2027745</v>
      </c>
      <c r="AO44" s="81">
        <v>0</v>
      </c>
      <c r="AP44" s="71">
        <v>451530</v>
      </c>
      <c r="AQ44" s="71">
        <v>31966461</v>
      </c>
      <c r="AR44" s="71">
        <v>40225150</v>
      </c>
      <c r="AS44" s="71">
        <v>0</v>
      </c>
      <c r="AT44" s="71">
        <v>0</v>
      </c>
    </row>
    <row r="45" spans="1:46" x14ac:dyDescent="0.25">
      <c r="A45" s="19" t="s">
        <v>41</v>
      </c>
      <c r="B45" s="71">
        <v>0</v>
      </c>
      <c r="C45" s="71">
        <v>0</v>
      </c>
      <c r="D45" s="71">
        <v>0</v>
      </c>
      <c r="E45" s="81">
        <v>0</v>
      </c>
      <c r="F45" s="71">
        <v>0</v>
      </c>
      <c r="G45" s="71">
        <v>900199</v>
      </c>
      <c r="H45" s="71">
        <v>900199</v>
      </c>
      <c r="I45" s="81">
        <v>0</v>
      </c>
      <c r="J45" s="71">
        <v>0</v>
      </c>
      <c r="K45" s="71">
        <v>0</v>
      </c>
      <c r="L45" s="71">
        <v>0</v>
      </c>
      <c r="M45" s="81">
        <v>0</v>
      </c>
      <c r="N45" s="71">
        <v>0</v>
      </c>
      <c r="O45" s="71">
        <v>0</v>
      </c>
      <c r="P45" s="71">
        <v>0</v>
      </c>
      <c r="Q45" s="81">
        <v>0</v>
      </c>
      <c r="R45" s="71">
        <v>0</v>
      </c>
      <c r="S45" s="71">
        <v>0</v>
      </c>
      <c r="T45" s="71">
        <v>0</v>
      </c>
      <c r="U45" s="81">
        <v>0</v>
      </c>
      <c r="V45" s="71">
        <v>0</v>
      </c>
      <c r="W45" s="71">
        <v>4085269</v>
      </c>
      <c r="X45" s="71">
        <v>4085269</v>
      </c>
      <c r="Y45" s="81">
        <v>0</v>
      </c>
      <c r="Z45" s="71">
        <v>0</v>
      </c>
      <c r="AA45" s="71">
        <v>0</v>
      </c>
      <c r="AB45" s="71">
        <v>0</v>
      </c>
      <c r="AC45" s="81">
        <v>0</v>
      </c>
      <c r="AD45" s="71">
        <v>0</v>
      </c>
      <c r="AE45" s="71">
        <v>0</v>
      </c>
      <c r="AF45" s="71">
        <v>0</v>
      </c>
      <c r="AG45" s="81">
        <v>0</v>
      </c>
      <c r="AH45" s="71">
        <v>0</v>
      </c>
      <c r="AI45" s="71">
        <v>0</v>
      </c>
      <c r="AJ45" s="71">
        <v>0</v>
      </c>
      <c r="AK45" s="81">
        <v>0</v>
      </c>
      <c r="AL45" s="71">
        <v>0</v>
      </c>
      <c r="AM45" s="71">
        <v>3339214</v>
      </c>
      <c r="AN45" s="71">
        <v>2458737</v>
      </c>
      <c r="AO45" s="81">
        <v>0</v>
      </c>
      <c r="AP45" s="71">
        <v>880477</v>
      </c>
      <c r="AQ45" s="71">
        <v>49273465</v>
      </c>
      <c r="AR45" s="71">
        <v>57598147</v>
      </c>
      <c r="AS45" s="71">
        <v>0</v>
      </c>
      <c r="AT45" s="71">
        <v>0</v>
      </c>
    </row>
    <row r="46" spans="1:46" x14ac:dyDescent="0.25">
      <c r="A46" s="19" t="s">
        <v>42</v>
      </c>
      <c r="B46" s="71">
        <v>0</v>
      </c>
      <c r="C46" s="71">
        <v>0</v>
      </c>
      <c r="D46" s="71">
        <v>0</v>
      </c>
      <c r="E46" s="81">
        <v>0</v>
      </c>
      <c r="F46" s="71">
        <v>0</v>
      </c>
      <c r="G46" s="71">
        <v>5510104</v>
      </c>
      <c r="H46" s="71">
        <v>5510104</v>
      </c>
      <c r="I46" s="81">
        <v>0</v>
      </c>
      <c r="J46" s="71">
        <v>0</v>
      </c>
      <c r="K46" s="71">
        <v>0</v>
      </c>
      <c r="L46" s="71">
        <v>0</v>
      </c>
      <c r="M46" s="81">
        <v>0</v>
      </c>
      <c r="N46" s="71">
        <v>0</v>
      </c>
      <c r="O46" s="71">
        <v>0</v>
      </c>
      <c r="P46" s="71">
        <v>0</v>
      </c>
      <c r="Q46" s="81">
        <v>0</v>
      </c>
      <c r="R46" s="71">
        <v>1313215</v>
      </c>
      <c r="S46" s="71">
        <v>0</v>
      </c>
      <c r="T46" s="71">
        <v>0</v>
      </c>
      <c r="U46" s="81">
        <v>1313215</v>
      </c>
      <c r="V46" s="71">
        <v>43301</v>
      </c>
      <c r="W46" s="71">
        <v>802914</v>
      </c>
      <c r="X46" s="71">
        <v>802914</v>
      </c>
      <c r="Y46" s="81">
        <v>0</v>
      </c>
      <c r="Z46" s="71">
        <v>0</v>
      </c>
      <c r="AA46" s="71">
        <v>0</v>
      </c>
      <c r="AB46" s="71">
        <v>0</v>
      </c>
      <c r="AC46" s="81">
        <v>0</v>
      </c>
      <c r="AD46" s="71">
        <v>0</v>
      </c>
      <c r="AE46" s="71">
        <v>0</v>
      </c>
      <c r="AF46" s="71">
        <v>0</v>
      </c>
      <c r="AG46" s="81">
        <v>0</v>
      </c>
      <c r="AH46" s="71">
        <v>0</v>
      </c>
      <c r="AI46" s="71">
        <v>0</v>
      </c>
      <c r="AJ46" s="71">
        <v>0</v>
      </c>
      <c r="AK46" s="81">
        <v>0</v>
      </c>
      <c r="AL46" s="71">
        <v>0</v>
      </c>
      <c r="AM46" s="71">
        <v>870466</v>
      </c>
      <c r="AN46" s="71">
        <v>870466</v>
      </c>
      <c r="AO46" s="81">
        <v>0</v>
      </c>
      <c r="AP46" s="71">
        <v>0</v>
      </c>
      <c r="AQ46" s="71">
        <v>0</v>
      </c>
      <c r="AR46" s="71">
        <v>8540000</v>
      </c>
      <c r="AS46" s="71">
        <v>0</v>
      </c>
      <c r="AT46" s="71">
        <v>0</v>
      </c>
    </row>
    <row r="47" spans="1:46" x14ac:dyDescent="0.25">
      <c r="A47" s="19" t="s">
        <v>43</v>
      </c>
      <c r="B47" s="71">
        <v>0</v>
      </c>
      <c r="C47" s="71">
        <v>0</v>
      </c>
      <c r="D47" s="71">
        <v>0</v>
      </c>
      <c r="E47" s="81">
        <v>0</v>
      </c>
      <c r="F47" s="71">
        <v>0</v>
      </c>
      <c r="G47" s="71">
        <v>12557329</v>
      </c>
      <c r="H47" s="71">
        <v>12557329</v>
      </c>
      <c r="I47" s="81">
        <v>0</v>
      </c>
      <c r="J47" s="71">
        <v>0</v>
      </c>
      <c r="K47" s="71">
        <v>0</v>
      </c>
      <c r="L47" s="71">
        <v>0</v>
      </c>
      <c r="M47" s="81">
        <v>0</v>
      </c>
      <c r="N47" s="71">
        <v>0</v>
      </c>
      <c r="O47" s="71">
        <v>0</v>
      </c>
      <c r="P47" s="71">
        <v>0</v>
      </c>
      <c r="Q47" s="81">
        <v>0</v>
      </c>
      <c r="R47" s="71">
        <v>10532498</v>
      </c>
      <c r="S47" s="71">
        <v>0</v>
      </c>
      <c r="T47" s="71">
        <v>0</v>
      </c>
      <c r="U47" s="81">
        <v>10532498</v>
      </c>
      <c r="V47" s="71">
        <v>499050</v>
      </c>
      <c r="W47" s="71">
        <v>80776689</v>
      </c>
      <c r="X47" s="71">
        <v>18975782</v>
      </c>
      <c r="Y47" s="81">
        <v>61800907</v>
      </c>
      <c r="Z47" s="71">
        <v>0</v>
      </c>
      <c r="AA47" s="71">
        <v>0</v>
      </c>
      <c r="AB47" s="71">
        <v>0</v>
      </c>
      <c r="AC47" s="81">
        <v>0</v>
      </c>
      <c r="AD47" s="71">
        <v>97452</v>
      </c>
      <c r="AE47" s="71">
        <v>0</v>
      </c>
      <c r="AF47" s="71">
        <v>0</v>
      </c>
      <c r="AG47" s="81">
        <v>0</v>
      </c>
      <c r="AH47" s="71">
        <v>0</v>
      </c>
      <c r="AI47" s="71">
        <v>0</v>
      </c>
      <c r="AJ47" s="71">
        <v>0</v>
      </c>
      <c r="AK47" s="81">
        <v>0</v>
      </c>
      <c r="AL47" s="71">
        <v>0</v>
      </c>
      <c r="AM47" s="71">
        <v>19304149</v>
      </c>
      <c r="AN47" s="71">
        <v>16315118</v>
      </c>
      <c r="AO47" s="81">
        <v>0</v>
      </c>
      <c r="AP47" s="71">
        <v>2989031</v>
      </c>
      <c r="AQ47" s="71">
        <v>9498702</v>
      </c>
      <c r="AR47" s="71">
        <v>133265869</v>
      </c>
      <c r="AS47" s="71">
        <v>0</v>
      </c>
      <c r="AT47" s="71">
        <v>0</v>
      </c>
    </row>
    <row r="48" spans="1:46" x14ac:dyDescent="0.25">
      <c r="A48" s="19" t="s">
        <v>44</v>
      </c>
      <c r="B48" s="71">
        <v>0</v>
      </c>
      <c r="C48" s="71">
        <v>0</v>
      </c>
      <c r="D48" s="71">
        <v>0</v>
      </c>
      <c r="E48" s="81">
        <v>0</v>
      </c>
      <c r="F48" s="71">
        <v>0</v>
      </c>
      <c r="G48" s="71">
        <v>10439569</v>
      </c>
      <c r="H48" s="71">
        <v>10439569</v>
      </c>
      <c r="I48" s="81">
        <v>0</v>
      </c>
      <c r="J48" s="71">
        <v>0</v>
      </c>
      <c r="K48" s="71">
        <v>0</v>
      </c>
      <c r="L48" s="71">
        <v>0</v>
      </c>
      <c r="M48" s="81">
        <v>0</v>
      </c>
      <c r="N48" s="71">
        <v>0</v>
      </c>
      <c r="O48" s="71">
        <v>0</v>
      </c>
      <c r="P48" s="71">
        <v>0</v>
      </c>
      <c r="Q48" s="81">
        <v>0</v>
      </c>
      <c r="R48" s="71">
        <v>8272913</v>
      </c>
      <c r="S48" s="71">
        <v>138340</v>
      </c>
      <c r="T48" s="71">
        <v>24983</v>
      </c>
      <c r="U48" s="81">
        <v>8109590</v>
      </c>
      <c r="V48" s="71">
        <v>164898</v>
      </c>
      <c r="W48" s="71">
        <v>374495148</v>
      </c>
      <c r="X48" s="71">
        <v>0</v>
      </c>
      <c r="Y48" s="81">
        <v>374495148</v>
      </c>
      <c r="Z48" s="71">
        <v>0</v>
      </c>
      <c r="AA48" s="71">
        <v>0</v>
      </c>
      <c r="AB48" s="71">
        <v>0</v>
      </c>
      <c r="AC48" s="81">
        <v>18826</v>
      </c>
      <c r="AD48" s="71">
        <v>0</v>
      </c>
      <c r="AE48" s="71">
        <v>0</v>
      </c>
      <c r="AF48" s="71">
        <v>0</v>
      </c>
      <c r="AG48" s="81">
        <v>0</v>
      </c>
      <c r="AH48" s="71">
        <v>803817</v>
      </c>
      <c r="AI48" s="71">
        <v>803817</v>
      </c>
      <c r="AJ48" s="71">
        <v>0</v>
      </c>
      <c r="AK48" s="81">
        <v>0</v>
      </c>
      <c r="AL48" s="71">
        <v>0</v>
      </c>
      <c r="AM48" s="71">
        <v>372715</v>
      </c>
      <c r="AN48" s="71">
        <v>346671</v>
      </c>
      <c r="AO48" s="81">
        <v>0</v>
      </c>
      <c r="AP48" s="71">
        <v>26044</v>
      </c>
      <c r="AQ48" s="71">
        <v>0</v>
      </c>
      <c r="AR48" s="71">
        <v>394567886</v>
      </c>
      <c r="AS48" s="71">
        <v>0</v>
      </c>
      <c r="AT48" s="71">
        <v>0</v>
      </c>
    </row>
    <row r="49" spans="1:46" x14ac:dyDescent="0.25">
      <c r="A49" s="19" t="s">
        <v>45</v>
      </c>
      <c r="B49" s="71">
        <v>0</v>
      </c>
      <c r="C49" s="71">
        <v>0</v>
      </c>
      <c r="D49" s="71">
        <v>0</v>
      </c>
      <c r="E49" s="81">
        <v>0</v>
      </c>
      <c r="F49" s="71">
        <v>0</v>
      </c>
      <c r="G49" s="71">
        <v>6369965</v>
      </c>
      <c r="H49" s="71">
        <v>6369965</v>
      </c>
      <c r="I49" s="81">
        <v>0</v>
      </c>
      <c r="J49" s="71">
        <v>0</v>
      </c>
      <c r="K49" s="71">
        <v>0</v>
      </c>
      <c r="L49" s="71">
        <v>0</v>
      </c>
      <c r="M49" s="81">
        <v>0</v>
      </c>
      <c r="N49" s="71">
        <v>0</v>
      </c>
      <c r="O49" s="71">
        <v>0</v>
      </c>
      <c r="P49" s="71">
        <v>0</v>
      </c>
      <c r="Q49" s="81">
        <v>0</v>
      </c>
      <c r="R49" s="71">
        <v>9505297</v>
      </c>
      <c r="S49" s="71">
        <v>0</v>
      </c>
      <c r="T49" s="71">
        <v>35191</v>
      </c>
      <c r="U49" s="81">
        <v>9470106</v>
      </c>
      <c r="V49" s="71">
        <v>0</v>
      </c>
      <c r="W49" s="71">
        <v>4474924</v>
      </c>
      <c r="X49" s="71">
        <v>4474924</v>
      </c>
      <c r="Y49" s="81">
        <v>0</v>
      </c>
      <c r="Z49" s="71">
        <v>0</v>
      </c>
      <c r="AA49" s="71">
        <v>0</v>
      </c>
      <c r="AB49" s="71">
        <v>0</v>
      </c>
      <c r="AC49" s="81">
        <v>327692</v>
      </c>
      <c r="AD49" s="71">
        <v>42995</v>
      </c>
      <c r="AE49" s="71">
        <v>3461871</v>
      </c>
      <c r="AF49" s="71">
        <v>0</v>
      </c>
      <c r="AG49" s="81">
        <v>0</v>
      </c>
      <c r="AH49" s="71">
        <v>0</v>
      </c>
      <c r="AI49" s="71">
        <v>0</v>
      </c>
      <c r="AJ49" s="71">
        <v>0</v>
      </c>
      <c r="AK49" s="81">
        <v>0</v>
      </c>
      <c r="AL49" s="71">
        <v>0</v>
      </c>
      <c r="AM49" s="71">
        <v>706291</v>
      </c>
      <c r="AN49" s="71">
        <v>706291</v>
      </c>
      <c r="AO49" s="81">
        <v>0</v>
      </c>
      <c r="AP49" s="71">
        <v>0</v>
      </c>
      <c r="AQ49" s="71">
        <v>0</v>
      </c>
      <c r="AR49" s="71">
        <v>24889035</v>
      </c>
      <c r="AS49" s="71">
        <v>0</v>
      </c>
      <c r="AT49" s="71">
        <v>0</v>
      </c>
    </row>
    <row r="50" spans="1:46" x14ac:dyDescent="0.25">
      <c r="A50" s="19" t="s">
        <v>46</v>
      </c>
      <c r="B50" s="71">
        <v>0</v>
      </c>
      <c r="C50" s="71">
        <v>0</v>
      </c>
      <c r="D50" s="71">
        <v>0</v>
      </c>
      <c r="E50" s="81">
        <v>0</v>
      </c>
      <c r="F50" s="71">
        <v>0</v>
      </c>
      <c r="G50" s="71">
        <v>15017753</v>
      </c>
      <c r="H50" s="71">
        <v>15017753</v>
      </c>
      <c r="I50" s="81">
        <v>0</v>
      </c>
      <c r="J50" s="71">
        <v>0</v>
      </c>
      <c r="K50" s="71">
        <v>0</v>
      </c>
      <c r="L50" s="71">
        <v>0</v>
      </c>
      <c r="M50" s="81">
        <v>0</v>
      </c>
      <c r="N50" s="71">
        <v>0</v>
      </c>
      <c r="O50" s="71">
        <v>0</v>
      </c>
      <c r="P50" s="71">
        <v>0</v>
      </c>
      <c r="Q50" s="81">
        <v>0</v>
      </c>
      <c r="R50" s="71">
        <v>147229</v>
      </c>
      <c r="S50" s="71">
        <v>0</v>
      </c>
      <c r="T50" s="71">
        <v>0</v>
      </c>
      <c r="U50" s="81">
        <v>147229</v>
      </c>
      <c r="V50" s="71">
        <v>0</v>
      </c>
      <c r="W50" s="71">
        <v>2410854</v>
      </c>
      <c r="X50" s="71">
        <v>2410854</v>
      </c>
      <c r="Y50" s="81">
        <v>0</v>
      </c>
      <c r="Z50" s="71">
        <v>0</v>
      </c>
      <c r="AA50" s="71">
        <v>0</v>
      </c>
      <c r="AB50" s="71">
        <v>0</v>
      </c>
      <c r="AC50" s="81">
        <v>649292</v>
      </c>
      <c r="AD50" s="71">
        <v>0</v>
      </c>
      <c r="AE50" s="71">
        <v>0</v>
      </c>
      <c r="AF50" s="71">
        <v>0</v>
      </c>
      <c r="AG50" s="81">
        <v>0</v>
      </c>
      <c r="AH50" s="71">
        <v>0</v>
      </c>
      <c r="AI50" s="71">
        <v>0</v>
      </c>
      <c r="AJ50" s="71">
        <v>0</v>
      </c>
      <c r="AK50" s="81">
        <v>0</v>
      </c>
      <c r="AL50" s="71">
        <v>0</v>
      </c>
      <c r="AM50" s="71">
        <v>6448160</v>
      </c>
      <c r="AN50" s="71">
        <v>2626346</v>
      </c>
      <c r="AO50" s="81">
        <v>3661490</v>
      </c>
      <c r="AP50" s="71">
        <v>160324</v>
      </c>
      <c r="AQ50" s="71">
        <v>0</v>
      </c>
      <c r="AR50" s="71">
        <v>24673288</v>
      </c>
      <c r="AS50" s="71">
        <v>0</v>
      </c>
      <c r="AT50" s="71">
        <v>0</v>
      </c>
    </row>
    <row r="51" spans="1:46" x14ac:dyDescent="0.25">
      <c r="A51" s="19" t="s">
        <v>47</v>
      </c>
      <c r="B51" s="71">
        <v>0</v>
      </c>
      <c r="C51" s="71">
        <v>0</v>
      </c>
      <c r="D51" s="71">
        <v>0</v>
      </c>
      <c r="E51" s="81">
        <v>0</v>
      </c>
      <c r="F51" s="71">
        <v>0</v>
      </c>
      <c r="G51" s="71">
        <v>44001217</v>
      </c>
      <c r="H51" s="71">
        <v>44001217</v>
      </c>
      <c r="I51" s="81">
        <v>0</v>
      </c>
      <c r="J51" s="71">
        <v>0</v>
      </c>
      <c r="K51" s="71">
        <v>0</v>
      </c>
      <c r="L51" s="71">
        <v>0</v>
      </c>
      <c r="M51" s="81">
        <v>0</v>
      </c>
      <c r="N51" s="71">
        <v>0</v>
      </c>
      <c r="O51" s="71">
        <v>0</v>
      </c>
      <c r="P51" s="71">
        <v>0</v>
      </c>
      <c r="Q51" s="81">
        <v>0</v>
      </c>
      <c r="R51" s="71">
        <v>29052595</v>
      </c>
      <c r="S51" s="71">
        <v>0</v>
      </c>
      <c r="T51" s="71">
        <v>1092</v>
      </c>
      <c r="U51" s="81">
        <v>29051503</v>
      </c>
      <c r="V51" s="71">
        <v>6350771</v>
      </c>
      <c r="W51" s="71">
        <v>21328762</v>
      </c>
      <c r="X51" s="71">
        <v>21328762</v>
      </c>
      <c r="Y51" s="81">
        <v>0</v>
      </c>
      <c r="Z51" s="71">
        <v>0</v>
      </c>
      <c r="AA51" s="71">
        <v>0</v>
      </c>
      <c r="AB51" s="71">
        <v>0</v>
      </c>
      <c r="AC51" s="81">
        <v>995</v>
      </c>
      <c r="AD51" s="71">
        <v>0</v>
      </c>
      <c r="AE51" s="71">
        <v>0</v>
      </c>
      <c r="AF51" s="71">
        <v>0</v>
      </c>
      <c r="AG51" s="81">
        <v>17581581</v>
      </c>
      <c r="AH51" s="71">
        <v>0</v>
      </c>
      <c r="AI51" s="71">
        <v>0</v>
      </c>
      <c r="AJ51" s="71">
        <v>0</v>
      </c>
      <c r="AK51" s="81">
        <v>0</v>
      </c>
      <c r="AL51" s="71">
        <v>0</v>
      </c>
      <c r="AM51" s="71">
        <v>12973570</v>
      </c>
      <c r="AN51" s="71">
        <v>10644026</v>
      </c>
      <c r="AO51" s="81">
        <v>0</v>
      </c>
      <c r="AP51" s="71">
        <v>2329544</v>
      </c>
      <c r="AQ51" s="71">
        <v>6880120</v>
      </c>
      <c r="AR51" s="71">
        <v>138169611</v>
      </c>
      <c r="AS51" s="71">
        <v>0</v>
      </c>
      <c r="AT51" s="71">
        <v>0</v>
      </c>
    </row>
    <row r="52" spans="1:46" x14ac:dyDescent="0.25">
      <c r="A52" s="19" t="s">
        <v>48</v>
      </c>
      <c r="B52" s="71">
        <v>0</v>
      </c>
      <c r="C52" s="71">
        <v>0</v>
      </c>
      <c r="D52" s="71">
        <v>0</v>
      </c>
      <c r="E52" s="81">
        <v>0</v>
      </c>
      <c r="F52" s="71">
        <v>0</v>
      </c>
      <c r="G52" s="71">
        <v>2805184</v>
      </c>
      <c r="H52" s="71">
        <v>2805184</v>
      </c>
      <c r="I52" s="81">
        <v>0</v>
      </c>
      <c r="J52" s="71">
        <v>0</v>
      </c>
      <c r="K52" s="71">
        <v>0</v>
      </c>
      <c r="L52" s="71">
        <v>0</v>
      </c>
      <c r="M52" s="81">
        <v>0</v>
      </c>
      <c r="N52" s="71">
        <v>0</v>
      </c>
      <c r="O52" s="71">
        <v>0</v>
      </c>
      <c r="P52" s="71">
        <v>0</v>
      </c>
      <c r="Q52" s="81">
        <v>0</v>
      </c>
      <c r="R52" s="71">
        <v>76137507</v>
      </c>
      <c r="S52" s="71">
        <v>269478</v>
      </c>
      <c r="T52" s="71">
        <v>64572506</v>
      </c>
      <c r="U52" s="81">
        <v>11295523</v>
      </c>
      <c r="V52" s="71">
        <v>0</v>
      </c>
      <c r="W52" s="71">
        <v>119642359</v>
      </c>
      <c r="X52" s="71">
        <v>70926409</v>
      </c>
      <c r="Y52" s="81">
        <v>48715950</v>
      </c>
      <c r="Z52" s="71">
        <v>0</v>
      </c>
      <c r="AA52" s="71">
        <v>0</v>
      </c>
      <c r="AB52" s="71">
        <v>0</v>
      </c>
      <c r="AC52" s="81">
        <v>35733983</v>
      </c>
      <c r="AD52" s="71">
        <v>13386</v>
      </c>
      <c r="AE52" s="71">
        <v>0</v>
      </c>
      <c r="AF52" s="71">
        <v>224308363</v>
      </c>
      <c r="AG52" s="81">
        <v>0</v>
      </c>
      <c r="AH52" s="71">
        <v>0</v>
      </c>
      <c r="AI52" s="71">
        <v>0</v>
      </c>
      <c r="AJ52" s="71">
        <v>0</v>
      </c>
      <c r="AK52" s="81">
        <v>0</v>
      </c>
      <c r="AL52" s="71">
        <v>350284</v>
      </c>
      <c r="AM52" s="71">
        <v>25113200</v>
      </c>
      <c r="AN52" s="71">
        <v>23415433</v>
      </c>
      <c r="AO52" s="81">
        <v>0</v>
      </c>
      <c r="AP52" s="71">
        <v>1697767</v>
      </c>
      <c r="AQ52" s="71">
        <v>113082969</v>
      </c>
      <c r="AR52" s="71">
        <v>597187235</v>
      </c>
      <c r="AS52" s="71">
        <v>0</v>
      </c>
      <c r="AT52" s="71">
        <v>0</v>
      </c>
    </row>
    <row r="53" spans="1:46" x14ac:dyDescent="0.25">
      <c r="A53" s="19" t="s">
        <v>49</v>
      </c>
      <c r="B53" s="71">
        <v>0</v>
      </c>
      <c r="C53" s="71">
        <v>0</v>
      </c>
      <c r="D53" s="71">
        <v>0</v>
      </c>
      <c r="E53" s="81">
        <v>0</v>
      </c>
      <c r="F53" s="71">
        <v>0</v>
      </c>
      <c r="G53" s="71">
        <v>23970149</v>
      </c>
      <c r="H53" s="71">
        <v>23970149</v>
      </c>
      <c r="I53" s="81">
        <v>0</v>
      </c>
      <c r="J53" s="71">
        <v>0</v>
      </c>
      <c r="K53" s="71">
        <v>0</v>
      </c>
      <c r="L53" s="71">
        <v>0</v>
      </c>
      <c r="M53" s="81">
        <v>0</v>
      </c>
      <c r="N53" s="71">
        <v>0</v>
      </c>
      <c r="O53" s="71">
        <v>0</v>
      </c>
      <c r="P53" s="71">
        <v>0</v>
      </c>
      <c r="Q53" s="81">
        <v>0</v>
      </c>
      <c r="R53" s="71">
        <v>0</v>
      </c>
      <c r="S53" s="71">
        <v>0</v>
      </c>
      <c r="T53" s="71">
        <v>0</v>
      </c>
      <c r="U53" s="81">
        <v>0</v>
      </c>
      <c r="V53" s="71">
        <v>0</v>
      </c>
      <c r="W53" s="71">
        <v>2971392</v>
      </c>
      <c r="X53" s="71">
        <v>2971392</v>
      </c>
      <c r="Y53" s="81">
        <v>0</v>
      </c>
      <c r="Z53" s="71">
        <v>0</v>
      </c>
      <c r="AA53" s="71">
        <v>0</v>
      </c>
      <c r="AB53" s="71">
        <v>0</v>
      </c>
      <c r="AC53" s="81">
        <v>1948404</v>
      </c>
      <c r="AD53" s="71">
        <v>389537</v>
      </c>
      <c r="AE53" s="71">
        <v>0</v>
      </c>
      <c r="AF53" s="71">
        <v>0</v>
      </c>
      <c r="AG53" s="81">
        <v>0</v>
      </c>
      <c r="AH53" s="71">
        <v>0</v>
      </c>
      <c r="AI53" s="71">
        <v>0</v>
      </c>
      <c r="AJ53" s="71">
        <v>0</v>
      </c>
      <c r="AK53" s="81">
        <v>0</v>
      </c>
      <c r="AL53" s="71">
        <v>0</v>
      </c>
      <c r="AM53" s="71">
        <v>5166964</v>
      </c>
      <c r="AN53" s="71">
        <v>5166964</v>
      </c>
      <c r="AO53" s="81">
        <v>0</v>
      </c>
      <c r="AP53" s="71">
        <v>0</v>
      </c>
      <c r="AQ53" s="71">
        <v>0</v>
      </c>
      <c r="AR53" s="71">
        <v>34446446</v>
      </c>
      <c r="AS53" s="71">
        <v>0</v>
      </c>
      <c r="AT53" s="71">
        <v>0</v>
      </c>
    </row>
    <row r="54" spans="1:46" x14ac:dyDescent="0.25">
      <c r="A54" s="19" t="s">
        <v>50</v>
      </c>
      <c r="B54" s="71">
        <v>0</v>
      </c>
      <c r="C54" s="71">
        <v>0</v>
      </c>
      <c r="D54" s="71">
        <v>0</v>
      </c>
      <c r="E54" s="81">
        <v>0</v>
      </c>
      <c r="F54" s="71">
        <v>0</v>
      </c>
      <c r="G54" s="71">
        <v>81746077</v>
      </c>
      <c r="H54" s="71">
        <v>81746077</v>
      </c>
      <c r="I54" s="81">
        <v>0</v>
      </c>
      <c r="J54" s="71">
        <v>0</v>
      </c>
      <c r="K54" s="71">
        <v>0</v>
      </c>
      <c r="L54" s="71">
        <v>0</v>
      </c>
      <c r="M54" s="81">
        <v>0</v>
      </c>
      <c r="N54" s="71">
        <v>0</v>
      </c>
      <c r="O54" s="71">
        <v>0</v>
      </c>
      <c r="P54" s="71">
        <v>0</v>
      </c>
      <c r="Q54" s="81">
        <v>0</v>
      </c>
      <c r="R54" s="71">
        <v>32616485</v>
      </c>
      <c r="S54" s="71">
        <v>49</v>
      </c>
      <c r="T54" s="71">
        <v>677724</v>
      </c>
      <c r="U54" s="81">
        <v>31938712</v>
      </c>
      <c r="V54" s="71">
        <v>2905513</v>
      </c>
      <c r="W54" s="71">
        <v>0</v>
      </c>
      <c r="X54" s="71">
        <v>0</v>
      </c>
      <c r="Y54" s="81">
        <v>0</v>
      </c>
      <c r="Z54" s="71">
        <v>0</v>
      </c>
      <c r="AA54" s="71">
        <v>0</v>
      </c>
      <c r="AB54" s="71">
        <v>0</v>
      </c>
      <c r="AC54" s="81">
        <v>36922702</v>
      </c>
      <c r="AD54" s="71">
        <v>9984912</v>
      </c>
      <c r="AE54" s="71">
        <v>81992815</v>
      </c>
      <c r="AF54" s="71">
        <v>418749</v>
      </c>
      <c r="AG54" s="81">
        <v>4566908</v>
      </c>
      <c r="AH54" s="71">
        <v>0</v>
      </c>
      <c r="AI54" s="71">
        <v>0</v>
      </c>
      <c r="AJ54" s="71">
        <v>0</v>
      </c>
      <c r="AK54" s="81">
        <v>0</v>
      </c>
      <c r="AL54" s="71">
        <v>0</v>
      </c>
      <c r="AM54" s="71">
        <v>15998566</v>
      </c>
      <c r="AN54" s="71">
        <v>14999484</v>
      </c>
      <c r="AO54" s="81">
        <v>762095</v>
      </c>
      <c r="AP54" s="71">
        <v>236987</v>
      </c>
      <c r="AQ54" s="71">
        <v>0</v>
      </c>
      <c r="AR54" s="71">
        <v>267152727</v>
      </c>
      <c r="AS54" s="71">
        <v>0</v>
      </c>
      <c r="AT54" s="71">
        <v>0</v>
      </c>
    </row>
    <row r="55" spans="1:46" x14ac:dyDescent="0.25">
      <c r="A55" s="3" t="s">
        <v>51</v>
      </c>
      <c r="B55" s="71">
        <v>0</v>
      </c>
      <c r="C55" s="71">
        <v>0</v>
      </c>
      <c r="D55" s="71">
        <v>0</v>
      </c>
      <c r="E55" s="82">
        <v>0</v>
      </c>
      <c r="F55" s="71">
        <v>0</v>
      </c>
      <c r="G55" s="71">
        <v>3836269</v>
      </c>
      <c r="H55" s="71">
        <v>2282562</v>
      </c>
      <c r="I55" s="82">
        <v>1553707</v>
      </c>
      <c r="J55" s="71">
        <v>0</v>
      </c>
      <c r="K55" s="71">
        <v>0</v>
      </c>
      <c r="L55" s="71">
        <v>0</v>
      </c>
      <c r="M55" s="82">
        <v>0</v>
      </c>
      <c r="N55" s="71">
        <v>0</v>
      </c>
      <c r="O55" s="71">
        <v>0</v>
      </c>
      <c r="P55" s="71">
        <v>0</v>
      </c>
      <c r="Q55" s="82">
        <v>0</v>
      </c>
      <c r="R55" s="71">
        <v>262209</v>
      </c>
      <c r="S55" s="71">
        <v>0</v>
      </c>
      <c r="T55" s="71">
        <v>262208</v>
      </c>
      <c r="U55" s="82">
        <v>1</v>
      </c>
      <c r="V55" s="71">
        <v>0</v>
      </c>
      <c r="W55" s="71">
        <v>0</v>
      </c>
      <c r="X55" s="71">
        <v>0</v>
      </c>
      <c r="Y55" s="82">
        <v>0</v>
      </c>
      <c r="Z55" s="71">
        <v>0</v>
      </c>
      <c r="AA55" s="71">
        <v>0</v>
      </c>
      <c r="AB55" s="71">
        <v>0</v>
      </c>
      <c r="AC55" s="82">
        <v>1547435</v>
      </c>
      <c r="AD55" s="71">
        <v>0</v>
      </c>
      <c r="AE55" s="71">
        <v>0</v>
      </c>
      <c r="AF55" s="71">
        <v>0</v>
      </c>
      <c r="AG55" s="82">
        <v>0</v>
      </c>
      <c r="AH55" s="71">
        <v>0</v>
      </c>
      <c r="AI55" s="71">
        <v>0</v>
      </c>
      <c r="AJ55" s="71">
        <v>0</v>
      </c>
      <c r="AK55" s="82">
        <v>0</v>
      </c>
      <c r="AL55" s="71">
        <v>0</v>
      </c>
      <c r="AM55" s="71">
        <v>1859000</v>
      </c>
      <c r="AN55" s="71">
        <v>1796399</v>
      </c>
      <c r="AO55" s="82">
        <v>0</v>
      </c>
      <c r="AP55" s="71">
        <v>62601</v>
      </c>
      <c r="AQ55" s="71">
        <v>4480629</v>
      </c>
      <c r="AR55" s="71">
        <v>11985542</v>
      </c>
      <c r="AS55" s="71">
        <v>0</v>
      </c>
      <c r="AT55" s="71">
        <v>0</v>
      </c>
    </row>
  </sheetData>
  <mergeCells count="5">
    <mergeCell ref="G2:I2"/>
    <mergeCell ref="R2:U2"/>
    <mergeCell ref="W2:Y2"/>
    <mergeCell ref="AH2:AK2"/>
    <mergeCell ref="AM2:AP2"/>
  </mergeCells>
  <conditionalFormatting sqref="AS4:AT55">
    <cfRule type="cellIs" dxfId="6" priority="4" operator="lessThan">
      <formula>0</formula>
    </cfRule>
  </conditionalFormatting>
  <conditionalFormatting sqref="B4:AR55">
    <cfRule type="cellIs" dxfId="5" priority="1" operator="lessThan">
      <formula>0</formula>
    </cfRule>
  </conditionalFormatting>
  <pageMargins left="0.25" right="0.25" top="0.75" bottom="0.75" header="0.3" footer="0.3"/>
  <pageSetup scale="59" fitToWidth="0" orientation="landscape" r:id="rId1"/>
  <headerFooter differentFirst="1">
    <oddHeader>&amp;L&amp;"Arial,Regular"&amp;12E.3.: Expenditures using MOE in TANF, FY 2015 (continued)</oddHeader>
    <oddFooter>&amp;CPage &amp;P of &amp;N</oddFooter>
    <firstFooter>&amp;CPage &amp;P of &amp;N</firstFooter>
  </headerFooter>
  <colBreaks count="2" manualBreakCount="2">
    <brk id="25" max="1048575" man="1"/>
    <brk id="37" max="1048575" man="1"/>
  </colBreak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9" tint="0.39997558519241921"/>
    <pageSetUpPr fitToPage="1"/>
  </sheetPr>
  <dimension ref="A1:AU57"/>
  <sheetViews>
    <sheetView zoomScaleNormal="100" workbookViewId="0">
      <pane xSplit="6" ySplit="3" topLeftCell="G4" activePane="bottomRight" state="frozenSplit"/>
      <selection activeCell="H58" sqref="H58"/>
      <selection pane="topRight" activeCell="H58" sqref="H58"/>
      <selection pane="bottomLeft" activeCell="H58" sqref="H58"/>
      <selection pane="bottomRight" activeCell="G3" sqref="G3"/>
    </sheetView>
  </sheetViews>
  <sheetFormatPr defaultColWidth="8.85546875" defaultRowHeight="14.25" x14ac:dyDescent="0.2"/>
  <cols>
    <col min="1" max="1" width="21.42578125" style="1" customWidth="1"/>
    <col min="2" max="2" width="14.7109375" style="8" hidden="1" customWidth="1"/>
    <col min="3" max="6" width="14.7109375" style="1" hidden="1" customWidth="1"/>
    <col min="7" max="7" width="14.7109375" style="1" customWidth="1"/>
    <col min="8" max="8" width="21.85546875" style="1" customWidth="1"/>
    <col min="9" max="9" width="14.7109375" style="1" customWidth="1"/>
    <col min="10" max="17" width="14.7109375" style="1" hidden="1" customWidth="1"/>
    <col min="18" max="43" width="14.7109375" style="1" customWidth="1"/>
    <col min="44" max="44" width="18.42578125" style="1" customWidth="1"/>
    <col min="45" max="46" width="14.7109375" style="1" hidden="1" customWidth="1"/>
    <col min="47" max="16384" width="8.85546875" style="1"/>
  </cols>
  <sheetData>
    <row r="1" spans="1:47" ht="15.75" customHeight="1" x14ac:dyDescent="0.25">
      <c r="A1" s="213" t="s">
        <v>348</v>
      </c>
      <c r="B1" s="184"/>
      <c r="C1" s="185"/>
      <c r="D1" s="185"/>
      <c r="E1" s="185"/>
      <c r="F1" s="185"/>
      <c r="G1" s="186"/>
    </row>
    <row r="2" spans="1:47" s="8" customFormat="1" x14ac:dyDescent="0.2">
      <c r="A2" s="184"/>
      <c r="B2" s="184"/>
      <c r="C2" s="185"/>
      <c r="D2" s="185"/>
      <c r="E2" s="185"/>
      <c r="F2" s="185"/>
      <c r="G2" s="278" t="s">
        <v>270</v>
      </c>
      <c r="H2" s="278"/>
      <c r="I2" s="278"/>
      <c r="R2" s="278" t="s">
        <v>273</v>
      </c>
      <c r="S2" s="278"/>
      <c r="T2" s="278"/>
      <c r="U2" s="278"/>
      <c r="W2" s="278" t="s">
        <v>275</v>
      </c>
      <c r="X2" s="278"/>
      <c r="Y2" s="278"/>
      <c r="AH2" s="278" t="s">
        <v>284</v>
      </c>
      <c r="AI2" s="278"/>
      <c r="AJ2" s="278"/>
      <c r="AK2" s="278"/>
      <c r="AM2" s="278" t="s">
        <v>286</v>
      </c>
      <c r="AN2" s="278"/>
      <c r="AO2" s="278"/>
      <c r="AP2" s="278"/>
    </row>
    <row r="3" spans="1:47" s="48" customFormat="1" ht="58.5" x14ac:dyDescent="0.2">
      <c r="A3" s="74" t="s">
        <v>0</v>
      </c>
      <c r="B3" s="74" t="s">
        <v>266</v>
      </c>
      <c r="C3" s="74" t="s">
        <v>267</v>
      </c>
      <c r="D3" s="74" t="s">
        <v>319</v>
      </c>
      <c r="E3" s="74" t="s">
        <v>268</v>
      </c>
      <c r="F3" s="74" t="s">
        <v>269</v>
      </c>
      <c r="G3" s="74" t="s">
        <v>310</v>
      </c>
      <c r="H3" s="187" t="s">
        <v>291</v>
      </c>
      <c r="I3" s="125" t="s">
        <v>292</v>
      </c>
      <c r="J3" s="74" t="s">
        <v>271</v>
      </c>
      <c r="K3" s="125" t="s">
        <v>293</v>
      </c>
      <c r="L3" s="125" t="s">
        <v>294</v>
      </c>
      <c r="M3" s="125" t="s">
        <v>295</v>
      </c>
      <c r="N3" s="74" t="s">
        <v>272</v>
      </c>
      <c r="O3" s="125" t="s">
        <v>296</v>
      </c>
      <c r="P3" s="125" t="s">
        <v>297</v>
      </c>
      <c r="Q3" s="125" t="s">
        <v>298</v>
      </c>
      <c r="R3" s="74" t="s">
        <v>310</v>
      </c>
      <c r="S3" s="125" t="s">
        <v>299</v>
      </c>
      <c r="T3" s="125" t="s">
        <v>300</v>
      </c>
      <c r="U3" s="125" t="s">
        <v>301</v>
      </c>
      <c r="V3" s="74" t="s">
        <v>274</v>
      </c>
      <c r="W3" s="74" t="s">
        <v>310</v>
      </c>
      <c r="X3" s="125" t="s">
        <v>302</v>
      </c>
      <c r="Y3" s="125" t="s">
        <v>303</v>
      </c>
      <c r="Z3" s="74" t="s">
        <v>276</v>
      </c>
      <c r="AA3" s="74" t="s">
        <v>277</v>
      </c>
      <c r="AB3" s="74" t="s">
        <v>278</v>
      </c>
      <c r="AC3" s="74" t="s">
        <v>279</v>
      </c>
      <c r="AD3" s="74" t="s">
        <v>280</v>
      </c>
      <c r="AE3" s="74" t="s">
        <v>281</v>
      </c>
      <c r="AF3" s="74" t="s">
        <v>282</v>
      </c>
      <c r="AG3" s="74" t="s">
        <v>283</v>
      </c>
      <c r="AH3" s="74" t="s">
        <v>310</v>
      </c>
      <c r="AI3" s="125" t="s">
        <v>304</v>
      </c>
      <c r="AJ3" s="125" t="s">
        <v>305</v>
      </c>
      <c r="AK3" s="125" t="s">
        <v>306</v>
      </c>
      <c r="AL3" s="74" t="s">
        <v>285</v>
      </c>
      <c r="AM3" s="74" t="s">
        <v>310</v>
      </c>
      <c r="AN3" s="125" t="s">
        <v>307</v>
      </c>
      <c r="AO3" s="125" t="s">
        <v>308</v>
      </c>
      <c r="AP3" s="125" t="s">
        <v>309</v>
      </c>
      <c r="AQ3" s="74" t="s">
        <v>287</v>
      </c>
      <c r="AR3" s="74" t="s">
        <v>288</v>
      </c>
      <c r="AS3" s="74" t="s">
        <v>289</v>
      </c>
      <c r="AT3" s="74" t="s">
        <v>290</v>
      </c>
    </row>
    <row r="4" spans="1:47" x14ac:dyDescent="0.2">
      <c r="A4" s="188" t="s">
        <v>52</v>
      </c>
      <c r="B4" s="189">
        <v>0</v>
      </c>
      <c r="C4" s="189">
        <v>0</v>
      </c>
      <c r="D4" s="189">
        <v>0</v>
      </c>
      <c r="E4" s="189">
        <v>0</v>
      </c>
      <c r="F4" s="189">
        <v>0</v>
      </c>
      <c r="G4" s="189">
        <v>54158972</v>
      </c>
      <c r="H4" s="189">
        <v>52279679</v>
      </c>
      <c r="I4" s="189">
        <v>1879293</v>
      </c>
      <c r="J4" s="189">
        <v>0</v>
      </c>
      <c r="K4" s="189">
        <v>0</v>
      </c>
      <c r="L4" s="189">
        <v>0</v>
      </c>
      <c r="M4" s="189">
        <v>0</v>
      </c>
      <c r="N4" s="189">
        <v>0</v>
      </c>
      <c r="O4" s="189">
        <v>0</v>
      </c>
      <c r="P4" s="189">
        <v>0</v>
      </c>
      <c r="Q4" s="189">
        <v>0</v>
      </c>
      <c r="R4" s="189">
        <v>14749540</v>
      </c>
      <c r="S4" s="189">
        <v>7333710</v>
      </c>
      <c r="T4" s="189">
        <v>6901266</v>
      </c>
      <c r="U4" s="189">
        <v>514564</v>
      </c>
      <c r="V4" s="189">
        <v>3545634</v>
      </c>
      <c r="W4" s="189">
        <v>757180633</v>
      </c>
      <c r="X4" s="189">
        <v>213589633</v>
      </c>
      <c r="Y4" s="189">
        <v>543591000</v>
      </c>
      <c r="Z4" s="189">
        <v>7450</v>
      </c>
      <c r="AA4" s="189">
        <v>95486348</v>
      </c>
      <c r="AB4" s="189">
        <v>9305589</v>
      </c>
      <c r="AC4" s="189">
        <v>64374729</v>
      </c>
      <c r="AD4" s="189">
        <v>12313869</v>
      </c>
      <c r="AE4" s="189">
        <v>10805952</v>
      </c>
      <c r="AF4" s="189">
        <v>2554869</v>
      </c>
      <c r="AG4" s="189">
        <v>2579583</v>
      </c>
      <c r="AH4" s="189">
        <v>10121957</v>
      </c>
      <c r="AI4" s="189">
        <v>780931</v>
      </c>
      <c r="AJ4" s="189">
        <v>0</v>
      </c>
      <c r="AK4" s="189">
        <v>9341026</v>
      </c>
      <c r="AL4" s="189">
        <v>423065</v>
      </c>
      <c r="AM4" s="189">
        <v>45017831</v>
      </c>
      <c r="AN4" s="189">
        <v>12780957</v>
      </c>
      <c r="AO4" s="189">
        <v>29689484</v>
      </c>
      <c r="AP4" s="189">
        <v>2547390</v>
      </c>
      <c r="AQ4" s="189">
        <v>95779250</v>
      </c>
      <c r="AR4" s="189">
        <v>1178405271</v>
      </c>
      <c r="AS4" s="189">
        <v>0</v>
      </c>
      <c r="AT4" s="189">
        <v>0</v>
      </c>
      <c r="AU4" s="229"/>
    </row>
    <row r="5" spans="1:47" x14ac:dyDescent="0.2">
      <c r="A5" s="19" t="s">
        <v>1</v>
      </c>
      <c r="B5" s="71">
        <v>0</v>
      </c>
      <c r="C5" s="71">
        <v>0</v>
      </c>
      <c r="D5" s="71">
        <v>0</v>
      </c>
      <c r="E5" s="81">
        <v>0</v>
      </c>
      <c r="F5" s="71">
        <v>0</v>
      </c>
      <c r="G5" s="71">
        <v>0</v>
      </c>
      <c r="H5" s="71">
        <v>0</v>
      </c>
      <c r="I5" s="81">
        <v>0</v>
      </c>
      <c r="J5" s="71">
        <v>0</v>
      </c>
      <c r="K5" s="71">
        <v>0</v>
      </c>
      <c r="L5" s="71">
        <v>0</v>
      </c>
      <c r="M5" s="81">
        <v>0</v>
      </c>
      <c r="N5" s="71">
        <v>0</v>
      </c>
      <c r="O5" s="71">
        <v>0</v>
      </c>
      <c r="P5" s="71">
        <v>0</v>
      </c>
      <c r="Q5" s="81">
        <v>0</v>
      </c>
      <c r="R5" s="71">
        <v>0</v>
      </c>
      <c r="S5" s="71">
        <v>0</v>
      </c>
      <c r="T5" s="71">
        <v>0</v>
      </c>
      <c r="U5" s="81">
        <v>0</v>
      </c>
      <c r="V5" s="71">
        <v>0</v>
      </c>
      <c r="W5" s="71">
        <v>16469885</v>
      </c>
      <c r="X5" s="71">
        <v>0</v>
      </c>
      <c r="Y5" s="81">
        <v>16469885</v>
      </c>
      <c r="Z5" s="71">
        <v>0</v>
      </c>
      <c r="AA5" s="71">
        <v>0</v>
      </c>
      <c r="AB5" s="71">
        <v>0</v>
      </c>
      <c r="AC5" s="81">
        <v>20577461</v>
      </c>
      <c r="AD5" s="71">
        <v>0</v>
      </c>
      <c r="AE5" s="71">
        <v>7000000</v>
      </c>
      <c r="AF5" s="71">
        <v>25000</v>
      </c>
      <c r="AG5" s="81">
        <v>55905</v>
      </c>
      <c r="AH5" s="71">
        <v>1171363</v>
      </c>
      <c r="AI5" s="71">
        <v>0</v>
      </c>
      <c r="AJ5" s="71">
        <v>0</v>
      </c>
      <c r="AK5" s="81">
        <v>1171363</v>
      </c>
      <c r="AL5" s="71">
        <v>412075</v>
      </c>
      <c r="AM5" s="71">
        <v>3574949</v>
      </c>
      <c r="AN5" s="71">
        <v>3574949</v>
      </c>
      <c r="AO5" s="81">
        <v>0</v>
      </c>
      <c r="AP5" s="71">
        <v>0</v>
      </c>
      <c r="AQ5" s="71">
        <v>0</v>
      </c>
      <c r="AR5" s="71">
        <v>49286638</v>
      </c>
      <c r="AS5" s="71">
        <v>0</v>
      </c>
      <c r="AT5" s="71">
        <v>0</v>
      </c>
    </row>
    <row r="6" spans="1:47" x14ac:dyDescent="0.2">
      <c r="A6" s="19" t="s">
        <v>2</v>
      </c>
      <c r="B6" s="71">
        <v>0</v>
      </c>
      <c r="C6" s="71">
        <v>0</v>
      </c>
      <c r="D6" s="71">
        <v>0</v>
      </c>
      <c r="E6" s="81">
        <v>0</v>
      </c>
      <c r="F6" s="71">
        <v>0</v>
      </c>
      <c r="G6" s="71">
        <v>0</v>
      </c>
      <c r="H6" s="71">
        <v>0</v>
      </c>
      <c r="I6" s="81">
        <v>0</v>
      </c>
      <c r="J6" s="71">
        <v>0</v>
      </c>
      <c r="K6" s="71">
        <v>0</v>
      </c>
      <c r="L6" s="71">
        <v>0</v>
      </c>
      <c r="M6" s="81">
        <v>0</v>
      </c>
      <c r="N6" s="71">
        <v>0</v>
      </c>
      <c r="O6" s="71">
        <v>0</v>
      </c>
      <c r="P6" s="71">
        <v>0</v>
      </c>
      <c r="Q6" s="81">
        <v>0</v>
      </c>
      <c r="R6" s="71">
        <v>0</v>
      </c>
      <c r="S6" s="71">
        <v>0</v>
      </c>
      <c r="T6" s="71">
        <v>0</v>
      </c>
      <c r="U6" s="81">
        <v>0</v>
      </c>
      <c r="V6" s="71">
        <v>0</v>
      </c>
      <c r="W6" s="71">
        <v>0</v>
      </c>
      <c r="X6" s="71">
        <v>0</v>
      </c>
      <c r="Y6" s="81">
        <v>0</v>
      </c>
      <c r="Z6" s="71">
        <v>0</v>
      </c>
      <c r="AA6" s="71">
        <v>0</v>
      </c>
      <c r="AB6" s="71">
        <v>0</v>
      </c>
      <c r="AC6" s="81">
        <v>0</v>
      </c>
      <c r="AD6" s="71">
        <v>0</v>
      </c>
      <c r="AE6" s="71">
        <v>0</v>
      </c>
      <c r="AF6" s="71">
        <v>0</v>
      </c>
      <c r="AG6" s="81">
        <v>0</v>
      </c>
      <c r="AH6" s="71">
        <v>0</v>
      </c>
      <c r="AI6" s="71">
        <v>0</v>
      </c>
      <c r="AJ6" s="71">
        <v>0</v>
      </c>
      <c r="AK6" s="81">
        <v>0</v>
      </c>
      <c r="AL6" s="71">
        <v>0</v>
      </c>
      <c r="AM6" s="71">
        <v>0</v>
      </c>
      <c r="AN6" s="71">
        <v>0</v>
      </c>
      <c r="AO6" s="81">
        <v>0</v>
      </c>
      <c r="AP6" s="71">
        <v>0</v>
      </c>
      <c r="AQ6" s="71">
        <v>0</v>
      </c>
      <c r="AR6" s="71">
        <v>0</v>
      </c>
      <c r="AS6" s="71">
        <v>0</v>
      </c>
      <c r="AT6" s="71">
        <v>0</v>
      </c>
    </row>
    <row r="7" spans="1:47" x14ac:dyDescent="0.2">
      <c r="A7" s="19" t="s">
        <v>3</v>
      </c>
      <c r="B7" s="71">
        <v>0</v>
      </c>
      <c r="C7" s="71">
        <v>0</v>
      </c>
      <c r="D7" s="71">
        <v>0</v>
      </c>
      <c r="E7" s="81">
        <v>0</v>
      </c>
      <c r="F7" s="71">
        <v>0</v>
      </c>
      <c r="G7" s="71">
        <v>0</v>
      </c>
      <c r="H7" s="71">
        <v>0</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0</v>
      </c>
      <c r="AD7" s="71">
        <v>0</v>
      </c>
      <c r="AE7" s="71">
        <v>0</v>
      </c>
      <c r="AF7" s="71">
        <v>0</v>
      </c>
      <c r="AG7" s="81">
        <v>0</v>
      </c>
      <c r="AH7" s="71">
        <v>0</v>
      </c>
      <c r="AI7" s="71">
        <v>0</v>
      </c>
      <c r="AJ7" s="71">
        <v>0</v>
      </c>
      <c r="AK7" s="81">
        <v>0</v>
      </c>
      <c r="AL7" s="71">
        <v>0</v>
      </c>
      <c r="AM7" s="71">
        <v>0</v>
      </c>
      <c r="AN7" s="71">
        <v>0</v>
      </c>
      <c r="AO7" s="81">
        <v>0</v>
      </c>
      <c r="AP7" s="71">
        <v>0</v>
      </c>
      <c r="AQ7" s="71">
        <v>0</v>
      </c>
      <c r="AR7" s="71">
        <v>0</v>
      </c>
      <c r="AS7" s="71">
        <v>0</v>
      </c>
      <c r="AT7" s="71">
        <v>0</v>
      </c>
    </row>
    <row r="8" spans="1:47" x14ac:dyDescent="0.2">
      <c r="A8" s="19" t="s">
        <v>4</v>
      </c>
      <c r="B8" s="71">
        <v>0</v>
      </c>
      <c r="C8" s="71">
        <v>0</v>
      </c>
      <c r="D8" s="71">
        <v>0</v>
      </c>
      <c r="E8" s="81">
        <v>0</v>
      </c>
      <c r="F8" s="71">
        <v>0</v>
      </c>
      <c r="G8" s="71">
        <v>0</v>
      </c>
      <c r="H8" s="71">
        <v>0</v>
      </c>
      <c r="I8" s="81">
        <v>0</v>
      </c>
      <c r="J8" s="71">
        <v>0</v>
      </c>
      <c r="K8" s="71">
        <v>0</v>
      </c>
      <c r="L8" s="71">
        <v>0</v>
      </c>
      <c r="M8" s="81">
        <v>0</v>
      </c>
      <c r="N8" s="71">
        <v>0</v>
      </c>
      <c r="O8" s="71">
        <v>0</v>
      </c>
      <c r="P8" s="71">
        <v>0</v>
      </c>
      <c r="Q8" s="81">
        <v>0</v>
      </c>
      <c r="R8" s="71">
        <v>0</v>
      </c>
      <c r="S8" s="71">
        <v>0</v>
      </c>
      <c r="T8" s="71">
        <v>0</v>
      </c>
      <c r="U8" s="81">
        <v>0</v>
      </c>
      <c r="V8" s="71">
        <v>0</v>
      </c>
      <c r="W8" s="71">
        <v>0</v>
      </c>
      <c r="X8" s="71">
        <v>0</v>
      </c>
      <c r="Y8" s="81">
        <v>0</v>
      </c>
      <c r="Z8" s="71">
        <v>0</v>
      </c>
      <c r="AA8" s="71">
        <v>0</v>
      </c>
      <c r="AB8" s="71">
        <v>0</v>
      </c>
      <c r="AC8" s="81">
        <v>0</v>
      </c>
      <c r="AD8" s="71">
        <v>0</v>
      </c>
      <c r="AE8" s="71">
        <v>0</v>
      </c>
      <c r="AF8" s="71">
        <v>0</v>
      </c>
      <c r="AG8" s="81">
        <v>0</v>
      </c>
      <c r="AH8" s="71">
        <v>0</v>
      </c>
      <c r="AI8" s="71">
        <v>0</v>
      </c>
      <c r="AJ8" s="71">
        <v>0</v>
      </c>
      <c r="AK8" s="81">
        <v>0</v>
      </c>
      <c r="AL8" s="71">
        <v>0</v>
      </c>
      <c r="AM8" s="71">
        <v>0</v>
      </c>
      <c r="AN8" s="71">
        <v>0</v>
      </c>
      <c r="AO8" s="81">
        <v>0</v>
      </c>
      <c r="AP8" s="71">
        <v>0</v>
      </c>
      <c r="AQ8" s="71">
        <v>0</v>
      </c>
      <c r="AR8" s="71">
        <v>0</v>
      </c>
      <c r="AS8" s="71">
        <v>0</v>
      </c>
      <c r="AT8" s="71">
        <v>0</v>
      </c>
    </row>
    <row r="9" spans="1:47" x14ac:dyDescent="0.2">
      <c r="A9" s="19" t="s">
        <v>5</v>
      </c>
      <c r="B9" s="71">
        <v>0</v>
      </c>
      <c r="C9" s="71">
        <v>0</v>
      </c>
      <c r="D9" s="71">
        <v>0</v>
      </c>
      <c r="E9" s="81">
        <v>0</v>
      </c>
      <c r="F9" s="71">
        <v>0</v>
      </c>
      <c r="G9" s="71">
        <v>34399780</v>
      </c>
      <c r="H9" s="71">
        <v>34072743</v>
      </c>
      <c r="I9" s="81">
        <v>327037</v>
      </c>
      <c r="J9" s="71">
        <v>0</v>
      </c>
      <c r="K9" s="71">
        <v>0</v>
      </c>
      <c r="L9" s="71">
        <v>0</v>
      </c>
      <c r="M9" s="81">
        <v>0</v>
      </c>
      <c r="N9" s="71">
        <v>0</v>
      </c>
      <c r="O9" s="71">
        <v>0</v>
      </c>
      <c r="P9" s="71">
        <v>0</v>
      </c>
      <c r="Q9" s="81">
        <v>0</v>
      </c>
      <c r="R9" s="71">
        <v>4648999</v>
      </c>
      <c r="S9" s="71">
        <v>389475</v>
      </c>
      <c r="T9" s="71">
        <v>3936951</v>
      </c>
      <c r="U9" s="81">
        <v>322573</v>
      </c>
      <c r="V9" s="71">
        <v>1047959</v>
      </c>
      <c r="W9" s="71">
        <v>1866385</v>
      </c>
      <c r="X9" s="71">
        <v>1866385</v>
      </c>
      <c r="Y9" s="81">
        <v>0</v>
      </c>
      <c r="Z9" s="71">
        <v>7450</v>
      </c>
      <c r="AA9" s="71">
        <v>0</v>
      </c>
      <c r="AB9" s="71">
        <v>0</v>
      </c>
      <c r="AC9" s="81">
        <v>312826</v>
      </c>
      <c r="AD9" s="71">
        <v>4314959</v>
      </c>
      <c r="AE9" s="71">
        <v>1255755</v>
      </c>
      <c r="AF9" s="71">
        <v>1417696</v>
      </c>
      <c r="AG9" s="81">
        <v>1150471</v>
      </c>
      <c r="AH9" s="71">
        <v>975735</v>
      </c>
      <c r="AI9" s="71">
        <v>780931</v>
      </c>
      <c r="AJ9" s="71">
        <v>0</v>
      </c>
      <c r="AK9" s="81">
        <v>194804</v>
      </c>
      <c r="AL9" s="71">
        <v>10990</v>
      </c>
      <c r="AM9" s="71">
        <v>39193729</v>
      </c>
      <c r="AN9" s="71">
        <v>8502186</v>
      </c>
      <c r="AO9" s="81">
        <v>29215438</v>
      </c>
      <c r="AP9" s="71">
        <v>1476105</v>
      </c>
      <c r="AQ9" s="71">
        <v>673056</v>
      </c>
      <c r="AR9" s="71">
        <v>91275790</v>
      </c>
      <c r="AS9" s="71">
        <v>0</v>
      </c>
      <c r="AT9" s="71">
        <v>0</v>
      </c>
    </row>
    <row r="10" spans="1:47" x14ac:dyDescent="0.2">
      <c r="A10" s="19" t="s">
        <v>6</v>
      </c>
      <c r="B10" s="71">
        <v>0</v>
      </c>
      <c r="C10" s="71">
        <v>0</v>
      </c>
      <c r="D10" s="71">
        <v>0</v>
      </c>
      <c r="E10" s="81">
        <v>0</v>
      </c>
      <c r="F10" s="71">
        <v>0</v>
      </c>
      <c r="G10" s="71">
        <v>0</v>
      </c>
      <c r="H10" s="71">
        <v>0</v>
      </c>
      <c r="I10" s="81">
        <v>0</v>
      </c>
      <c r="J10" s="71">
        <v>0</v>
      </c>
      <c r="K10" s="71">
        <v>0</v>
      </c>
      <c r="L10" s="71">
        <v>0</v>
      </c>
      <c r="M10" s="81">
        <v>0</v>
      </c>
      <c r="N10" s="71">
        <v>0</v>
      </c>
      <c r="O10" s="71">
        <v>0</v>
      </c>
      <c r="P10" s="71">
        <v>0</v>
      </c>
      <c r="Q10" s="81">
        <v>0</v>
      </c>
      <c r="R10" s="71">
        <v>0</v>
      </c>
      <c r="S10" s="71">
        <v>0</v>
      </c>
      <c r="T10" s="71">
        <v>0</v>
      </c>
      <c r="U10" s="81">
        <v>0</v>
      </c>
      <c r="V10" s="71">
        <v>0</v>
      </c>
      <c r="W10" s="71">
        <v>0</v>
      </c>
      <c r="X10" s="71">
        <v>0</v>
      </c>
      <c r="Y10" s="81">
        <v>0</v>
      </c>
      <c r="Z10" s="71">
        <v>0</v>
      </c>
      <c r="AA10" s="71">
        <v>0</v>
      </c>
      <c r="AB10" s="71">
        <v>0</v>
      </c>
      <c r="AC10" s="81">
        <v>0</v>
      </c>
      <c r="AD10" s="71">
        <v>0</v>
      </c>
      <c r="AE10" s="71">
        <v>0</v>
      </c>
      <c r="AF10" s="71">
        <v>0</v>
      </c>
      <c r="AG10" s="81">
        <v>0</v>
      </c>
      <c r="AH10" s="71">
        <v>0</v>
      </c>
      <c r="AI10" s="71">
        <v>0</v>
      </c>
      <c r="AJ10" s="71">
        <v>0</v>
      </c>
      <c r="AK10" s="81">
        <v>0</v>
      </c>
      <c r="AL10" s="71">
        <v>0</v>
      </c>
      <c r="AM10" s="71">
        <v>0</v>
      </c>
      <c r="AN10" s="71">
        <v>0</v>
      </c>
      <c r="AO10" s="81">
        <v>0</v>
      </c>
      <c r="AP10" s="71">
        <v>0</v>
      </c>
      <c r="AQ10" s="71">
        <v>0</v>
      </c>
      <c r="AR10" s="71">
        <v>0</v>
      </c>
      <c r="AS10" s="71">
        <v>0</v>
      </c>
      <c r="AT10" s="71">
        <v>0</v>
      </c>
    </row>
    <row r="11" spans="1:47" x14ac:dyDescent="0.2">
      <c r="A11" s="19" t="s">
        <v>7</v>
      </c>
      <c r="B11" s="71">
        <v>0</v>
      </c>
      <c r="C11" s="71">
        <v>0</v>
      </c>
      <c r="D11" s="71">
        <v>0</v>
      </c>
      <c r="E11" s="81">
        <v>0</v>
      </c>
      <c r="F11" s="71">
        <v>0</v>
      </c>
      <c r="G11" s="71">
        <v>0</v>
      </c>
      <c r="H11" s="71">
        <v>0</v>
      </c>
      <c r="I11" s="81">
        <v>0</v>
      </c>
      <c r="J11" s="71">
        <v>0</v>
      </c>
      <c r="K11" s="71">
        <v>0</v>
      </c>
      <c r="L11" s="71">
        <v>0</v>
      </c>
      <c r="M11" s="81">
        <v>0</v>
      </c>
      <c r="N11" s="71">
        <v>0</v>
      </c>
      <c r="O11" s="71">
        <v>0</v>
      </c>
      <c r="P11" s="71">
        <v>0</v>
      </c>
      <c r="Q11" s="81">
        <v>0</v>
      </c>
      <c r="R11" s="71">
        <v>67377</v>
      </c>
      <c r="S11" s="71">
        <v>0</v>
      </c>
      <c r="T11" s="71">
        <v>67377</v>
      </c>
      <c r="U11" s="81">
        <v>0</v>
      </c>
      <c r="V11" s="71">
        <v>0</v>
      </c>
      <c r="W11" s="71">
        <v>139909626</v>
      </c>
      <c r="X11" s="71">
        <v>56292730</v>
      </c>
      <c r="Y11" s="81">
        <v>83616896</v>
      </c>
      <c r="Z11" s="71">
        <v>0</v>
      </c>
      <c r="AA11" s="71">
        <v>0</v>
      </c>
      <c r="AB11" s="71">
        <v>0</v>
      </c>
      <c r="AC11" s="81">
        <v>0</v>
      </c>
      <c r="AD11" s="71">
        <v>2049200</v>
      </c>
      <c r="AE11" s="71">
        <v>0</v>
      </c>
      <c r="AF11" s="71">
        <v>0</v>
      </c>
      <c r="AG11" s="81">
        <v>0</v>
      </c>
      <c r="AH11" s="71">
        <v>0</v>
      </c>
      <c r="AI11" s="71">
        <v>0</v>
      </c>
      <c r="AJ11" s="71">
        <v>0</v>
      </c>
      <c r="AK11" s="81">
        <v>0</v>
      </c>
      <c r="AL11" s="71">
        <v>0</v>
      </c>
      <c r="AM11" s="71">
        <v>0</v>
      </c>
      <c r="AN11" s="71">
        <v>0</v>
      </c>
      <c r="AO11" s="81">
        <v>0</v>
      </c>
      <c r="AP11" s="71">
        <v>0</v>
      </c>
      <c r="AQ11" s="71">
        <v>0</v>
      </c>
      <c r="AR11" s="71">
        <v>142026203</v>
      </c>
      <c r="AS11" s="71">
        <v>0</v>
      </c>
      <c r="AT11" s="71">
        <v>0</v>
      </c>
    </row>
    <row r="12" spans="1:47" x14ac:dyDescent="0.2">
      <c r="A12" s="19" t="s">
        <v>8</v>
      </c>
      <c r="B12" s="71">
        <v>0</v>
      </c>
      <c r="C12" s="71">
        <v>0</v>
      </c>
      <c r="D12" s="71">
        <v>0</v>
      </c>
      <c r="E12" s="81">
        <v>0</v>
      </c>
      <c r="F12" s="71">
        <v>0</v>
      </c>
      <c r="G12" s="71">
        <v>0</v>
      </c>
      <c r="H12" s="71">
        <v>0</v>
      </c>
      <c r="I12" s="81">
        <v>0</v>
      </c>
      <c r="J12" s="71">
        <v>0</v>
      </c>
      <c r="K12" s="71">
        <v>0</v>
      </c>
      <c r="L12" s="71">
        <v>0</v>
      </c>
      <c r="M12" s="81">
        <v>0</v>
      </c>
      <c r="N12" s="71">
        <v>0</v>
      </c>
      <c r="O12" s="71">
        <v>0</v>
      </c>
      <c r="P12" s="71">
        <v>0</v>
      </c>
      <c r="Q12" s="81">
        <v>0</v>
      </c>
      <c r="R12" s="71">
        <v>0</v>
      </c>
      <c r="S12" s="71">
        <v>0</v>
      </c>
      <c r="T12" s="71">
        <v>0</v>
      </c>
      <c r="U12" s="81">
        <v>0</v>
      </c>
      <c r="V12" s="71">
        <v>0</v>
      </c>
      <c r="W12" s="71">
        <v>0</v>
      </c>
      <c r="X12" s="71">
        <v>0</v>
      </c>
      <c r="Y12" s="81">
        <v>0</v>
      </c>
      <c r="Z12" s="71">
        <v>0</v>
      </c>
      <c r="AA12" s="71">
        <v>0</v>
      </c>
      <c r="AB12" s="71">
        <v>0</v>
      </c>
      <c r="AC12" s="81">
        <v>0</v>
      </c>
      <c r="AD12" s="71">
        <v>0</v>
      </c>
      <c r="AE12" s="71">
        <v>0</v>
      </c>
      <c r="AF12" s="71">
        <v>0</v>
      </c>
      <c r="AG12" s="81">
        <v>0</v>
      </c>
      <c r="AH12" s="71">
        <v>0</v>
      </c>
      <c r="AI12" s="71">
        <v>0</v>
      </c>
      <c r="AJ12" s="71">
        <v>0</v>
      </c>
      <c r="AK12" s="81">
        <v>0</v>
      </c>
      <c r="AL12" s="71">
        <v>0</v>
      </c>
      <c r="AM12" s="71">
        <v>0</v>
      </c>
      <c r="AN12" s="71">
        <v>0</v>
      </c>
      <c r="AO12" s="81">
        <v>0</v>
      </c>
      <c r="AP12" s="71">
        <v>0</v>
      </c>
      <c r="AQ12" s="71">
        <v>0</v>
      </c>
      <c r="AR12" s="71">
        <v>0</v>
      </c>
      <c r="AS12" s="71">
        <v>0</v>
      </c>
      <c r="AT12" s="71">
        <v>0</v>
      </c>
    </row>
    <row r="13" spans="1:47" x14ac:dyDescent="0.2">
      <c r="A13" s="19" t="s">
        <v>9</v>
      </c>
      <c r="B13" s="71">
        <v>0</v>
      </c>
      <c r="C13" s="71">
        <v>0</v>
      </c>
      <c r="D13" s="71">
        <v>0</v>
      </c>
      <c r="E13" s="81">
        <v>0</v>
      </c>
      <c r="F13" s="71">
        <v>0</v>
      </c>
      <c r="G13" s="71">
        <v>0</v>
      </c>
      <c r="H13" s="71">
        <v>0</v>
      </c>
      <c r="I13" s="81">
        <v>0</v>
      </c>
      <c r="J13" s="71">
        <v>0</v>
      </c>
      <c r="K13" s="71">
        <v>0</v>
      </c>
      <c r="L13" s="71">
        <v>0</v>
      </c>
      <c r="M13" s="81">
        <v>0</v>
      </c>
      <c r="N13" s="71">
        <v>0</v>
      </c>
      <c r="O13" s="71">
        <v>0</v>
      </c>
      <c r="P13" s="71">
        <v>0</v>
      </c>
      <c r="Q13" s="81">
        <v>0</v>
      </c>
      <c r="R13" s="71">
        <v>0</v>
      </c>
      <c r="S13" s="71">
        <v>0</v>
      </c>
      <c r="T13" s="71">
        <v>0</v>
      </c>
      <c r="U13" s="81">
        <v>0</v>
      </c>
      <c r="V13" s="71">
        <v>0</v>
      </c>
      <c r="W13" s="71">
        <v>0</v>
      </c>
      <c r="X13" s="71">
        <v>0</v>
      </c>
      <c r="Y13" s="81">
        <v>0</v>
      </c>
      <c r="Z13" s="71">
        <v>0</v>
      </c>
      <c r="AA13" s="71">
        <v>0</v>
      </c>
      <c r="AB13" s="71">
        <v>0</v>
      </c>
      <c r="AC13" s="81">
        <v>0</v>
      </c>
      <c r="AD13" s="71">
        <v>0</v>
      </c>
      <c r="AE13" s="71">
        <v>0</v>
      </c>
      <c r="AF13" s="71">
        <v>0</v>
      </c>
      <c r="AG13" s="81">
        <v>0</v>
      </c>
      <c r="AH13" s="71">
        <v>0</v>
      </c>
      <c r="AI13" s="71">
        <v>0</v>
      </c>
      <c r="AJ13" s="71">
        <v>0</v>
      </c>
      <c r="AK13" s="81">
        <v>0</v>
      </c>
      <c r="AL13" s="71">
        <v>0</v>
      </c>
      <c r="AM13" s="71">
        <v>0</v>
      </c>
      <c r="AN13" s="71">
        <v>0</v>
      </c>
      <c r="AO13" s="81">
        <v>0</v>
      </c>
      <c r="AP13" s="71">
        <v>0</v>
      </c>
      <c r="AQ13" s="71">
        <v>0</v>
      </c>
      <c r="AR13" s="71">
        <v>0</v>
      </c>
      <c r="AS13" s="71">
        <v>0</v>
      </c>
      <c r="AT13" s="71">
        <v>0</v>
      </c>
    </row>
    <row r="14" spans="1:47" x14ac:dyDescent="0.2">
      <c r="A14" s="19" t="s">
        <v>10</v>
      </c>
      <c r="B14" s="71">
        <v>0</v>
      </c>
      <c r="C14" s="71">
        <v>0</v>
      </c>
      <c r="D14" s="71">
        <v>0</v>
      </c>
      <c r="E14" s="81">
        <v>0</v>
      </c>
      <c r="F14" s="71">
        <v>0</v>
      </c>
      <c r="G14" s="71">
        <v>0</v>
      </c>
      <c r="H14" s="71">
        <v>0</v>
      </c>
      <c r="I14" s="81">
        <v>0</v>
      </c>
      <c r="J14" s="71">
        <v>0</v>
      </c>
      <c r="K14" s="71">
        <v>0</v>
      </c>
      <c r="L14" s="71">
        <v>0</v>
      </c>
      <c r="M14" s="81">
        <v>0</v>
      </c>
      <c r="N14" s="71">
        <v>0</v>
      </c>
      <c r="O14" s="71">
        <v>0</v>
      </c>
      <c r="P14" s="71">
        <v>0</v>
      </c>
      <c r="Q14" s="81">
        <v>0</v>
      </c>
      <c r="R14" s="71">
        <v>0</v>
      </c>
      <c r="S14" s="71">
        <v>0</v>
      </c>
      <c r="T14" s="71">
        <v>0</v>
      </c>
      <c r="U14" s="81">
        <v>0</v>
      </c>
      <c r="V14" s="71">
        <v>0</v>
      </c>
      <c r="W14" s="71">
        <v>0</v>
      </c>
      <c r="X14" s="71">
        <v>0</v>
      </c>
      <c r="Y14" s="81">
        <v>0</v>
      </c>
      <c r="Z14" s="71">
        <v>0</v>
      </c>
      <c r="AA14" s="71">
        <v>0</v>
      </c>
      <c r="AB14" s="71">
        <v>0</v>
      </c>
      <c r="AC14" s="81">
        <v>0</v>
      </c>
      <c r="AD14" s="71">
        <v>0</v>
      </c>
      <c r="AE14" s="71">
        <v>0</v>
      </c>
      <c r="AF14" s="71">
        <v>0</v>
      </c>
      <c r="AG14" s="81">
        <v>0</v>
      </c>
      <c r="AH14" s="71">
        <v>0</v>
      </c>
      <c r="AI14" s="71">
        <v>0</v>
      </c>
      <c r="AJ14" s="71">
        <v>0</v>
      </c>
      <c r="AK14" s="81">
        <v>0</v>
      </c>
      <c r="AL14" s="71">
        <v>0</v>
      </c>
      <c r="AM14" s="71">
        <v>0</v>
      </c>
      <c r="AN14" s="71">
        <v>0</v>
      </c>
      <c r="AO14" s="81">
        <v>0</v>
      </c>
      <c r="AP14" s="71">
        <v>0</v>
      </c>
      <c r="AQ14" s="71">
        <v>0</v>
      </c>
      <c r="AR14" s="71">
        <v>0</v>
      </c>
      <c r="AS14" s="71">
        <v>0</v>
      </c>
      <c r="AT14" s="71">
        <v>0</v>
      </c>
    </row>
    <row r="15" spans="1:47" x14ac:dyDescent="0.2">
      <c r="A15" s="19" t="s">
        <v>11</v>
      </c>
      <c r="B15" s="71">
        <v>0</v>
      </c>
      <c r="C15" s="71">
        <v>0</v>
      </c>
      <c r="D15" s="71">
        <v>0</v>
      </c>
      <c r="E15" s="81">
        <v>0</v>
      </c>
      <c r="F15" s="71">
        <v>0</v>
      </c>
      <c r="G15" s="71">
        <v>0</v>
      </c>
      <c r="H15" s="71">
        <v>0</v>
      </c>
      <c r="I15" s="81">
        <v>0</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7974859</v>
      </c>
      <c r="AI15" s="71">
        <v>0</v>
      </c>
      <c r="AJ15" s="71">
        <v>0</v>
      </c>
      <c r="AK15" s="81">
        <v>7974859</v>
      </c>
      <c r="AL15" s="71">
        <v>0</v>
      </c>
      <c r="AM15" s="71">
        <v>0</v>
      </c>
      <c r="AN15" s="71">
        <v>0</v>
      </c>
      <c r="AO15" s="81">
        <v>0</v>
      </c>
      <c r="AP15" s="71">
        <v>0</v>
      </c>
      <c r="AQ15" s="71">
        <v>0</v>
      </c>
      <c r="AR15" s="71">
        <v>7974859</v>
      </c>
      <c r="AS15" s="71">
        <v>0</v>
      </c>
      <c r="AT15" s="71">
        <v>0</v>
      </c>
    </row>
    <row r="16" spans="1:47" x14ac:dyDescent="0.2">
      <c r="A16" s="19" t="s">
        <v>12</v>
      </c>
      <c r="B16" s="71">
        <v>0</v>
      </c>
      <c r="C16" s="71">
        <v>0</v>
      </c>
      <c r="D16" s="71">
        <v>0</v>
      </c>
      <c r="E16" s="81">
        <v>0</v>
      </c>
      <c r="F16" s="71">
        <v>0</v>
      </c>
      <c r="G16" s="71">
        <v>0</v>
      </c>
      <c r="H16" s="71">
        <v>0</v>
      </c>
      <c r="I16" s="81">
        <v>0</v>
      </c>
      <c r="J16" s="71">
        <v>0</v>
      </c>
      <c r="K16" s="71">
        <v>0</v>
      </c>
      <c r="L16" s="71">
        <v>0</v>
      </c>
      <c r="M16" s="81">
        <v>0</v>
      </c>
      <c r="N16" s="71">
        <v>0</v>
      </c>
      <c r="O16" s="71">
        <v>0</v>
      </c>
      <c r="P16" s="71">
        <v>0</v>
      </c>
      <c r="Q16" s="81">
        <v>0</v>
      </c>
      <c r="R16" s="71">
        <v>0</v>
      </c>
      <c r="S16" s="71">
        <v>0</v>
      </c>
      <c r="T16" s="71">
        <v>0</v>
      </c>
      <c r="U16" s="81">
        <v>0</v>
      </c>
      <c r="V16" s="71">
        <v>0</v>
      </c>
      <c r="W16" s="71">
        <v>0</v>
      </c>
      <c r="X16" s="71">
        <v>0</v>
      </c>
      <c r="Y16" s="81">
        <v>0</v>
      </c>
      <c r="Z16" s="71">
        <v>0</v>
      </c>
      <c r="AA16" s="71">
        <v>0</v>
      </c>
      <c r="AB16" s="71">
        <v>0</v>
      </c>
      <c r="AC16" s="81">
        <v>0</v>
      </c>
      <c r="AD16" s="71">
        <v>0</v>
      </c>
      <c r="AE16" s="71">
        <v>0</v>
      </c>
      <c r="AF16" s="71">
        <v>0</v>
      </c>
      <c r="AG16" s="81">
        <v>0</v>
      </c>
      <c r="AH16" s="71">
        <v>0</v>
      </c>
      <c r="AI16" s="71">
        <v>0</v>
      </c>
      <c r="AJ16" s="71">
        <v>0</v>
      </c>
      <c r="AK16" s="81">
        <v>0</v>
      </c>
      <c r="AL16" s="71">
        <v>0</v>
      </c>
      <c r="AM16" s="71">
        <v>0</v>
      </c>
      <c r="AN16" s="71">
        <v>0</v>
      </c>
      <c r="AO16" s="81">
        <v>0</v>
      </c>
      <c r="AP16" s="71">
        <v>0</v>
      </c>
      <c r="AQ16" s="71">
        <v>0</v>
      </c>
      <c r="AR16" s="71">
        <v>0</v>
      </c>
      <c r="AS16" s="71">
        <v>0</v>
      </c>
      <c r="AT16" s="71">
        <v>0</v>
      </c>
    </row>
    <row r="17" spans="1:46" x14ac:dyDescent="0.2">
      <c r="A17" s="19" t="s">
        <v>13</v>
      </c>
      <c r="B17" s="71">
        <v>0</v>
      </c>
      <c r="C17" s="71">
        <v>0</v>
      </c>
      <c r="D17" s="71">
        <v>0</v>
      </c>
      <c r="E17" s="81">
        <v>0</v>
      </c>
      <c r="F17" s="71">
        <v>0</v>
      </c>
      <c r="G17" s="71">
        <v>0</v>
      </c>
      <c r="H17" s="71">
        <v>0</v>
      </c>
      <c r="I17" s="81">
        <v>0</v>
      </c>
      <c r="J17" s="71">
        <v>0</v>
      </c>
      <c r="K17" s="71">
        <v>0</v>
      </c>
      <c r="L17" s="71">
        <v>0</v>
      </c>
      <c r="M17" s="81">
        <v>0</v>
      </c>
      <c r="N17" s="71">
        <v>0</v>
      </c>
      <c r="O17" s="71">
        <v>0</v>
      </c>
      <c r="P17" s="71">
        <v>0</v>
      </c>
      <c r="Q17" s="81">
        <v>0</v>
      </c>
      <c r="R17" s="71">
        <v>0</v>
      </c>
      <c r="S17" s="71">
        <v>0</v>
      </c>
      <c r="T17" s="71">
        <v>0</v>
      </c>
      <c r="U17" s="81">
        <v>0</v>
      </c>
      <c r="V17" s="71">
        <v>0</v>
      </c>
      <c r="W17" s="71">
        <v>0</v>
      </c>
      <c r="X17" s="71">
        <v>0</v>
      </c>
      <c r="Y17" s="81">
        <v>0</v>
      </c>
      <c r="Z17" s="71">
        <v>0</v>
      </c>
      <c r="AA17" s="71">
        <v>0</v>
      </c>
      <c r="AB17" s="71">
        <v>0</v>
      </c>
      <c r="AC17" s="81">
        <v>0</v>
      </c>
      <c r="AD17" s="71">
        <v>0</v>
      </c>
      <c r="AE17" s="71">
        <v>0</v>
      </c>
      <c r="AF17" s="71">
        <v>0</v>
      </c>
      <c r="AG17" s="81">
        <v>0</v>
      </c>
      <c r="AH17" s="71">
        <v>0</v>
      </c>
      <c r="AI17" s="71">
        <v>0</v>
      </c>
      <c r="AJ17" s="71">
        <v>0</v>
      </c>
      <c r="AK17" s="81">
        <v>0</v>
      </c>
      <c r="AL17" s="71">
        <v>0</v>
      </c>
      <c r="AM17" s="71">
        <v>0</v>
      </c>
      <c r="AN17" s="71">
        <v>0</v>
      </c>
      <c r="AO17" s="81">
        <v>0</v>
      </c>
      <c r="AP17" s="71">
        <v>0</v>
      </c>
      <c r="AQ17" s="71">
        <v>0</v>
      </c>
      <c r="AR17" s="71">
        <v>0</v>
      </c>
      <c r="AS17" s="71">
        <v>0</v>
      </c>
      <c r="AT17" s="71">
        <v>0</v>
      </c>
    </row>
    <row r="18" spans="1:46" x14ac:dyDescent="0.2">
      <c r="A18" s="19" t="s">
        <v>14</v>
      </c>
      <c r="B18" s="71">
        <v>0</v>
      </c>
      <c r="C18" s="71">
        <v>0</v>
      </c>
      <c r="D18" s="71">
        <v>0</v>
      </c>
      <c r="E18" s="81">
        <v>0</v>
      </c>
      <c r="F18" s="71">
        <v>0</v>
      </c>
      <c r="G18" s="71">
        <v>0</v>
      </c>
      <c r="H18" s="71">
        <v>0</v>
      </c>
      <c r="I18" s="81">
        <v>0</v>
      </c>
      <c r="J18" s="71">
        <v>0</v>
      </c>
      <c r="K18" s="71">
        <v>0</v>
      </c>
      <c r="L18" s="71">
        <v>0</v>
      </c>
      <c r="M18" s="81">
        <v>0</v>
      </c>
      <c r="N18" s="71">
        <v>0</v>
      </c>
      <c r="O18" s="71">
        <v>0</v>
      </c>
      <c r="P18" s="71">
        <v>0</v>
      </c>
      <c r="Q18" s="81">
        <v>0</v>
      </c>
      <c r="R18" s="71">
        <v>0</v>
      </c>
      <c r="S18" s="71">
        <v>0</v>
      </c>
      <c r="T18" s="71">
        <v>0</v>
      </c>
      <c r="U18" s="81">
        <v>0</v>
      </c>
      <c r="V18" s="71">
        <v>0</v>
      </c>
      <c r="W18" s="71">
        <v>0</v>
      </c>
      <c r="X18" s="71">
        <v>0</v>
      </c>
      <c r="Y18" s="81">
        <v>0</v>
      </c>
      <c r="Z18" s="71">
        <v>0</v>
      </c>
      <c r="AA18" s="71">
        <v>0</v>
      </c>
      <c r="AB18" s="71">
        <v>0</v>
      </c>
      <c r="AC18" s="81">
        <v>0</v>
      </c>
      <c r="AD18" s="71">
        <v>0</v>
      </c>
      <c r="AE18" s="71">
        <v>0</v>
      </c>
      <c r="AF18" s="71">
        <v>0</v>
      </c>
      <c r="AG18" s="81">
        <v>0</v>
      </c>
      <c r="AH18" s="71">
        <v>0</v>
      </c>
      <c r="AI18" s="71">
        <v>0</v>
      </c>
      <c r="AJ18" s="71">
        <v>0</v>
      </c>
      <c r="AK18" s="81">
        <v>0</v>
      </c>
      <c r="AL18" s="71">
        <v>0</v>
      </c>
      <c r="AM18" s="71">
        <v>0</v>
      </c>
      <c r="AN18" s="71">
        <v>0</v>
      </c>
      <c r="AO18" s="81">
        <v>0</v>
      </c>
      <c r="AP18" s="71">
        <v>0</v>
      </c>
      <c r="AQ18" s="71">
        <v>0</v>
      </c>
      <c r="AR18" s="71">
        <v>0</v>
      </c>
      <c r="AS18" s="71">
        <v>0</v>
      </c>
      <c r="AT18" s="71">
        <v>0</v>
      </c>
    </row>
    <row r="19" spans="1:46" x14ac:dyDescent="0.2">
      <c r="A19" s="19" t="s">
        <v>15</v>
      </c>
      <c r="B19" s="71">
        <v>0</v>
      </c>
      <c r="C19" s="71">
        <v>0</v>
      </c>
      <c r="D19" s="71">
        <v>0</v>
      </c>
      <c r="E19" s="81">
        <v>0</v>
      </c>
      <c r="F19" s="71">
        <v>0</v>
      </c>
      <c r="G19" s="71">
        <v>0</v>
      </c>
      <c r="H19" s="71">
        <v>0</v>
      </c>
      <c r="I19" s="81">
        <v>0</v>
      </c>
      <c r="J19" s="71">
        <v>0</v>
      </c>
      <c r="K19" s="71">
        <v>0</v>
      </c>
      <c r="L19" s="71">
        <v>0</v>
      </c>
      <c r="M19" s="81">
        <v>0</v>
      </c>
      <c r="N19" s="71">
        <v>0</v>
      </c>
      <c r="O19" s="71">
        <v>0</v>
      </c>
      <c r="P19" s="71">
        <v>0</v>
      </c>
      <c r="Q19" s="81">
        <v>0</v>
      </c>
      <c r="R19" s="71">
        <v>2553137</v>
      </c>
      <c r="S19" s="71">
        <v>0</v>
      </c>
      <c r="T19" s="71">
        <v>2553137</v>
      </c>
      <c r="U19" s="81">
        <v>0</v>
      </c>
      <c r="V19" s="71">
        <v>0</v>
      </c>
      <c r="W19" s="71">
        <v>0</v>
      </c>
      <c r="X19" s="71">
        <v>0</v>
      </c>
      <c r="Y19" s="81">
        <v>0</v>
      </c>
      <c r="Z19" s="71">
        <v>0</v>
      </c>
      <c r="AA19" s="71">
        <v>31909902</v>
      </c>
      <c r="AB19" s="71">
        <v>0</v>
      </c>
      <c r="AC19" s="81">
        <v>0</v>
      </c>
      <c r="AD19" s="71">
        <v>0</v>
      </c>
      <c r="AE19" s="71">
        <v>0</v>
      </c>
      <c r="AF19" s="71">
        <v>0</v>
      </c>
      <c r="AG19" s="81">
        <v>0</v>
      </c>
      <c r="AH19" s="71">
        <v>0</v>
      </c>
      <c r="AI19" s="71">
        <v>0</v>
      </c>
      <c r="AJ19" s="71">
        <v>0</v>
      </c>
      <c r="AK19" s="81">
        <v>0</v>
      </c>
      <c r="AL19" s="71">
        <v>0</v>
      </c>
      <c r="AM19" s="71">
        <v>0</v>
      </c>
      <c r="AN19" s="71">
        <v>0</v>
      </c>
      <c r="AO19" s="81">
        <v>0</v>
      </c>
      <c r="AP19" s="71">
        <v>0</v>
      </c>
      <c r="AQ19" s="71">
        <v>49043105</v>
      </c>
      <c r="AR19" s="71">
        <v>83506144</v>
      </c>
      <c r="AS19" s="71">
        <v>0</v>
      </c>
      <c r="AT19" s="71">
        <v>0</v>
      </c>
    </row>
    <row r="20" spans="1:46" x14ac:dyDescent="0.2">
      <c r="A20" s="19" t="s">
        <v>16</v>
      </c>
      <c r="B20" s="71">
        <v>0</v>
      </c>
      <c r="C20" s="71">
        <v>0</v>
      </c>
      <c r="D20" s="71">
        <v>0</v>
      </c>
      <c r="E20" s="81">
        <v>0</v>
      </c>
      <c r="F20" s="71">
        <v>0</v>
      </c>
      <c r="G20" s="71">
        <v>0</v>
      </c>
      <c r="H20" s="71">
        <v>0</v>
      </c>
      <c r="I20" s="81">
        <v>0</v>
      </c>
      <c r="J20" s="71">
        <v>0</v>
      </c>
      <c r="K20" s="71">
        <v>0</v>
      </c>
      <c r="L20" s="71">
        <v>0</v>
      </c>
      <c r="M20" s="81">
        <v>0</v>
      </c>
      <c r="N20" s="71">
        <v>0</v>
      </c>
      <c r="O20" s="71">
        <v>0</v>
      </c>
      <c r="P20" s="71">
        <v>0</v>
      </c>
      <c r="Q20" s="81">
        <v>0</v>
      </c>
      <c r="R20" s="71">
        <v>196793</v>
      </c>
      <c r="S20" s="71">
        <v>0</v>
      </c>
      <c r="T20" s="71">
        <v>9836</v>
      </c>
      <c r="U20" s="81">
        <v>186957</v>
      </c>
      <c r="V20" s="71">
        <v>1838348</v>
      </c>
      <c r="W20" s="71">
        <v>8266975</v>
      </c>
      <c r="X20" s="71">
        <v>8266975</v>
      </c>
      <c r="Y20" s="81">
        <v>0</v>
      </c>
      <c r="Z20" s="71">
        <v>0</v>
      </c>
      <c r="AA20" s="71">
        <v>26899212</v>
      </c>
      <c r="AB20" s="71">
        <v>0</v>
      </c>
      <c r="AC20" s="81">
        <v>0</v>
      </c>
      <c r="AD20" s="71">
        <v>0</v>
      </c>
      <c r="AE20" s="71">
        <v>0</v>
      </c>
      <c r="AF20" s="71">
        <v>0</v>
      </c>
      <c r="AG20" s="81">
        <v>0</v>
      </c>
      <c r="AH20" s="71">
        <v>0</v>
      </c>
      <c r="AI20" s="71">
        <v>0</v>
      </c>
      <c r="AJ20" s="71">
        <v>0</v>
      </c>
      <c r="AK20" s="81">
        <v>0</v>
      </c>
      <c r="AL20" s="71">
        <v>0</v>
      </c>
      <c r="AM20" s="71">
        <v>0</v>
      </c>
      <c r="AN20" s="71">
        <v>0</v>
      </c>
      <c r="AO20" s="81">
        <v>0</v>
      </c>
      <c r="AP20" s="71">
        <v>0</v>
      </c>
      <c r="AQ20" s="71">
        <v>0</v>
      </c>
      <c r="AR20" s="71">
        <v>37201328</v>
      </c>
      <c r="AS20" s="71">
        <v>0</v>
      </c>
      <c r="AT20" s="71">
        <v>0</v>
      </c>
    </row>
    <row r="21" spans="1:46" x14ac:dyDescent="0.2">
      <c r="A21" s="19" t="s">
        <v>17</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0</v>
      </c>
      <c r="X21" s="71">
        <v>0</v>
      </c>
      <c r="Y21" s="81">
        <v>0</v>
      </c>
      <c r="Z21" s="71">
        <v>0</v>
      </c>
      <c r="AA21" s="71">
        <v>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0</v>
      </c>
      <c r="AS21" s="71">
        <v>0</v>
      </c>
      <c r="AT21" s="71">
        <v>0</v>
      </c>
    </row>
    <row r="22" spans="1:46" x14ac:dyDescent="0.2">
      <c r="A22" s="19" t="s">
        <v>18</v>
      </c>
      <c r="B22" s="71">
        <v>0</v>
      </c>
      <c r="C22" s="71">
        <v>0</v>
      </c>
      <c r="D22" s="71">
        <v>0</v>
      </c>
      <c r="E22" s="81">
        <v>0</v>
      </c>
      <c r="F22" s="71">
        <v>0</v>
      </c>
      <c r="G22" s="71">
        <v>217222</v>
      </c>
      <c r="H22" s="71">
        <v>0</v>
      </c>
      <c r="I22" s="81">
        <v>217222</v>
      </c>
      <c r="J22" s="71">
        <v>0</v>
      </c>
      <c r="K22" s="71">
        <v>0</v>
      </c>
      <c r="L22" s="71">
        <v>0</v>
      </c>
      <c r="M22" s="81">
        <v>0</v>
      </c>
      <c r="N22" s="71">
        <v>0</v>
      </c>
      <c r="O22" s="71">
        <v>0</v>
      </c>
      <c r="P22" s="71">
        <v>0</v>
      </c>
      <c r="Q22" s="81">
        <v>0</v>
      </c>
      <c r="R22" s="71">
        <v>3625829</v>
      </c>
      <c r="S22" s="71">
        <v>3625829</v>
      </c>
      <c r="T22" s="71">
        <v>0</v>
      </c>
      <c r="U22" s="81">
        <v>0</v>
      </c>
      <c r="V22" s="71">
        <v>0</v>
      </c>
      <c r="W22" s="71">
        <v>24724219</v>
      </c>
      <c r="X22" s="71">
        <v>24724219</v>
      </c>
      <c r="Y22" s="81">
        <v>0</v>
      </c>
      <c r="Z22" s="71">
        <v>0</v>
      </c>
      <c r="AA22" s="71">
        <v>0</v>
      </c>
      <c r="AB22" s="71">
        <v>0</v>
      </c>
      <c r="AC22" s="81">
        <v>0</v>
      </c>
      <c r="AD22" s="71">
        <v>0</v>
      </c>
      <c r="AE22" s="71">
        <v>0</v>
      </c>
      <c r="AF22" s="71">
        <v>0</v>
      </c>
      <c r="AG22" s="81">
        <v>0</v>
      </c>
      <c r="AH22" s="71">
        <v>0</v>
      </c>
      <c r="AI22" s="71">
        <v>0</v>
      </c>
      <c r="AJ22" s="71">
        <v>0</v>
      </c>
      <c r="AK22" s="81">
        <v>0</v>
      </c>
      <c r="AL22" s="71">
        <v>0</v>
      </c>
      <c r="AM22" s="71">
        <v>1153817</v>
      </c>
      <c r="AN22" s="71">
        <v>82622</v>
      </c>
      <c r="AO22" s="81">
        <v>0</v>
      </c>
      <c r="AP22" s="71">
        <v>1071195</v>
      </c>
      <c r="AQ22" s="71">
        <v>0</v>
      </c>
      <c r="AR22" s="71">
        <v>29721087</v>
      </c>
      <c r="AS22" s="71">
        <v>0</v>
      </c>
      <c r="AT22" s="71">
        <v>0</v>
      </c>
    </row>
    <row r="23" spans="1:46" x14ac:dyDescent="0.2">
      <c r="A23" s="19" t="s">
        <v>19</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0</v>
      </c>
      <c r="S23" s="71">
        <v>0</v>
      </c>
      <c r="T23" s="71">
        <v>0</v>
      </c>
      <c r="U23" s="81">
        <v>0</v>
      </c>
      <c r="V23" s="71">
        <v>0</v>
      </c>
      <c r="W23" s="71">
        <v>0</v>
      </c>
      <c r="X23" s="71">
        <v>0</v>
      </c>
      <c r="Y23" s="81">
        <v>0</v>
      </c>
      <c r="Z23" s="71">
        <v>0</v>
      </c>
      <c r="AA23" s="71">
        <v>0</v>
      </c>
      <c r="AB23" s="71">
        <v>0</v>
      </c>
      <c r="AC23" s="81">
        <v>0</v>
      </c>
      <c r="AD23" s="71">
        <v>0</v>
      </c>
      <c r="AE23" s="71">
        <v>0</v>
      </c>
      <c r="AF23" s="71">
        <v>0</v>
      </c>
      <c r="AG23" s="81">
        <v>0</v>
      </c>
      <c r="AH23" s="71">
        <v>0</v>
      </c>
      <c r="AI23" s="71">
        <v>0</v>
      </c>
      <c r="AJ23" s="71">
        <v>0</v>
      </c>
      <c r="AK23" s="81">
        <v>0</v>
      </c>
      <c r="AL23" s="71">
        <v>0</v>
      </c>
      <c r="AM23" s="71">
        <v>0</v>
      </c>
      <c r="AN23" s="71">
        <v>0</v>
      </c>
      <c r="AO23" s="81">
        <v>0</v>
      </c>
      <c r="AP23" s="71">
        <v>0</v>
      </c>
      <c r="AQ23" s="71">
        <v>0</v>
      </c>
      <c r="AR23" s="71">
        <v>0</v>
      </c>
      <c r="AS23" s="71">
        <v>0</v>
      </c>
      <c r="AT23" s="71">
        <v>0</v>
      </c>
    </row>
    <row r="24" spans="1:46" s="231" customFormat="1" x14ac:dyDescent="0.2">
      <c r="A24" s="156" t="s">
        <v>20</v>
      </c>
      <c r="B24" s="71">
        <v>0</v>
      </c>
      <c r="C24" s="71">
        <v>0</v>
      </c>
      <c r="D24" s="71">
        <v>0</v>
      </c>
      <c r="E24" s="71">
        <v>0</v>
      </c>
      <c r="F24" s="71">
        <v>0</v>
      </c>
      <c r="G24" s="71">
        <v>6929745</v>
      </c>
      <c r="H24" s="71">
        <v>5594711</v>
      </c>
      <c r="I24" s="71">
        <v>1335034</v>
      </c>
      <c r="J24" s="71">
        <v>0</v>
      </c>
      <c r="K24" s="71">
        <v>0</v>
      </c>
      <c r="L24" s="71">
        <v>0</v>
      </c>
      <c r="M24" s="71">
        <v>0</v>
      </c>
      <c r="N24" s="71">
        <v>0</v>
      </c>
      <c r="O24" s="71">
        <v>0</v>
      </c>
      <c r="P24" s="71">
        <v>0</v>
      </c>
      <c r="Q24" s="71">
        <v>0</v>
      </c>
      <c r="R24" s="71">
        <v>95951</v>
      </c>
      <c r="S24" s="71">
        <v>0</v>
      </c>
      <c r="T24" s="71">
        <v>95951</v>
      </c>
      <c r="U24" s="71">
        <v>0</v>
      </c>
      <c r="V24" s="71">
        <v>659327</v>
      </c>
      <c r="W24" s="71">
        <v>409706</v>
      </c>
      <c r="X24" s="71">
        <v>254724</v>
      </c>
      <c r="Y24" s="71">
        <v>154982</v>
      </c>
      <c r="Z24" s="71">
        <v>0</v>
      </c>
      <c r="AA24" s="71">
        <v>0</v>
      </c>
      <c r="AB24" s="71">
        <v>2814704</v>
      </c>
      <c r="AC24" s="71">
        <v>3842662</v>
      </c>
      <c r="AD24" s="71">
        <v>0</v>
      </c>
      <c r="AE24" s="71">
        <v>0</v>
      </c>
      <c r="AF24" s="71">
        <v>0</v>
      </c>
      <c r="AG24" s="71">
        <v>0</v>
      </c>
      <c r="AH24" s="71">
        <v>0</v>
      </c>
      <c r="AI24" s="71">
        <v>0</v>
      </c>
      <c r="AJ24" s="71">
        <v>0</v>
      </c>
      <c r="AK24" s="71">
        <v>0</v>
      </c>
      <c r="AL24" s="71">
        <v>0</v>
      </c>
      <c r="AM24" s="71">
        <v>470792</v>
      </c>
      <c r="AN24" s="71">
        <v>0</v>
      </c>
      <c r="AO24" s="71">
        <v>470702</v>
      </c>
      <c r="AP24" s="71">
        <v>90</v>
      </c>
      <c r="AQ24" s="71">
        <v>0</v>
      </c>
      <c r="AR24" s="71">
        <v>15222887</v>
      </c>
      <c r="AS24" s="71">
        <v>0</v>
      </c>
      <c r="AT24" s="71">
        <v>0</v>
      </c>
    </row>
    <row r="25" spans="1:46" x14ac:dyDescent="0.2">
      <c r="A25" s="19" t="s">
        <v>21</v>
      </c>
      <c r="B25" s="71">
        <v>0</v>
      </c>
      <c r="C25" s="71">
        <v>0</v>
      </c>
      <c r="D25" s="71">
        <v>0</v>
      </c>
      <c r="E25" s="81">
        <v>0</v>
      </c>
      <c r="F25" s="71">
        <v>0</v>
      </c>
      <c r="G25" s="71">
        <v>118145</v>
      </c>
      <c r="H25" s="71">
        <v>118145</v>
      </c>
      <c r="I25" s="81">
        <v>0</v>
      </c>
      <c r="J25" s="71">
        <v>0</v>
      </c>
      <c r="K25" s="71">
        <v>0</v>
      </c>
      <c r="L25" s="71">
        <v>0</v>
      </c>
      <c r="M25" s="81">
        <v>0</v>
      </c>
      <c r="N25" s="71">
        <v>0</v>
      </c>
      <c r="O25" s="71">
        <v>0</v>
      </c>
      <c r="P25" s="71">
        <v>0</v>
      </c>
      <c r="Q25" s="81">
        <v>0</v>
      </c>
      <c r="R25" s="71">
        <v>0</v>
      </c>
      <c r="S25" s="71">
        <v>0</v>
      </c>
      <c r="T25" s="71">
        <v>0</v>
      </c>
      <c r="U25" s="81">
        <v>0</v>
      </c>
      <c r="V25" s="71">
        <v>0</v>
      </c>
      <c r="W25" s="71">
        <v>0</v>
      </c>
      <c r="X25" s="71">
        <v>0</v>
      </c>
      <c r="Y25" s="81">
        <v>0</v>
      </c>
      <c r="Z25" s="71">
        <v>0</v>
      </c>
      <c r="AA25" s="71">
        <v>0</v>
      </c>
      <c r="AB25" s="71">
        <v>0</v>
      </c>
      <c r="AC25" s="81">
        <v>0</v>
      </c>
      <c r="AD25" s="71">
        <v>0</v>
      </c>
      <c r="AE25" s="71">
        <v>0</v>
      </c>
      <c r="AF25" s="71">
        <v>0</v>
      </c>
      <c r="AG25" s="81">
        <v>0</v>
      </c>
      <c r="AH25" s="71">
        <v>0</v>
      </c>
      <c r="AI25" s="71">
        <v>0</v>
      </c>
      <c r="AJ25" s="71">
        <v>0</v>
      </c>
      <c r="AK25" s="81">
        <v>0</v>
      </c>
      <c r="AL25" s="71">
        <v>0</v>
      </c>
      <c r="AM25" s="71">
        <v>0</v>
      </c>
      <c r="AN25" s="71">
        <v>0</v>
      </c>
      <c r="AO25" s="81">
        <v>0</v>
      </c>
      <c r="AP25" s="71">
        <v>0</v>
      </c>
      <c r="AQ25" s="71">
        <v>0</v>
      </c>
      <c r="AR25" s="71">
        <v>118145</v>
      </c>
      <c r="AS25" s="71">
        <v>0</v>
      </c>
      <c r="AT25" s="71">
        <v>0</v>
      </c>
    </row>
    <row r="26" spans="1:46" x14ac:dyDescent="0.2">
      <c r="A26" s="19" t="s">
        <v>22</v>
      </c>
      <c r="B26" s="71">
        <v>0</v>
      </c>
      <c r="C26" s="71">
        <v>0</v>
      </c>
      <c r="D26" s="71">
        <v>0</v>
      </c>
      <c r="E26" s="81">
        <v>0</v>
      </c>
      <c r="F26" s="71">
        <v>0</v>
      </c>
      <c r="G26" s="71">
        <v>1248454</v>
      </c>
      <c r="H26" s="71">
        <v>1248454</v>
      </c>
      <c r="I26" s="81">
        <v>0</v>
      </c>
      <c r="J26" s="71">
        <v>0</v>
      </c>
      <c r="K26" s="71">
        <v>0</v>
      </c>
      <c r="L26" s="71">
        <v>0</v>
      </c>
      <c r="M26" s="81">
        <v>0</v>
      </c>
      <c r="N26" s="71">
        <v>0</v>
      </c>
      <c r="O26" s="71">
        <v>0</v>
      </c>
      <c r="P26" s="71">
        <v>0</v>
      </c>
      <c r="Q26" s="81">
        <v>0</v>
      </c>
      <c r="R26" s="71">
        <v>0</v>
      </c>
      <c r="S26" s="71">
        <v>0</v>
      </c>
      <c r="T26" s="71">
        <v>0</v>
      </c>
      <c r="U26" s="81">
        <v>0</v>
      </c>
      <c r="V26" s="71">
        <v>0</v>
      </c>
      <c r="W26" s="71">
        <v>0</v>
      </c>
      <c r="X26" s="71">
        <v>0</v>
      </c>
      <c r="Y26" s="81">
        <v>0</v>
      </c>
      <c r="Z26" s="71">
        <v>0</v>
      </c>
      <c r="AA26" s="71">
        <v>0</v>
      </c>
      <c r="AB26" s="71">
        <v>0</v>
      </c>
      <c r="AC26" s="81">
        <v>0</v>
      </c>
      <c r="AD26" s="71">
        <v>0</v>
      </c>
      <c r="AE26" s="71">
        <v>0</v>
      </c>
      <c r="AF26" s="71">
        <v>0</v>
      </c>
      <c r="AG26" s="81">
        <v>0</v>
      </c>
      <c r="AH26" s="71">
        <v>0</v>
      </c>
      <c r="AI26" s="71">
        <v>0</v>
      </c>
      <c r="AJ26" s="71">
        <v>0</v>
      </c>
      <c r="AK26" s="81">
        <v>0</v>
      </c>
      <c r="AL26" s="71">
        <v>0</v>
      </c>
      <c r="AM26" s="71">
        <v>0</v>
      </c>
      <c r="AN26" s="71">
        <v>0</v>
      </c>
      <c r="AO26" s="81">
        <v>0</v>
      </c>
      <c r="AP26" s="71">
        <v>0</v>
      </c>
      <c r="AQ26" s="71">
        <v>0</v>
      </c>
      <c r="AR26" s="71">
        <v>1248454</v>
      </c>
      <c r="AS26" s="71">
        <v>0</v>
      </c>
      <c r="AT26" s="71">
        <v>0</v>
      </c>
    </row>
    <row r="27" spans="1:46" x14ac:dyDescent="0.2">
      <c r="A27" s="19" t="s">
        <v>23</v>
      </c>
      <c r="B27" s="71">
        <v>0</v>
      </c>
      <c r="C27" s="71">
        <v>0</v>
      </c>
      <c r="D27" s="71">
        <v>0</v>
      </c>
      <c r="E27" s="81">
        <v>0</v>
      </c>
      <c r="F27" s="71">
        <v>0</v>
      </c>
      <c r="G27" s="71">
        <v>0</v>
      </c>
      <c r="H27" s="71">
        <v>0</v>
      </c>
      <c r="I27" s="81">
        <v>0</v>
      </c>
      <c r="J27" s="71">
        <v>0</v>
      </c>
      <c r="K27" s="71">
        <v>0</v>
      </c>
      <c r="L27" s="71">
        <v>0</v>
      </c>
      <c r="M27" s="81">
        <v>0</v>
      </c>
      <c r="N27" s="71">
        <v>0</v>
      </c>
      <c r="O27" s="71">
        <v>0</v>
      </c>
      <c r="P27" s="71">
        <v>0</v>
      </c>
      <c r="Q27" s="81">
        <v>0</v>
      </c>
      <c r="R27" s="71">
        <v>0</v>
      </c>
      <c r="S27" s="71">
        <v>0</v>
      </c>
      <c r="T27" s="71">
        <v>0</v>
      </c>
      <c r="U27" s="81">
        <v>0</v>
      </c>
      <c r="V27" s="71">
        <v>0</v>
      </c>
      <c r="W27" s="71">
        <v>0</v>
      </c>
      <c r="X27" s="71">
        <v>0</v>
      </c>
      <c r="Y27" s="81">
        <v>0</v>
      </c>
      <c r="Z27" s="71">
        <v>0</v>
      </c>
      <c r="AA27" s="71">
        <v>0</v>
      </c>
      <c r="AB27" s="71">
        <v>0</v>
      </c>
      <c r="AC27" s="81">
        <v>0</v>
      </c>
      <c r="AD27" s="71">
        <v>0</v>
      </c>
      <c r="AE27" s="71">
        <v>0</v>
      </c>
      <c r="AF27" s="71">
        <v>0</v>
      </c>
      <c r="AG27" s="81">
        <v>0</v>
      </c>
      <c r="AH27" s="71">
        <v>0</v>
      </c>
      <c r="AI27" s="71">
        <v>0</v>
      </c>
      <c r="AJ27" s="71">
        <v>0</v>
      </c>
      <c r="AK27" s="81">
        <v>0</v>
      </c>
      <c r="AL27" s="71">
        <v>0</v>
      </c>
      <c r="AM27" s="71">
        <v>0</v>
      </c>
      <c r="AN27" s="71">
        <v>0</v>
      </c>
      <c r="AO27" s="81">
        <v>0</v>
      </c>
      <c r="AP27" s="71">
        <v>0</v>
      </c>
      <c r="AQ27" s="71">
        <v>0</v>
      </c>
      <c r="AR27" s="71">
        <v>0</v>
      </c>
      <c r="AS27" s="71">
        <v>0</v>
      </c>
      <c r="AT27" s="71">
        <v>0</v>
      </c>
    </row>
    <row r="28" spans="1:46" x14ac:dyDescent="0.2">
      <c r="A28" s="19" t="s">
        <v>24</v>
      </c>
      <c r="B28" s="71">
        <v>0</v>
      </c>
      <c r="C28" s="71">
        <v>0</v>
      </c>
      <c r="D28" s="71">
        <v>0</v>
      </c>
      <c r="E28" s="81">
        <v>0</v>
      </c>
      <c r="F28" s="71">
        <v>0</v>
      </c>
      <c r="G28" s="71">
        <v>0</v>
      </c>
      <c r="H28" s="71">
        <v>0</v>
      </c>
      <c r="I28" s="81">
        <v>0</v>
      </c>
      <c r="J28" s="71">
        <v>0</v>
      </c>
      <c r="K28" s="71">
        <v>0</v>
      </c>
      <c r="L28" s="71">
        <v>0</v>
      </c>
      <c r="M28" s="81">
        <v>0</v>
      </c>
      <c r="N28" s="71">
        <v>0</v>
      </c>
      <c r="O28" s="71">
        <v>0</v>
      </c>
      <c r="P28" s="71">
        <v>0</v>
      </c>
      <c r="Q28" s="81">
        <v>0</v>
      </c>
      <c r="R28" s="71">
        <v>0</v>
      </c>
      <c r="S28" s="71">
        <v>0</v>
      </c>
      <c r="T28" s="71">
        <v>0</v>
      </c>
      <c r="U28" s="81">
        <v>0</v>
      </c>
      <c r="V28" s="71">
        <v>0</v>
      </c>
      <c r="W28" s="71">
        <v>0</v>
      </c>
      <c r="X28" s="71">
        <v>0</v>
      </c>
      <c r="Y28" s="81">
        <v>0</v>
      </c>
      <c r="Z28" s="71">
        <v>0</v>
      </c>
      <c r="AA28" s="71">
        <v>0</v>
      </c>
      <c r="AB28" s="71">
        <v>0</v>
      </c>
      <c r="AC28" s="81">
        <v>0</v>
      </c>
      <c r="AD28" s="71">
        <v>0</v>
      </c>
      <c r="AE28" s="71">
        <v>0</v>
      </c>
      <c r="AF28" s="71">
        <v>0</v>
      </c>
      <c r="AG28" s="81">
        <v>0</v>
      </c>
      <c r="AH28" s="71">
        <v>0</v>
      </c>
      <c r="AI28" s="71">
        <v>0</v>
      </c>
      <c r="AJ28" s="71">
        <v>0</v>
      </c>
      <c r="AK28" s="81">
        <v>0</v>
      </c>
      <c r="AL28" s="71">
        <v>0</v>
      </c>
      <c r="AM28" s="71">
        <v>0</v>
      </c>
      <c r="AN28" s="71">
        <v>0</v>
      </c>
      <c r="AO28" s="81">
        <v>0</v>
      </c>
      <c r="AP28" s="71">
        <v>0</v>
      </c>
      <c r="AQ28" s="71">
        <v>0</v>
      </c>
      <c r="AR28" s="71">
        <v>0</v>
      </c>
      <c r="AS28" s="71">
        <v>0</v>
      </c>
      <c r="AT28" s="71">
        <v>0</v>
      </c>
    </row>
    <row r="29" spans="1:46" x14ac:dyDescent="0.2">
      <c r="A29" s="19" t="s">
        <v>25</v>
      </c>
      <c r="B29" s="71">
        <v>0</v>
      </c>
      <c r="C29" s="71">
        <v>0</v>
      </c>
      <c r="D29" s="71">
        <v>0</v>
      </c>
      <c r="E29" s="81">
        <v>0</v>
      </c>
      <c r="F29" s="71">
        <v>0</v>
      </c>
      <c r="G29" s="71">
        <v>0</v>
      </c>
      <c r="H29" s="71">
        <v>0</v>
      </c>
      <c r="I29" s="81">
        <v>0</v>
      </c>
      <c r="J29" s="71">
        <v>0</v>
      </c>
      <c r="K29" s="71">
        <v>0</v>
      </c>
      <c r="L29" s="71">
        <v>0</v>
      </c>
      <c r="M29" s="81">
        <v>0</v>
      </c>
      <c r="N29" s="71">
        <v>0</v>
      </c>
      <c r="O29" s="71">
        <v>0</v>
      </c>
      <c r="P29" s="71">
        <v>0</v>
      </c>
      <c r="Q29" s="81">
        <v>0</v>
      </c>
      <c r="R29" s="71">
        <v>0</v>
      </c>
      <c r="S29" s="71">
        <v>0</v>
      </c>
      <c r="T29" s="71">
        <v>0</v>
      </c>
      <c r="U29" s="81">
        <v>0</v>
      </c>
      <c r="V29" s="71">
        <v>0</v>
      </c>
      <c r="W29" s="71">
        <v>0</v>
      </c>
      <c r="X29" s="71">
        <v>0</v>
      </c>
      <c r="Y29" s="81">
        <v>0</v>
      </c>
      <c r="Z29" s="71">
        <v>0</v>
      </c>
      <c r="AA29" s="71">
        <v>0</v>
      </c>
      <c r="AB29" s="71">
        <v>0</v>
      </c>
      <c r="AC29" s="81">
        <v>0</v>
      </c>
      <c r="AD29" s="71">
        <v>0</v>
      </c>
      <c r="AE29" s="71">
        <v>0</v>
      </c>
      <c r="AF29" s="71">
        <v>0</v>
      </c>
      <c r="AG29" s="81">
        <v>0</v>
      </c>
      <c r="AH29" s="71">
        <v>0</v>
      </c>
      <c r="AI29" s="71">
        <v>0</v>
      </c>
      <c r="AJ29" s="71">
        <v>0</v>
      </c>
      <c r="AK29" s="81">
        <v>0</v>
      </c>
      <c r="AL29" s="71">
        <v>0</v>
      </c>
      <c r="AM29" s="71">
        <v>0</v>
      </c>
      <c r="AN29" s="71">
        <v>0</v>
      </c>
      <c r="AO29" s="81">
        <v>0</v>
      </c>
      <c r="AP29" s="71">
        <v>0</v>
      </c>
      <c r="AQ29" s="71">
        <v>0</v>
      </c>
      <c r="AR29" s="71">
        <v>0</v>
      </c>
      <c r="AS29" s="71">
        <v>0</v>
      </c>
      <c r="AT29" s="71">
        <v>0</v>
      </c>
    </row>
    <row r="30" spans="1:46" x14ac:dyDescent="0.2">
      <c r="A30" s="19" t="s">
        <v>26</v>
      </c>
      <c r="B30" s="71">
        <v>0</v>
      </c>
      <c r="C30" s="71">
        <v>0</v>
      </c>
      <c r="D30" s="71">
        <v>0</v>
      </c>
      <c r="E30" s="81">
        <v>0</v>
      </c>
      <c r="F30" s="71">
        <v>0</v>
      </c>
      <c r="G30" s="71">
        <v>0</v>
      </c>
      <c r="H30" s="71">
        <v>0</v>
      </c>
      <c r="I30" s="81">
        <v>0</v>
      </c>
      <c r="J30" s="71">
        <v>0</v>
      </c>
      <c r="K30" s="71">
        <v>0</v>
      </c>
      <c r="L30" s="71">
        <v>0</v>
      </c>
      <c r="M30" s="81">
        <v>0</v>
      </c>
      <c r="N30" s="71">
        <v>0</v>
      </c>
      <c r="O30" s="71">
        <v>0</v>
      </c>
      <c r="P30" s="71">
        <v>0</v>
      </c>
      <c r="Q30" s="81">
        <v>0</v>
      </c>
      <c r="R30" s="71">
        <v>0</v>
      </c>
      <c r="S30" s="71">
        <v>0</v>
      </c>
      <c r="T30" s="71">
        <v>0</v>
      </c>
      <c r="U30" s="81">
        <v>0</v>
      </c>
      <c r="V30" s="71">
        <v>0</v>
      </c>
      <c r="W30" s="71">
        <v>0</v>
      </c>
      <c r="X30" s="71">
        <v>0</v>
      </c>
      <c r="Y30" s="81">
        <v>0</v>
      </c>
      <c r="Z30" s="71">
        <v>0</v>
      </c>
      <c r="AA30" s="71">
        <v>0</v>
      </c>
      <c r="AB30" s="71">
        <v>0</v>
      </c>
      <c r="AC30" s="81">
        <v>0</v>
      </c>
      <c r="AD30" s="71">
        <v>0</v>
      </c>
      <c r="AE30" s="71">
        <v>0</v>
      </c>
      <c r="AF30" s="71">
        <v>0</v>
      </c>
      <c r="AG30" s="81">
        <v>0</v>
      </c>
      <c r="AH30" s="71">
        <v>0</v>
      </c>
      <c r="AI30" s="71">
        <v>0</v>
      </c>
      <c r="AJ30" s="71">
        <v>0</v>
      </c>
      <c r="AK30" s="81">
        <v>0</v>
      </c>
      <c r="AL30" s="71">
        <v>0</v>
      </c>
      <c r="AM30" s="71">
        <v>0</v>
      </c>
      <c r="AN30" s="71">
        <v>0</v>
      </c>
      <c r="AO30" s="81">
        <v>0</v>
      </c>
      <c r="AP30" s="71">
        <v>0</v>
      </c>
      <c r="AQ30" s="71">
        <v>0</v>
      </c>
      <c r="AR30" s="71">
        <v>0</v>
      </c>
      <c r="AS30" s="71">
        <v>0</v>
      </c>
      <c r="AT30" s="71">
        <v>0</v>
      </c>
    </row>
    <row r="31" spans="1:46" x14ac:dyDescent="0.2">
      <c r="A31" s="19" t="s">
        <v>27</v>
      </c>
      <c r="B31" s="71">
        <v>0</v>
      </c>
      <c r="C31" s="71">
        <v>0</v>
      </c>
      <c r="D31" s="71">
        <v>0</v>
      </c>
      <c r="E31" s="81">
        <v>0</v>
      </c>
      <c r="F31" s="71">
        <v>0</v>
      </c>
      <c r="G31" s="71">
        <v>0</v>
      </c>
      <c r="H31" s="71">
        <v>0</v>
      </c>
      <c r="I31" s="81">
        <v>0</v>
      </c>
      <c r="J31" s="71">
        <v>0</v>
      </c>
      <c r="K31" s="71">
        <v>0</v>
      </c>
      <c r="L31" s="71">
        <v>0</v>
      </c>
      <c r="M31" s="81">
        <v>0</v>
      </c>
      <c r="N31" s="71">
        <v>0</v>
      </c>
      <c r="O31" s="71">
        <v>0</v>
      </c>
      <c r="P31" s="71">
        <v>0</v>
      </c>
      <c r="Q31" s="81">
        <v>0</v>
      </c>
      <c r="R31" s="71">
        <v>0</v>
      </c>
      <c r="S31" s="71">
        <v>0</v>
      </c>
      <c r="T31" s="71">
        <v>0</v>
      </c>
      <c r="U31" s="81">
        <v>0</v>
      </c>
      <c r="V31" s="71">
        <v>0</v>
      </c>
      <c r="W31" s="71">
        <v>0</v>
      </c>
      <c r="X31" s="71">
        <v>0</v>
      </c>
      <c r="Y31" s="81">
        <v>0</v>
      </c>
      <c r="Z31" s="71">
        <v>0</v>
      </c>
      <c r="AA31" s="71">
        <v>0</v>
      </c>
      <c r="AB31" s="71">
        <v>0</v>
      </c>
      <c r="AC31" s="81">
        <v>0</v>
      </c>
      <c r="AD31" s="71">
        <v>0</v>
      </c>
      <c r="AE31" s="71">
        <v>0</v>
      </c>
      <c r="AF31" s="71">
        <v>0</v>
      </c>
      <c r="AG31" s="81">
        <v>0</v>
      </c>
      <c r="AH31" s="71">
        <v>0</v>
      </c>
      <c r="AI31" s="71">
        <v>0</v>
      </c>
      <c r="AJ31" s="71">
        <v>0</v>
      </c>
      <c r="AK31" s="81">
        <v>0</v>
      </c>
      <c r="AL31" s="71">
        <v>0</v>
      </c>
      <c r="AM31" s="71">
        <v>0</v>
      </c>
      <c r="AN31" s="71">
        <v>0</v>
      </c>
      <c r="AO31" s="81">
        <v>0</v>
      </c>
      <c r="AP31" s="71">
        <v>0</v>
      </c>
      <c r="AQ31" s="71">
        <v>0</v>
      </c>
      <c r="AR31" s="71">
        <v>0</v>
      </c>
      <c r="AS31" s="71">
        <v>0</v>
      </c>
      <c r="AT31" s="71">
        <v>0</v>
      </c>
    </row>
    <row r="32" spans="1:46" x14ac:dyDescent="0.2">
      <c r="A32" s="19" t="s">
        <v>28</v>
      </c>
      <c r="B32" s="71">
        <v>0</v>
      </c>
      <c r="C32" s="71">
        <v>0</v>
      </c>
      <c r="D32" s="71">
        <v>0</v>
      </c>
      <c r="E32" s="81">
        <v>0</v>
      </c>
      <c r="F32" s="71">
        <v>0</v>
      </c>
      <c r="G32" s="71">
        <v>2976941</v>
      </c>
      <c r="H32" s="71">
        <v>2976941</v>
      </c>
      <c r="I32" s="81">
        <v>0</v>
      </c>
      <c r="J32" s="71">
        <v>0</v>
      </c>
      <c r="K32" s="71">
        <v>0</v>
      </c>
      <c r="L32" s="71">
        <v>0</v>
      </c>
      <c r="M32" s="81">
        <v>0</v>
      </c>
      <c r="N32" s="71">
        <v>0</v>
      </c>
      <c r="O32" s="71">
        <v>0</v>
      </c>
      <c r="P32" s="71">
        <v>0</v>
      </c>
      <c r="Q32" s="81">
        <v>0</v>
      </c>
      <c r="R32" s="71">
        <v>5034</v>
      </c>
      <c r="S32" s="71">
        <v>0</v>
      </c>
      <c r="T32" s="71">
        <v>0</v>
      </c>
      <c r="U32" s="81">
        <v>5034</v>
      </c>
      <c r="V32" s="71">
        <v>0</v>
      </c>
      <c r="W32" s="71">
        <v>0</v>
      </c>
      <c r="X32" s="71">
        <v>0</v>
      </c>
      <c r="Y32" s="81">
        <v>0</v>
      </c>
      <c r="Z32" s="71">
        <v>0</v>
      </c>
      <c r="AA32" s="71">
        <v>30600912</v>
      </c>
      <c r="AB32" s="71">
        <v>6191540</v>
      </c>
      <c r="AC32" s="81">
        <v>0</v>
      </c>
      <c r="AD32" s="71">
        <v>0</v>
      </c>
      <c r="AE32" s="71">
        <v>238421</v>
      </c>
      <c r="AF32" s="71">
        <v>0</v>
      </c>
      <c r="AG32" s="81">
        <v>0</v>
      </c>
      <c r="AH32" s="71">
        <v>0</v>
      </c>
      <c r="AI32" s="71">
        <v>0</v>
      </c>
      <c r="AJ32" s="71">
        <v>0</v>
      </c>
      <c r="AK32" s="81">
        <v>0</v>
      </c>
      <c r="AL32" s="71">
        <v>0</v>
      </c>
      <c r="AM32" s="71">
        <v>0</v>
      </c>
      <c r="AN32" s="71">
        <v>0</v>
      </c>
      <c r="AO32" s="81">
        <v>0</v>
      </c>
      <c r="AP32" s="71">
        <v>0</v>
      </c>
      <c r="AQ32" s="71">
        <v>0</v>
      </c>
      <c r="AR32" s="71">
        <v>40012848</v>
      </c>
      <c r="AS32" s="71">
        <v>0</v>
      </c>
      <c r="AT32" s="71">
        <v>0</v>
      </c>
    </row>
    <row r="33" spans="1:46" x14ac:dyDescent="0.2">
      <c r="A33" s="19" t="s">
        <v>29</v>
      </c>
      <c r="B33" s="71">
        <v>0</v>
      </c>
      <c r="C33" s="71">
        <v>0</v>
      </c>
      <c r="D33" s="71">
        <v>0</v>
      </c>
      <c r="E33" s="81">
        <v>0</v>
      </c>
      <c r="F33" s="71">
        <v>0</v>
      </c>
      <c r="G33" s="71">
        <v>0</v>
      </c>
      <c r="H33" s="71">
        <v>0</v>
      </c>
      <c r="I33" s="81">
        <v>0</v>
      </c>
      <c r="J33" s="71">
        <v>0</v>
      </c>
      <c r="K33" s="71">
        <v>0</v>
      </c>
      <c r="L33" s="71">
        <v>0</v>
      </c>
      <c r="M33" s="81">
        <v>0</v>
      </c>
      <c r="N33" s="71">
        <v>0</v>
      </c>
      <c r="O33" s="71">
        <v>0</v>
      </c>
      <c r="P33" s="71">
        <v>0</v>
      </c>
      <c r="Q33" s="81">
        <v>0</v>
      </c>
      <c r="R33" s="71">
        <v>0</v>
      </c>
      <c r="S33" s="71">
        <v>0</v>
      </c>
      <c r="T33" s="71">
        <v>0</v>
      </c>
      <c r="U33" s="81">
        <v>0</v>
      </c>
      <c r="V33" s="71">
        <v>0</v>
      </c>
      <c r="W33" s="71">
        <v>0</v>
      </c>
      <c r="X33" s="71">
        <v>0</v>
      </c>
      <c r="Y33" s="81">
        <v>0</v>
      </c>
      <c r="Z33" s="71">
        <v>0</v>
      </c>
      <c r="AA33" s="71">
        <v>0</v>
      </c>
      <c r="AB33" s="71">
        <v>0</v>
      </c>
      <c r="AC33" s="81">
        <v>0</v>
      </c>
      <c r="AD33" s="71">
        <v>0</v>
      </c>
      <c r="AE33" s="71">
        <v>0</v>
      </c>
      <c r="AF33" s="71">
        <v>0</v>
      </c>
      <c r="AG33" s="81">
        <v>0</v>
      </c>
      <c r="AH33" s="71">
        <v>0</v>
      </c>
      <c r="AI33" s="71">
        <v>0</v>
      </c>
      <c r="AJ33" s="71">
        <v>0</v>
      </c>
      <c r="AK33" s="81">
        <v>0</v>
      </c>
      <c r="AL33" s="71">
        <v>0</v>
      </c>
      <c r="AM33" s="71">
        <v>0</v>
      </c>
      <c r="AN33" s="71">
        <v>0</v>
      </c>
      <c r="AO33" s="81">
        <v>0</v>
      </c>
      <c r="AP33" s="71">
        <v>0</v>
      </c>
      <c r="AQ33" s="71">
        <v>0</v>
      </c>
      <c r="AR33" s="71">
        <v>0</v>
      </c>
      <c r="AS33" s="71">
        <v>0</v>
      </c>
      <c r="AT33" s="71">
        <v>0</v>
      </c>
    </row>
    <row r="34" spans="1:46" x14ac:dyDescent="0.2">
      <c r="A34" s="19" t="s">
        <v>30</v>
      </c>
      <c r="B34" s="71">
        <v>0</v>
      </c>
      <c r="C34" s="71">
        <v>0</v>
      </c>
      <c r="D34" s="71">
        <v>0</v>
      </c>
      <c r="E34" s="81">
        <v>0</v>
      </c>
      <c r="F34" s="71">
        <v>0</v>
      </c>
      <c r="G34" s="71">
        <v>2686874</v>
      </c>
      <c r="H34" s="71">
        <v>2686874</v>
      </c>
      <c r="I34" s="81">
        <v>0</v>
      </c>
      <c r="J34" s="71">
        <v>0</v>
      </c>
      <c r="K34" s="71">
        <v>0</v>
      </c>
      <c r="L34" s="71">
        <v>0</v>
      </c>
      <c r="M34" s="81">
        <v>0</v>
      </c>
      <c r="N34" s="71">
        <v>0</v>
      </c>
      <c r="O34" s="71">
        <v>0</v>
      </c>
      <c r="P34" s="71">
        <v>0</v>
      </c>
      <c r="Q34" s="81">
        <v>0</v>
      </c>
      <c r="R34" s="71">
        <v>0</v>
      </c>
      <c r="S34" s="71">
        <v>0</v>
      </c>
      <c r="T34" s="71">
        <v>0</v>
      </c>
      <c r="U34" s="81">
        <v>0</v>
      </c>
      <c r="V34" s="71">
        <v>0</v>
      </c>
      <c r="W34" s="71">
        <v>0</v>
      </c>
      <c r="X34" s="71">
        <v>0</v>
      </c>
      <c r="Y34" s="81">
        <v>0</v>
      </c>
      <c r="Z34" s="71">
        <v>0</v>
      </c>
      <c r="AA34" s="71">
        <v>0</v>
      </c>
      <c r="AB34" s="71">
        <v>0</v>
      </c>
      <c r="AC34" s="81">
        <v>1858519</v>
      </c>
      <c r="AD34" s="71">
        <v>0</v>
      </c>
      <c r="AE34" s="71">
        <v>0</v>
      </c>
      <c r="AF34" s="71">
        <v>1112173</v>
      </c>
      <c r="AG34" s="81">
        <v>1373207</v>
      </c>
      <c r="AH34" s="71">
        <v>0</v>
      </c>
      <c r="AI34" s="71">
        <v>0</v>
      </c>
      <c r="AJ34" s="71">
        <v>0</v>
      </c>
      <c r="AK34" s="81">
        <v>0</v>
      </c>
      <c r="AL34" s="71">
        <v>0</v>
      </c>
      <c r="AM34" s="71">
        <v>525229</v>
      </c>
      <c r="AN34" s="71">
        <v>525229</v>
      </c>
      <c r="AO34" s="81">
        <v>0</v>
      </c>
      <c r="AP34" s="71">
        <v>0</v>
      </c>
      <c r="AQ34" s="71">
        <v>0</v>
      </c>
      <c r="AR34" s="71">
        <v>7556002</v>
      </c>
      <c r="AS34" s="71">
        <v>0</v>
      </c>
      <c r="AT34" s="71">
        <v>0</v>
      </c>
    </row>
    <row r="35" spans="1:46" x14ac:dyDescent="0.2">
      <c r="A35" s="19" t="s">
        <v>31</v>
      </c>
      <c r="B35" s="71">
        <v>0</v>
      </c>
      <c r="C35" s="71">
        <v>0</v>
      </c>
      <c r="D35" s="71">
        <v>0</v>
      </c>
      <c r="E35" s="81">
        <v>0</v>
      </c>
      <c r="F35" s="71">
        <v>0</v>
      </c>
      <c r="G35" s="71">
        <v>0</v>
      </c>
      <c r="H35" s="71">
        <v>0</v>
      </c>
      <c r="I35" s="81">
        <v>0</v>
      </c>
      <c r="J35" s="71">
        <v>0</v>
      </c>
      <c r="K35" s="71">
        <v>0</v>
      </c>
      <c r="L35" s="71">
        <v>0</v>
      </c>
      <c r="M35" s="81">
        <v>0</v>
      </c>
      <c r="N35" s="71">
        <v>0</v>
      </c>
      <c r="O35" s="71">
        <v>0</v>
      </c>
      <c r="P35" s="71">
        <v>0</v>
      </c>
      <c r="Q35" s="81">
        <v>0</v>
      </c>
      <c r="R35" s="71">
        <v>238014</v>
      </c>
      <c r="S35" s="71">
        <v>0</v>
      </c>
      <c r="T35" s="71">
        <v>238014</v>
      </c>
      <c r="U35" s="81">
        <v>0</v>
      </c>
      <c r="V35" s="71">
        <v>0</v>
      </c>
      <c r="W35" s="71">
        <v>443349237</v>
      </c>
      <c r="X35" s="71">
        <v>0</v>
      </c>
      <c r="Y35" s="81">
        <v>443349237</v>
      </c>
      <c r="Z35" s="71">
        <v>0</v>
      </c>
      <c r="AA35" s="71">
        <v>0</v>
      </c>
      <c r="AB35" s="71">
        <v>0</v>
      </c>
      <c r="AC35" s="81">
        <v>0</v>
      </c>
      <c r="AD35" s="71">
        <v>5949710</v>
      </c>
      <c r="AE35" s="71">
        <v>0</v>
      </c>
      <c r="AF35" s="71">
        <v>0</v>
      </c>
      <c r="AG35" s="81">
        <v>0</v>
      </c>
      <c r="AH35" s="71">
        <v>0</v>
      </c>
      <c r="AI35" s="71">
        <v>0</v>
      </c>
      <c r="AJ35" s="71">
        <v>0</v>
      </c>
      <c r="AK35" s="81">
        <v>0</v>
      </c>
      <c r="AL35" s="71">
        <v>0</v>
      </c>
      <c r="AM35" s="71">
        <v>38299</v>
      </c>
      <c r="AN35" s="71">
        <v>38299</v>
      </c>
      <c r="AO35" s="81">
        <v>0</v>
      </c>
      <c r="AP35" s="71">
        <v>0</v>
      </c>
      <c r="AQ35" s="71">
        <v>0</v>
      </c>
      <c r="AR35" s="71">
        <v>449575260</v>
      </c>
      <c r="AS35" s="71">
        <v>0</v>
      </c>
      <c r="AT35" s="71">
        <v>0</v>
      </c>
    </row>
    <row r="36" spans="1:46" x14ac:dyDescent="0.2">
      <c r="A36" s="19" t="s">
        <v>32</v>
      </c>
      <c r="B36" s="71">
        <v>0</v>
      </c>
      <c r="C36" s="71">
        <v>0</v>
      </c>
      <c r="D36" s="71">
        <v>0</v>
      </c>
      <c r="E36" s="81">
        <v>0</v>
      </c>
      <c r="F36" s="71">
        <v>0</v>
      </c>
      <c r="G36" s="71">
        <v>0</v>
      </c>
      <c r="H36" s="71">
        <v>0</v>
      </c>
      <c r="I36" s="81">
        <v>0</v>
      </c>
      <c r="J36" s="71">
        <v>0</v>
      </c>
      <c r="K36" s="71">
        <v>0</v>
      </c>
      <c r="L36" s="71">
        <v>0</v>
      </c>
      <c r="M36" s="81">
        <v>0</v>
      </c>
      <c r="N36" s="71">
        <v>0</v>
      </c>
      <c r="O36" s="71">
        <v>0</v>
      </c>
      <c r="P36" s="71">
        <v>0</v>
      </c>
      <c r="Q36" s="81">
        <v>0</v>
      </c>
      <c r="R36" s="71">
        <v>0</v>
      </c>
      <c r="S36" s="71">
        <v>0</v>
      </c>
      <c r="T36" s="71">
        <v>0</v>
      </c>
      <c r="U36" s="81">
        <v>0</v>
      </c>
      <c r="V36" s="71">
        <v>0</v>
      </c>
      <c r="W36" s="71">
        <v>0</v>
      </c>
      <c r="X36" s="71">
        <v>0</v>
      </c>
      <c r="Y36" s="81">
        <v>0</v>
      </c>
      <c r="Z36" s="71">
        <v>0</v>
      </c>
      <c r="AA36" s="71">
        <v>0</v>
      </c>
      <c r="AB36" s="71">
        <v>0</v>
      </c>
      <c r="AC36" s="81">
        <v>0</v>
      </c>
      <c r="AD36" s="71">
        <v>0</v>
      </c>
      <c r="AE36" s="71">
        <v>0</v>
      </c>
      <c r="AF36" s="71">
        <v>0</v>
      </c>
      <c r="AG36" s="81">
        <v>0</v>
      </c>
      <c r="AH36" s="71">
        <v>0</v>
      </c>
      <c r="AI36" s="71">
        <v>0</v>
      </c>
      <c r="AJ36" s="71">
        <v>0</v>
      </c>
      <c r="AK36" s="81">
        <v>0</v>
      </c>
      <c r="AL36" s="71">
        <v>0</v>
      </c>
      <c r="AM36" s="71">
        <v>0</v>
      </c>
      <c r="AN36" s="71">
        <v>0</v>
      </c>
      <c r="AO36" s="81">
        <v>0</v>
      </c>
      <c r="AP36" s="71">
        <v>0</v>
      </c>
      <c r="AQ36" s="71">
        <v>0</v>
      </c>
      <c r="AR36" s="71">
        <v>0</v>
      </c>
      <c r="AS36" s="71">
        <v>0</v>
      </c>
      <c r="AT36" s="71">
        <v>0</v>
      </c>
    </row>
    <row r="37" spans="1:46" x14ac:dyDescent="0.2">
      <c r="A37" s="19" t="s">
        <v>33</v>
      </c>
      <c r="B37" s="71">
        <v>0</v>
      </c>
      <c r="C37" s="71">
        <v>0</v>
      </c>
      <c r="D37" s="71">
        <v>0</v>
      </c>
      <c r="E37" s="81">
        <v>0</v>
      </c>
      <c r="F37" s="71">
        <v>0</v>
      </c>
      <c r="G37" s="71">
        <v>0</v>
      </c>
      <c r="H37" s="71">
        <v>0</v>
      </c>
      <c r="I37" s="81">
        <v>0</v>
      </c>
      <c r="J37" s="71">
        <v>0</v>
      </c>
      <c r="K37" s="71">
        <v>0</v>
      </c>
      <c r="L37" s="71">
        <v>0</v>
      </c>
      <c r="M37" s="81">
        <v>0</v>
      </c>
      <c r="N37" s="71">
        <v>0</v>
      </c>
      <c r="O37" s="71">
        <v>0</v>
      </c>
      <c r="P37" s="71">
        <v>0</v>
      </c>
      <c r="Q37" s="81">
        <v>0</v>
      </c>
      <c r="R37" s="71">
        <v>0</v>
      </c>
      <c r="S37" s="71">
        <v>0</v>
      </c>
      <c r="T37" s="71">
        <v>0</v>
      </c>
      <c r="U37" s="81">
        <v>0</v>
      </c>
      <c r="V37" s="71">
        <v>0</v>
      </c>
      <c r="W37" s="71">
        <v>101938998</v>
      </c>
      <c r="X37" s="71">
        <v>101938998</v>
      </c>
      <c r="Y37" s="81">
        <v>0</v>
      </c>
      <c r="Z37" s="71">
        <v>0</v>
      </c>
      <c r="AA37" s="71">
        <v>0</v>
      </c>
      <c r="AB37" s="71">
        <v>0</v>
      </c>
      <c r="AC37" s="81">
        <v>0</v>
      </c>
      <c r="AD37" s="71">
        <v>0</v>
      </c>
      <c r="AE37" s="71">
        <v>0</v>
      </c>
      <c r="AF37" s="71">
        <v>0</v>
      </c>
      <c r="AG37" s="81">
        <v>0</v>
      </c>
      <c r="AH37" s="71">
        <v>0</v>
      </c>
      <c r="AI37" s="71">
        <v>0</v>
      </c>
      <c r="AJ37" s="71">
        <v>0</v>
      </c>
      <c r="AK37" s="81">
        <v>0</v>
      </c>
      <c r="AL37" s="71">
        <v>0</v>
      </c>
      <c r="AM37" s="71">
        <v>0</v>
      </c>
      <c r="AN37" s="71">
        <v>0</v>
      </c>
      <c r="AO37" s="81">
        <v>0</v>
      </c>
      <c r="AP37" s="71">
        <v>0</v>
      </c>
      <c r="AQ37" s="71">
        <v>0</v>
      </c>
      <c r="AR37" s="71">
        <v>101938998</v>
      </c>
      <c r="AS37" s="71">
        <v>0</v>
      </c>
      <c r="AT37" s="71">
        <v>0</v>
      </c>
    </row>
    <row r="38" spans="1:46" x14ac:dyDescent="0.2">
      <c r="A38" s="19" t="s">
        <v>34</v>
      </c>
      <c r="B38" s="71">
        <v>0</v>
      </c>
      <c r="C38" s="71">
        <v>0</v>
      </c>
      <c r="D38" s="71">
        <v>0</v>
      </c>
      <c r="E38" s="81">
        <v>0</v>
      </c>
      <c r="F38" s="71">
        <v>0</v>
      </c>
      <c r="G38" s="71">
        <v>0</v>
      </c>
      <c r="H38" s="71">
        <v>0</v>
      </c>
      <c r="I38" s="81">
        <v>0</v>
      </c>
      <c r="J38" s="71">
        <v>0</v>
      </c>
      <c r="K38" s="71">
        <v>0</v>
      </c>
      <c r="L38" s="71">
        <v>0</v>
      </c>
      <c r="M38" s="81">
        <v>0</v>
      </c>
      <c r="N38" s="71">
        <v>0</v>
      </c>
      <c r="O38" s="71">
        <v>0</v>
      </c>
      <c r="P38" s="71">
        <v>0</v>
      </c>
      <c r="Q38" s="81">
        <v>0</v>
      </c>
      <c r="R38" s="71">
        <v>0</v>
      </c>
      <c r="S38" s="71">
        <v>0</v>
      </c>
      <c r="T38" s="71">
        <v>0</v>
      </c>
      <c r="U38" s="81">
        <v>0</v>
      </c>
      <c r="V38" s="71">
        <v>0</v>
      </c>
      <c r="W38" s="71">
        <v>0</v>
      </c>
      <c r="X38" s="71">
        <v>0</v>
      </c>
      <c r="Y38" s="81">
        <v>0</v>
      </c>
      <c r="Z38" s="71">
        <v>0</v>
      </c>
      <c r="AA38" s="71">
        <v>0</v>
      </c>
      <c r="AB38" s="71">
        <v>0</v>
      </c>
      <c r="AC38" s="81">
        <v>0</v>
      </c>
      <c r="AD38" s="71">
        <v>0</v>
      </c>
      <c r="AE38" s="71">
        <v>0</v>
      </c>
      <c r="AF38" s="71">
        <v>0</v>
      </c>
      <c r="AG38" s="81">
        <v>0</v>
      </c>
      <c r="AH38" s="71">
        <v>0</v>
      </c>
      <c r="AI38" s="71">
        <v>0</v>
      </c>
      <c r="AJ38" s="71">
        <v>0</v>
      </c>
      <c r="AK38" s="81">
        <v>0</v>
      </c>
      <c r="AL38" s="71">
        <v>0</v>
      </c>
      <c r="AM38" s="71">
        <v>0</v>
      </c>
      <c r="AN38" s="71">
        <v>0</v>
      </c>
      <c r="AO38" s="81">
        <v>0</v>
      </c>
      <c r="AP38" s="71">
        <v>0</v>
      </c>
      <c r="AQ38" s="71">
        <v>0</v>
      </c>
      <c r="AR38" s="71">
        <v>0</v>
      </c>
      <c r="AS38" s="71">
        <v>0</v>
      </c>
      <c r="AT38" s="71">
        <v>0</v>
      </c>
    </row>
    <row r="39" spans="1:46" x14ac:dyDescent="0.2">
      <c r="A39" s="19" t="s">
        <v>35</v>
      </c>
      <c r="B39" s="71">
        <v>0</v>
      </c>
      <c r="C39" s="71">
        <v>0</v>
      </c>
      <c r="D39" s="71">
        <v>0</v>
      </c>
      <c r="E39" s="81">
        <v>0</v>
      </c>
      <c r="F39" s="71">
        <v>0</v>
      </c>
      <c r="G39" s="71">
        <v>0</v>
      </c>
      <c r="H39" s="71">
        <v>0</v>
      </c>
      <c r="I39" s="81">
        <v>0</v>
      </c>
      <c r="J39" s="71">
        <v>0</v>
      </c>
      <c r="K39" s="71">
        <v>0</v>
      </c>
      <c r="L39" s="71">
        <v>0</v>
      </c>
      <c r="M39" s="81">
        <v>0</v>
      </c>
      <c r="N39" s="71">
        <v>0</v>
      </c>
      <c r="O39" s="71">
        <v>0</v>
      </c>
      <c r="P39" s="71">
        <v>0</v>
      </c>
      <c r="Q39" s="81">
        <v>0</v>
      </c>
      <c r="R39" s="71">
        <v>0</v>
      </c>
      <c r="S39" s="71">
        <v>0</v>
      </c>
      <c r="T39" s="71">
        <v>0</v>
      </c>
      <c r="U39" s="81">
        <v>0</v>
      </c>
      <c r="V39" s="71">
        <v>0</v>
      </c>
      <c r="W39" s="71">
        <v>0</v>
      </c>
      <c r="X39" s="71">
        <v>0</v>
      </c>
      <c r="Y39" s="81">
        <v>0</v>
      </c>
      <c r="Z39" s="71">
        <v>0</v>
      </c>
      <c r="AA39" s="71">
        <v>0</v>
      </c>
      <c r="AB39" s="71">
        <v>0</v>
      </c>
      <c r="AC39" s="81">
        <v>0</v>
      </c>
      <c r="AD39" s="71">
        <v>0</v>
      </c>
      <c r="AE39" s="71">
        <v>0</v>
      </c>
      <c r="AF39" s="71">
        <v>0</v>
      </c>
      <c r="AG39" s="81">
        <v>0</v>
      </c>
      <c r="AH39" s="71">
        <v>0</v>
      </c>
      <c r="AI39" s="71">
        <v>0</v>
      </c>
      <c r="AJ39" s="71">
        <v>0</v>
      </c>
      <c r="AK39" s="81">
        <v>0</v>
      </c>
      <c r="AL39" s="71">
        <v>0</v>
      </c>
      <c r="AM39" s="71">
        <v>0</v>
      </c>
      <c r="AN39" s="71">
        <v>0</v>
      </c>
      <c r="AO39" s="81">
        <v>0</v>
      </c>
      <c r="AP39" s="71">
        <v>0</v>
      </c>
      <c r="AQ39" s="71">
        <v>0</v>
      </c>
      <c r="AR39" s="71">
        <v>0</v>
      </c>
      <c r="AS39" s="71">
        <v>0</v>
      </c>
      <c r="AT39" s="71">
        <v>0</v>
      </c>
    </row>
    <row r="40" spans="1:46" x14ac:dyDescent="0.2">
      <c r="A40" s="19" t="s">
        <v>36</v>
      </c>
      <c r="B40" s="71">
        <v>0</v>
      </c>
      <c r="C40" s="71">
        <v>0</v>
      </c>
      <c r="D40" s="71">
        <v>0</v>
      </c>
      <c r="E40" s="81">
        <v>0</v>
      </c>
      <c r="F40" s="71">
        <v>0</v>
      </c>
      <c r="G40" s="71">
        <v>0</v>
      </c>
      <c r="H40" s="71">
        <v>0</v>
      </c>
      <c r="I40" s="81">
        <v>0</v>
      </c>
      <c r="J40" s="71">
        <v>0</v>
      </c>
      <c r="K40" s="71">
        <v>0</v>
      </c>
      <c r="L40" s="71">
        <v>0</v>
      </c>
      <c r="M40" s="81">
        <v>0</v>
      </c>
      <c r="N40" s="71">
        <v>0</v>
      </c>
      <c r="O40" s="71">
        <v>0</v>
      </c>
      <c r="P40" s="71">
        <v>0</v>
      </c>
      <c r="Q40" s="81">
        <v>0</v>
      </c>
      <c r="R40" s="71">
        <v>0</v>
      </c>
      <c r="S40" s="71">
        <v>0</v>
      </c>
      <c r="T40" s="71">
        <v>0</v>
      </c>
      <c r="U40" s="81">
        <v>0</v>
      </c>
      <c r="V40" s="71">
        <v>0</v>
      </c>
      <c r="W40" s="71">
        <v>0</v>
      </c>
      <c r="X40" s="71">
        <v>0</v>
      </c>
      <c r="Y40" s="81">
        <v>0</v>
      </c>
      <c r="Z40" s="71">
        <v>0</v>
      </c>
      <c r="AA40" s="71">
        <v>0</v>
      </c>
      <c r="AB40" s="71">
        <v>0</v>
      </c>
      <c r="AC40" s="81">
        <v>37783261</v>
      </c>
      <c r="AD40" s="71">
        <v>0</v>
      </c>
      <c r="AE40" s="71">
        <v>0</v>
      </c>
      <c r="AF40" s="71">
        <v>0</v>
      </c>
      <c r="AG40" s="81">
        <v>0</v>
      </c>
      <c r="AH40" s="71">
        <v>0</v>
      </c>
      <c r="AI40" s="71">
        <v>0</v>
      </c>
      <c r="AJ40" s="71">
        <v>0</v>
      </c>
      <c r="AK40" s="81">
        <v>0</v>
      </c>
      <c r="AL40" s="71">
        <v>0</v>
      </c>
      <c r="AM40" s="71">
        <v>0</v>
      </c>
      <c r="AN40" s="71">
        <v>0</v>
      </c>
      <c r="AO40" s="81">
        <v>0</v>
      </c>
      <c r="AP40" s="71">
        <v>0</v>
      </c>
      <c r="AQ40" s="71">
        <v>0</v>
      </c>
      <c r="AR40" s="71">
        <v>37783261</v>
      </c>
      <c r="AS40" s="71">
        <v>0</v>
      </c>
      <c r="AT40" s="71">
        <v>0</v>
      </c>
    </row>
    <row r="41" spans="1:46" x14ac:dyDescent="0.2">
      <c r="A41" s="19" t="s">
        <v>37</v>
      </c>
      <c r="B41" s="71">
        <v>0</v>
      </c>
      <c r="C41" s="71">
        <v>0</v>
      </c>
      <c r="D41" s="71">
        <v>0</v>
      </c>
      <c r="E41" s="81">
        <v>0</v>
      </c>
      <c r="F41" s="71">
        <v>0</v>
      </c>
      <c r="G41" s="71">
        <v>0</v>
      </c>
      <c r="H41" s="71">
        <v>0</v>
      </c>
      <c r="I41" s="81">
        <v>0</v>
      </c>
      <c r="J41" s="71">
        <v>0</v>
      </c>
      <c r="K41" s="71">
        <v>0</v>
      </c>
      <c r="L41" s="71">
        <v>0</v>
      </c>
      <c r="M41" s="81">
        <v>0</v>
      </c>
      <c r="N41" s="71">
        <v>0</v>
      </c>
      <c r="O41" s="71">
        <v>0</v>
      </c>
      <c r="P41" s="71">
        <v>0</v>
      </c>
      <c r="Q41" s="81">
        <v>0</v>
      </c>
      <c r="R41" s="71">
        <v>0</v>
      </c>
      <c r="S41" s="71">
        <v>0</v>
      </c>
      <c r="T41" s="71">
        <v>0</v>
      </c>
      <c r="U41" s="81">
        <v>0</v>
      </c>
      <c r="V41" s="71">
        <v>0</v>
      </c>
      <c r="W41" s="71">
        <v>0</v>
      </c>
      <c r="X41" s="71">
        <v>0</v>
      </c>
      <c r="Y41" s="81">
        <v>0</v>
      </c>
      <c r="Z41" s="71">
        <v>0</v>
      </c>
      <c r="AA41" s="71">
        <v>0</v>
      </c>
      <c r="AB41" s="71">
        <v>0</v>
      </c>
      <c r="AC41" s="81">
        <v>0</v>
      </c>
      <c r="AD41" s="71">
        <v>0</v>
      </c>
      <c r="AE41" s="71">
        <v>0</v>
      </c>
      <c r="AF41" s="71">
        <v>0</v>
      </c>
      <c r="AG41" s="81">
        <v>0</v>
      </c>
      <c r="AH41" s="71">
        <v>0</v>
      </c>
      <c r="AI41" s="71">
        <v>0</v>
      </c>
      <c r="AJ41" s="71">
        <v>0</v>
      </c>
      <c r="AK41" s="81">
        <v>0</v>
      </c>
      <c r="AL41" s="71">
        <v>0</v>
      </c>
      <c r="AM41" s="71">
        <v>0</v>
      </c>
      <c r="AN41" s="71">
        <v>0</v>
      </c>
      <c r="AO41" s="81">
        <v>0</v>
      </c>
      <c r="AP41" s="71">
        <v>0</v>
      </c>
      <c r="AQ41" s="71">
        <v>0</v>
      </c>
      <c r="AR41" s="71">
        <v>0</v>
      </c>
      <c r="AS41" s="71">
        <v>0</v>
      </c>
      <c r="AT41" s="71">
        <v>0</v>
      </c>
    </row>
    <row r="42" spans="1:46" x14ac:dyDescent="0.2">
      <c r="A42" s="19" t="s">
        <v>38</v>
      </c>
      <c r="B42" s="71">
        <v>0</v>
      </c>
      <c r="C42" s="71">
        <v>0</v>
      </c>
      <c r="D42" s="71">
        <v>0</v>
      </c>
      <c r="E42" s="81">
        <v>0</v>
      </c>
      <c r="F42" s="71">
        <v>0</v>
      </c>
      <c r="G42" s="71">
        <v>4436969</v>
      </c>
      <c r="H42" s="71">
        <v>4436969</v>
      </c>
      <c r="I42" s="81">
        <v>0</v>
      </c>
      <c r="J42" s="71">
        <v>0</v>
      </c>
      <c r="K42" s="71">
        <v>0</v>
      </c>
      <c r="L42" s="71">
        <v>0</v>
      </c>
      <c r="M42" s="81">
        <v>0</v>
      </c>
      <c r="N42" s="71">
        <v>0</v>
      </c>
      <c r="O42" s="71">
        <v>0</v>
      </c>
      <c r="P42" s="71">
        <v>0</v>
      </c>
      <c r="Q42" s="81">
        <v>0</v>
      </c>
      <c r="R42" s="71">
        <v>3318406</v>
      </c>
      <c r="S42" s="71">
        <v>3318406</v>
      </c>
      <c r="T42" s="71">
        <v>0</v>
      </c>
      <c r="U42" s="81">
        <v>0</v>
      </c>
      <c r="V42" s="71">
        <v>0</v>
      </c>
      <c r="W42" s="71">
        <v>0</v>
      </c>
      <c r="X42" s="71">
        <v>0</v>
      </c>
      <c r="Y42" s="81">
        <v>0</v>
      </c>
      <c r="Z42" s="71">
        <v>0</v>
      </c>
      <c r="AA42" s="71">
        <v>0</v>
      </c>
      <c r="AB42" s="71">
        <v>0</v>
      </c>
      <c r="AC42" s="81">
        <v>0</v>
      </c>
      <c r="AD42" s="71">
        <v>0</v>
      </c>
      <c r="AE42" s="71">
        <v>0</v>
      </c>
      <c r="AF42" s="71">
        <v>0</v>
      </c>
      <c r="AG42" s="81">
        <v>0</v>
      </c>
      <c r="AH42" s="71">
        <v>0</v>
      </c>
      <c r="AI42" s="71">
        <v>0</v>
      </c>
      <c r="AJ42" s="71">
        <v>0</v>
      </c>
      <c r="AK42" s="81">
        <v>0</v>
      </c>
      <c r="AL42" s="71">
        <v>0</v>
      </c>
      <c r="AM42" s="71">
        <v>61016</v>
      </c>
      <c r="AN42" s="71">
        <v>57672</v>
      </c>
      <c r="AO42" s="81">
        <v>3344</v>
      </c>
      <c r="AP42" s="71">
        <v>0</v>
      </c>
      <c r="AQ42" s="71">
        <v>0</v>
      </c>
      <c r="AR42" s="71">
        <v>7816391</v>
      </c>
      <c r="AS42" s="71">
        <v>0</v>
      </c>
      <c r="AT42" s="71">
        <v>0</v>
      </c>
    </row>
    <row r="43" spans="1:46" x14ac:dyDescent="0.2">
      <c r="A43" s="19" t="s">
        <v>39</v>
      </c>
      <c r="B43" s="71">
        <v>0</v>
      </c>
      <c r="C43" s="71">
        <v>0</v>
      </c>
      <c r="D43" s="71">
        <v>0</v>
      </c>
      <c r="E43" s="81">
        <v>0</v>
      </c>
      <c r="F43" s="71">
        <v>0</v>
      </c>
      <c r="G43" s="71">
        <v>0</v>
      </c>
      <c r="H43" s="71">
        <v>0</v>
      </c>
      <c r="I43" s="81">
        <v>0</v>
      </c>
      <c r="J43" s="71">
        <v>0</v>
      </c>
      <c r="K43" s="71">
        <v>0</v>
      </c>
      <c r="L43" s="71">
        <v>0</v>
      </c>
      <c r="M43" s="81">
        <v>0</v>
      </c>
      <c r="N43" s="71">
        <v>0</v>
      </c>
      <c r="O43" s="71">
        <v>0</v>
      </c>
      <c r="P43" s="71">
        <v>0</v>
      </c>
      <c r="Q43" s="81">
        <v>0</v>
      </c>
      <c r="R43" s="71">
        <v>0</v>
      </c>
      <c r="S43" s="71">
        <v>0</v>
      </c>
      <c r="T43" s="71">
        <v>0</v>
      </c>
      <c r="U43" s="81">
        <v>0</v>
      </c>
      <c r="V43" s="71">
        <v>0</v>
      </c>
      <c r="W43" s="71">
        <v>0</v>
      </c>
      <c r="X43" s="71">
        <v>0</v>
      </c>
      <c r="Y43" s="81">
        <v>0</v>
      </c>
      <c r="Z43" s="71">
        <v>0</v>
      </c>
      <c r="AA43" s="71">
        <v>0</v>
      </c>
      <c r="AB43" s="71">
        <v>0</v>
      </c>
      <c r="AC43" s="81">
        <v>0</v>
      </c>
      <c r="AD43" s="71">
        <v>0</v>
      </c>
      <c r="AE43" s="71">
        <v>0</v>
      </c>
      <c r="AF43" s="71">
        <v>0</v>
      </c>
      <c r="AG43" s="81">
        <v>0</v>
      </c>
      <c r="AH43" s="71">
        <v>0</v>
      </c>
      <c r="AI43" s="71">
        <v>0</v>
      </c>
      <c r="AJ43" s="71">
        <v>0</v>
      </c>
      <c r="AK43" s="81">
        <v>0</v>
      </c>
      <c r="AL43" s="71">
        <v>0</v>
      </c>
      <c r="AM43" s="71">
        <v>0</v>
      </c>
      <c r="AN43" s="71">
        <v>0</v>
      </c>
      <c r="AO43" s="81">
        <v>0</v>
      </c>
      <c r="AP43" s="71">
        <v>0</v>
      </c>
      <c r="AQ43" s="71">
        <v>0</v>
      </c>
      <c r="AR43" s="71">
        <v>0</v>
      </c>
      <c r="AS43" s="71">
        <v>0</v>
      </c>
      <c r="AT43" s="71">
        <v>0</v>
      </c>
    </row>
    <row r="44" spans="1:46" x14ac:dyDescent="0.2">
      <c r="A44" s="19" t="s">
        <v>40</v>
      </c>
      <c r="B44" s="71">
        <v>0</v>
      </c>
      <c r="C44" s="71">
        <v>0</v>
      </c>
      <c r="D44" s="71">
        <v>0</v>
      </c>
      <c r="E44" s="81">
        <v>0</v>
      </c>
      <c r="F44" s="71">
        <v>0</v>
      </c>
      <c r="G44" s="71">
        <v>0</v>
      </c>
      <c r="H44" s="71">
        <v>0</v>
      </c>
      <c r="I44" s="81">
        <v>0</v>
      </c>
      <c r="J44" s="71">
        <v>0</v>
      </c>
      <c r="K44" s="71">
        <v>0</v>
      </c>
      <c r="L44" s="71">
        <v>0</v>
      </c>
      <c r="M44" s="81">
        <v>0</v>
      </c>
      <c r="N44" s="71">
        <v>0</v>
      </c>
      <c r="O44" s="71">
        <v>0</v>
      </c>
      <c r="P44" s="71">
        <v>0</v>
      </c>
      <c r="Q44" s="81">
        <v>0</v>
      </c>
      <c r="R44" s="71">
        <v>0</v>
      </c>
      <c r="S44" s="71">
        <v>0</v>
      </c>
      <c r="T44" s="71">
        <v>0</v>
      </c>
      <c r="U44" s="81">
        <v>0</v>
      </c>
      <c r="V44" s="71">
        <v>0</v>
      </c>
      <c r="W44" s="71">
        <v>0</v>
      </c>
      <c r="X44" s="71">
        <v>0</v>
      </c>
      <c r="Y44" s="81">
        <v>0</v>
      </c>
      <c r="Z44" s="71">
        <v>0</v>
      </c>
      <c r="AA44" s="71">
        <v>6076322</v>
      </c>
      <c r="AB44" s="71">
        <v>299345</v>
      </c>
      <c r="AC44" s="81">
        <v>0</v>
      </c>
      <c r="AD44" s="71">
        <v>0</v>
      </c>
      <c r="AE44" s="71">
        <v>0</v>
      </c>
      <c r="AF44" s="71">
        <v>0</v>
      </c>
      <c r="AG44" s="81">
        <v>0</v>
      </c>
      <c r="AH44" s="71">
        <v>0</v>
      </c>
      <c r="AI44" s="71">
        <v>0</v>
      </c>
      <c r="AJ44" s="71">
        <v>0</v>
      </c>
      <c r="AK44" s="81">
        <v>0</v>
      </c>
      <c r="AL44" s="71">
        <v>0</v>
      </c>
      <c r="AM44" s="71">
        <v>0</v>
      </c>
      <c r="AN44" s="71">
        <v>0</v>
      </c>
      <c r="AO44" s="81">
        <v>0</v>
      </c>
      <c r="AP44" s="71">
        <v>0</v>
      </c>
      <c r="AQ44" s="71">
        <v>36913260</v>
      </c>
      <c r="AR44" s="71">
        <v>43288927</v>
      </c>
      <c r="AS44" s="71">
        <v>0</v>
      </c>
      <c r="AT44" s="71">
        <v>0</v>
      </c>
    </row>
    <row r="45" spans="1:46" x14ac:dyDescent="0.2">
      <c r="A45" s="19" t="s">
        <v>41</v>
      </c>
      <c r="B45" s="71">
        <v>0</v>
      </c>
      <c r="C45" s="71">
        <v>0</v>
      </c>
      <c r="D45" s="71">
        <v>0</v>
      </c>
      <c r="E45" s="81">
        <v>0</v>
      </c>
      <c r="F45" s="71">
        <v>0</v>
      </c>
      <c r="G45" s="71">
        <v>0</v>
      </c>
      <c r="H45" s="71">
        <v>0</v>
      </c>
      <c r="I45" s="81">
        <v>0</v>
      </c>
      <c r="J45" s="71">
        <v>0</v>
      </c>
      <c r="K45" s="71">
        <v>0</v>
      </c>
      <c r="L45" s="71">
        <v>0</v>
      </c>
      <c r="M45" s="81">
        <v>0</v>
      </c>
      <c r="N45" s="71">
        <v>0</v>
      </c>
      <c r="O45" s="71">
        <v>0</v>
      </c>
      <c r="P45" s="71">
        <v>0</v>
      </c>
      <c r="Q45" s="81">
        <v>0</v>
      </c>
      <c r="R45" s="71">
        <v>0</v>
      </c>
      <c r="S45" s="71">
        <v>0</v>
      </c>
      <c r="T45" s="71">
        <v>0</v>
      </c>
      <c r="U45" s="81">
        <v>0</v>
      </c>
      <c r="V45" s="71">
        <v>0</v>
      </c>
      <c r="W45" s="71">
        <v>0</v>
      </c>
      <c r="X45" s="71">
        <v>0</v>
      </c>
      <c r="Y45" s="81">
        <v>0</v>
      </c>
      <c r="Z45" s="71">
        <v>0</v>
      </c>
      <c r="AA45" s="71">
        <v>0</v>
      </c>
      <c r="AB45" s="71">
        <v>0</v>
      </c>
      <c r="AC45" s="81">
        <v>0</v>
      </c>
      <c r="AD45" s="71">
        <v>0</v>
      </c>
      <c r="AE45" s="71">
        <v>0</v>
      </c>
      <c r="AF45" s="71">
        <v>0</v>
      </c>
      <c r="AG45" s="81">
        <v>0</v>
      </c>
      <c r="AH45" s="71">
        <v>0</v>
      </c>
      <c r="AI45" s="71">
        <v>0</v>
      </c>
      <c r="AJ45" s="71">
        <v>0</v>
      </c>
      <c r="AK45" s="81">
        <v>0</v>
      </c>
      <c r="AL45" s="71">
        <v>0</v>
      </c>
      <c r="AM45" s="71">
        <v>0</v>
      </c>
      <c r="AN45" s="71">
        <v>0</v>
      </c>
      <c r="AO45" s="81">
        <v>0</v>
      </c>
      <c r="AP45" s="71">
        <v>0</v>
      </c>
      <c r="AQ45" s="71">
        <v>0</v>
      </c>
      <c r="AR45" s="71">
        <v>0</v>
      </c>
      <c r="AS45" s="71">
        <v>0</v>
      </c>
      <c r="AT45" s="71">
        <v>0</v>
      </c>
    </row>
    <row r="46" spans="1:46" x14ac:dyDescent="0.2">
      <c r="A46" s="19" t="s">
        <v>42</v>
      </c>
      <c r="B46" s="71">
        <v>0</v>
      </c>
      <c r="C46" s="71">
        <v>0</v>
      </c>
      <c r="D46" s="71">
        <v>0</v>
      </c>
      <c r="E46" s="81">
        <v>0</v>
      </c>
      <c r="F46" s="71">
        <v>0</v>
      </c>
      <c r="G46" s="71">
        <v>0</v>
      </c>
      <c r="H46" s="71">
        <v>0</v>
      </c>
      <c r="I46" s="81">
        <v>0</v>
      </c>
      <c r="J46" s="71">
        <v>0</v>
      </c>
      <c r="K46" s="71">
        <v>0</v>
      </c>
      <c r="L46" s="71">
        <v>0</v>
      </c>
      <c r="M46" s="81">
        <v>0</v>
      </c>
      <c r="N46" s="71">
        <v>0</v>
      </c>
      <c r="O46" s="71">
        <v>0</v>
      </c>
      <c r="P46" s="71">
        <v>0</v>
      </c>
      <c r="Q46" s="81">
        <v>0</v>
      </c>
      <c r="R46" s="71">
        <v>0</v>
      </c>
      <c r="S46" s="71">
        <v>0</v>
      </c>
      <c r="T46" s="71">
        <v>0</v>
      </c>
      <c r="U46" s="81">
        <v>0</v>
      </c>
      <c r="V46" s="71">
        <v>0</v>
      </c>
      <c r="W46" s="71">
        <v>0</v>
      </c>
      <c r="X46" s="71">
        <v>0</v>
      </c>
      <c r="Y46" s="81">
        <v>0</v>
      </c>
      <c r="Z46" s="71">
        <v>0</v>
      </c>
      <c r="AA46" s="71">
        <v>0</v>
      </c>
      <c r="AB46" s="71">
        <v>0</v>
      </c>
      <c r="AC46" s="81">
        <v>0</v>
      </c>
      <c r="AD46" s="71">
        <v>0</v>
      </c>
      <c r="AE46" s="71">
        <v>0</v>
      </c>
      <c r="AF46" s="71">
        <v>0</v>
      </c>
      <c r="AG46" s="81">
        <v>0</v>
      </c>
      <c r="AH46" s="71">
        <v>0</v>
      </c>
      <c r="AI46" s="71">
        <v>0</v>
      </c>
      <c r="AJ46" s="71">
        <v>0</v>
      </c>
      <c r="AK46" s="81">
        <v>0</v>
      </c>
      <c r="AL46" s="71">
        <v>0</v>
      </c>
      <c r="AM46" s="71">
        <v>0</v>
      </c>
      <c r="AN46" s="71">
        <v>0</v>
      </c>
      <c r="AO46" s="81">
        <v>0</v>
      </c>
      <c r="AP46" s="71">
        <v>0</v>
      </c>
      <c r="AQ46" s="71">
        <v>0</v>
      </c>
      <c r="AR46" s="71">
        <v>0</v>
      </c>
      <c r="AS46" s="71">
        <v>0</v>
      </c>
      <c r="AT46" s="71">
        <v>0</v>
      </c>
    </row>
    <row r="47" spans="1:46" x14ac:dyDescent="0.2">
      <c r="A47" s="19" t="s">
        <v>43</v>
      </c>
      <c r="B47" s="71">
        <v>0</v>
      </c>
      <c r="C47" s="71">
        <v>0</v>
      </c>
      <c r="D47" s="71">
        <v>0</v>
      </c>
      <c r="E47" s="81">
        <v>0</v>
      </c>
      <c r="F47" s="71">
        <v>0</v>
      </c>
      <c r="G47" s="71">
        <v>0</v>
      </c>
      <c r="H47" s="71">
        <v>0</v>
      </c>
      <c r="I47" s="81">
        <v>0</v>
      </c>
      <c r="J47" s="71">
        <v>0</v>
      </c>
      <c r="K47" s="71">
        <v>0</v>
      </c>
      <c r="L47" s="71">
        <v>0</v>
      </c>
      <c r="M47" s="81">
        <v>0</v>
      </c>
      <c r="N47" s="71">
        <v>0</v>
      </c>
      <c r="O47" s="71">
        <v>0</v>
      </c>
      <c r="P47" s="71">
        <v>0</v>
      </c>
      <c r="Q47" s="81">
        <v>0</v>
      </c>
      <c r="R47" s="71">
        <v>0</v>
      </c>
      <c r="S47" s="71">
        <v>0</v>
      </c>
      <c r="T47" s="71">
        <v>0</v>
      </c>
      <c r="U47" s="81">
        <v>0</v>
      </c>
      <c r="V47" s="71">
        <v>0</v>
      </c>
      <c r="W47" s="71">
        <v>0</v>
      </c>
      <c r="X47" s="71">
        <v>0</v>
      </c>
      <c r="Y47" s="81">
        <v>0</v>
      </c>
      <c r="Z47" s="71">
        <v>0</v>
      </c>
      <c r="AA47" s="71">
        <v>0</v>
      </c>
      <c r="AB47" s="71">
        <v>0</v>
      </c>
      <c r="AC47" s="81">
        <v>0</v>
      </c>
      <c r="AD47" s="71">
        <v>0</v>
      </c>
      <c r="AE47" s="71">
        <v>0</v>
      </c>
      <c r="AF47" s="71">
        <v>0</v>
      </c>
      <c r="AG47" s="81">
        <v>0</v>
      </c>
      <c r="AH47" s="71">
        <v>0</v>
      </c>
      <c r="AI47" s="71">
        <v>0</v>
      </c>
      <c r="AJ47" s="71">
        <v>0</v>
      </c>
      <c r="AK47" s="81">
        <v>0</v>
      </c>
      <c r="AL47" s="71">
        <v>0</v>
      </c>
      <c r="AM47" s="71">
        <v>0</v>
      </c>
      <c r="AN47" s="71">
        <v>0</v>
      </c>
      <c r="AO47" s="81">
        <v>0</v>
      </c>
      <c r="AP47" s="71">
        <v>0</v>
      </c>
      <c r="AQ47" s="71">
        <v>0</v>
      </c>
      <c r="AR47" s="71">
        <v>0</v>
      </c>
      <c r="AS47" s="71">
        <v>0</v>
      </c>
      <c r="AT47" s="71">
        <v>0</v>
      </c>
    </row>
    <row r="48" spans="1:46" x14ac:dyDescent="0.2">
      <c r="A48" s="19" t="s">
        <v>44</v>
      </c>
      <c r="B48" s="71">
        <v>0</v>
      </c>
      <c r="C48" s="71">
        <v>0</v>
      </c>
      <c r="D48" s="71">
        <v>0</v>
      </c>
      <c r="E48" s="81">
        <v>0</v>
      </c>
      <c r="F48" s="71">
        <v>0</v>
      </c>
      <c r="G48" s="71">
        <v>0</v>
      </c>
      <c r="H48" s="71">
        <v>0</v>
      </c>
      <c r="I48" s="81">
        <v>0</v>
      </c>
      <c r="J48" s="71">
        <v>0</v>
      </c>
      <c r="K48" s="71">
        <v>0</v>
      </c>
      <c r="L48" s="71">
        <v>0</v>
      </c>
      <c r="M48" s="81">
        <v>0</v>
      </c>
      <c r="N48" s="71">
        <v>0</v>
      </c>
      <c r="O48" s="71">
        <v>0</v>
      </c>
      <c r="P48" s="71">
        <v>0</v>
      </c>
      <c r="Q48" s="81">
        <v>0</v>
      </c>
      <c r="R48" s="71">
        <v>0</v>
      </c>
      <c r="S48" s="71">
        <v>0</v>
      </c>
      <c r="T48" s="71">
        <v>0</v>
      </c>
      <c r="U48" s="81">
        <v>0</v>
      </c>
      <c r="V48" s="71">
        <v>0</v>
      </c>
      <c r="W48" s="71">
        <v>0</v>
      </c>
      <c r="X48" s="71">
        <v>0</v>
      </c>
      <c r="Y48" s="81">
        <v>0</v>
      </c>
      <c r="Z48" s="71">
        <v>0</v>
      </c>
      <c r="AA48" s="71">
        <v>0</v>
      </c>
      <c r="AB48" s="71">
        <v>0</v>
      </c>
      <c r="AC48" s="81">
        <v>0</v>
      </c>
      <c r="AD48" s="71">
        <v>0</v>
      </c>
      <c r="AE48" s="71">
        <v>0</v>
      </c>
      <c r="AF48" s="71">
        <v>0</v>
      </c>
      <c r="AG48" s="81">
        <v>0</v>
      </c>
      <c r="AH48" s="71">
        <v>0</v>
      </c>
      <c r="AI48" s="71">
        <v>0</v>
      </c>
      <c r="AJ48" s="71">
        <v>0</v>
      </c>
      <c r="AK48" s="81">
        <v>0</v>
      </c>
      <c r="AL48" s="71">
        <v>0</v>
      </c>
      <c r="AM48" s="71">
        <v>0</v>
      </c>
      <c r="AN48" s="71">
        <v>0</v>
      </c>
      <c r="AO48" s="81">
        <v>0</v>
      </c>
      <c r="AP48" s="71">
        <v>0</v>
      </c>
      <c r="AQ48" s="71">
        <v>0</v>
      </c>
      <c r="AR48" s="71">
        <v>0</v>
      </c>
      <c r="AS48" s="71">
        <v>0</v>
      </c>
      <c r="AT48" s="71">
        <v>0</v>
      </c>
    </row>
    <row r="49" spans="1:46" x14ac:dyDescent="0.2">
      <c r="A49" s="19" t="s">
        <v>45</v>
      </c>
      <c r="B49" s="71">
        <v>0</v>
      </c>
      <c r="C49" s="71">
        <v>0</v>
      </c>
      <c r="D49" s="71">
        <v>0</v>
      </c>
      <c r="E49" s="81">
        <v>0</v>
      </c>
      <c r="F49" s="71">
        <v>0</v>
      </c>
      <c r="G49" s="71">
        <v>0</v>
      </c>
      <c r="H49" s="71">
        <v>0</v>
      </c>
      <c r="I49" s="81">
        <v>0</v>
      </c>
      <c r="J49" s="71">
        <v>0</v>
      </c>
      <c r="K49" s="71">
        <v>0</v>
      </c>
      <c r="L49" s="71">
        <v>0</v>
      </c>
      <c r="M49" s="81">
        <v>0</v>
      </c>
      <c r="N49" s="71">
        <v>0</v>
      </c>
      <c r="O49" s="71">
        <v>0</v>
      </c>
      <c r="P49" s="71">
        <v>0</v>
      </c>
      <c r="Q49" s="81">
        <v>0</v>
      </c>
      <c r="R49" s="71">
        <v>0</v>
      </c>
      <c r="S49" s="71">
        <v>0</v>
      </c>
      <c r="T49" s="71">
        <v>0</v>
      </c>
      <c r="U49" s="81">
        <v>0</v>
      </c>
      <c r="V49" s="71">
        <v>0</v>
      </c>
      <c r="W49" s="71">
        <v>0</v>
      </c>
      <c r="X49" s="71">
        <v>0</v>
      </c>
      <c r="Y49" s="81">
        <v>0</v>
      </c>
      <c r="Z49" s="71">
        <v>0</v>
      </c>
      <c r="AA49" s="71">
        <v>0</v>
      </c>
      <c r="AB49" s="71">
        <v>0</v>
      </c>
      <c r="AC49" s="81">
        <v>0</v>
      </c>
      <c r="AD49" s="71">
        <v>0</v>
      </c>
      <c r="AE49" s="71">
        <v>0</v>
      </c>
      <c r="AF49" s="71">
        <v>0</v>
      </c>
      <c r="AG49" s="81">
        <v>0</v>
      </c>
      <c r="AH49" s="71">
        <v>0</v>
      </c>
      <c r="AI49" s="71">
        <v>0</v>
      </c>
      <c r="AJ49" s="71">
        <v>0</v>
      </c>
      <c r="AK49" s="81">
        <v>0</v>
      </c>
      <c r="AL49" s="71">
        <v>0</v>
      </c>
      <c r="AM49" s="71">
        <v>0</v>
      </c>
      <c r="AN49" s="71">
        <v>0</v>
      </c>
      <c r="AO49" s="81">
        <v>0</v>
      </c>
      <c r="AP49" s="71">
        <v>0</v>
      </c>
      <c r="AQ49" s="71">
        <v>0</v>
      </c>
      <c r="AR49" s="71">
        <v>0</v>
      </c>
      <c r="AS49" s="71">
        <v>0</v>
      </c>
      <c r="AT49" s="71">
        <v>0</v>
      </c>
    </row>
    <row r="50" spans="1:46" x14ac:dyDescent="0.2">
      <c r="A50" s="19" t="s">
        <v>46</v>
      </c>
      <c r="B50" s="71">
        <v>0</v>
      </c>
      <c r="C50" s="71">
        <v>0</v>
      </c>
      <c r="D50" s="71">
        <v>0</v>
      </c>
      <c r="E50" s="81">
        <v>0</v>
      </c>
      <c r="F50" s="71">
        <v>0</v>
      </c>
      <c r="G50" s="71">
        <v>1144842</v>
      </c>
      <c r="H50" s="71">
        <v>1144842</v>
      </c>
      <c r="I50" s="81">
        <v>0</v>
      </c>
      <c r="J50" s="71">
        <v>0</v>
      </c>
      <c r="K50" s="71">
        <v>0</v>
      </c>
      <c r="L50" s="71">
        <v>0</v>
      </c>
      <c r="M50" s="81">
        <v>0</v>
      </c>
      <c r="N50" s="71">
        <v>0</v>
      </c>
      <c r="O50" s="71">
        <v>0</v>
      </c>
      <c r="P50" s="71">
        <v>0</v>
      </c>
      <c r="Q50" s="81">
        <v>0</v>
      </c>
      <c r="R50" s="71">
        <v>0</v>
      </c>
      <c r="S50" s="71">
        <v>0</v>
      </c>
      <c r="T50" s="71">
        <v>0</v>
      </c>
      <c r="U50" s="81">
        <v>0</v>
      </c>
      <c r="V50" s="71">
        <v>0</v>
      </c>
      <c r="W50" s="71">
        <v>20245602</v>
      </c>
      <c r="X50" s="71">
        <v>20245602</v>
      </c>
      <c r="Y50" s="81">
        <v>0</v>
      </c>
      <c r="Z50" s="71">
        <v>0</v>
      </c>
      <c r="AA50" s="71">
        <v>0</v>
      </c>
      <c r="AB50" s="71">
        <v>0</v>
      </c>
      <c r="AC50" s="81">
        <v>0</v>
      </c>
      <c r="AD50" s="71">
        <v>0</v>
      </c>
      <c r="AE50" s="71">
        <v>2311776</v>
      </c>
      <c r="AF50" s="71">
        <v>0</v>
      </c>
      <c r="AG50" s="81">
        <v>0</v>
      </c>
      <c r="AH50" s="71">
        <v>0</v>
      </c>
      <c r="AI50" s="71">
        <v>0</v>
      </c>
      <c r="AJ50" s="71">
        <v>0</v>
      </c>
      <c r="AK50" s="81">
        <v>0</v>
      </c>
      <c r="AL50" s="71">
        <v>0</v>
      </c>
      <c r="AM50" s="71">
        <v>0</v>
      </c>
      <c r="AN50" s="71">
        <v>0</v>
      </c>
      <c r="AO50" s="81">
        <v>0</v>
      </c>
      <c r="AP50" s="71">
        <v>0</v>
      </c>
      <c r="AQ50" s="71">
        <v>0</v>
      </c>
      <c r="AR50" s="71">
        <v>23702220</v>
      </c>
      <c r="AS50" s="71">
        <v>0</v>
      </c>
      <c r="AT50" s="71">
        <v>0</v>
      </c>
    </row>
    <row r="51" spans="1:46" x14ac:dyDescent="0.2">
      <c r="A51" s="19" t="s">
        <v>47</v>
      </c>
      <c r="B51" s="71">
        <v>0</v>
      </c>
      <c r="C51" s="71">
        <v>0</v>
      </c>
      <c r="D51" s="71">
        <v>0</v>
      </c>
      <c r="E51" s="81">
        <v>0</v>
      </c>
      <c r="F51" s="71">
        <v>0</v>
      </c>
      <c r="G51" s="71">
        <v>0</v>
      </c>
      <c r="H51" s="71">
        <v>0</v>
      </c>
      <c r="I51" s="81">
        <v>0</v>
      </c>
      <c r="J51" s="71">
        <v>0</v>
      </c>
      <c r="K51" s="71">
        <v>0</v>
      </c>
      <c r="L51" s="71">
        <v>0</v>
      </c>
      <c r="M51" s="81">
        <v>0</v>
      </c>
      <c r="N51" s="71">
        <v>0</v>
      </c>
      <c r="O51" s="71">
        <v>0</v>
      </c>
      <c r="P51" s="71">
        <v>0</v>
      </c>
      <c r="Q51" s="81">
        <v>0</v>
      </c>
      <c r="R51" s="71">
        <v>0</v>
      </c>
      <c r="S51" s="71">
        <v>0</v>
      </c>
      <c r="T51" s="71">
        <v>0</v>
      </c>
      <c r="U51" s="81">
        <v>0</v>
      </c>
      <c r="V51" s="71">
        <v>0</v>
      </c>
      <c r="W51" s="71">
        <v>0</v>
      </c>
      <c r="X51" s="71">
        <v>0</v>
      </c>
      <c r="Y51" s="81">
        <v>0</v>
      </c>
      <c r="Z51" s="71">
        <v>0</v>
      </c>
      <c r="AA51" s="71">
        <v>0</v>
      </c>
      <c r="AB51" s="71">
        <v>0</v>
      </c>
      <c r="AC51" s="81">
        <v>0</v>
      </c>
      <c r="AD51" s="71">
        <v>0</v>
      </c>
      <c r="AE51" s="71">
        <v>0</v>
      </c>
      <c r="AF51" s="71">
        <v>0</v>
      </c>
      <c r="AG51" s="81">
        <v>0</v>
      </c>
      <c r="AH51" s="71">
        <v>0</v>
      </c>
      <c r="AI51" s="71">
        <v>0</v>
      </c>
      <c r="AJ51" s="71">
        <v>0</v>
      </c>
      <c r="AK51" s="81">
        <v>0</v>
      </c>
      <c r="AL51" s="71">
        <v>0</v>
      </c>
      <c r="AM51" s="71">
        <v>0</v>
      </c>
      <c r="AN51" s="71">
        <v>0</v>
      </c>
      <c r="AO51" s="81">
        <v>0</v>
      </c>
      <c r="AP51" s="71">
        <v>0</v>
      </c>
      <c r="AQ51" s="71">
        <v>0</v>
      </c>
      <c r="AR51" s="71">
        <v>0</v>
      </c>
      <c r="AS51" s="71">
        <v>0</v>
      </c>
      <c r="AT51" s="71">
        <v>0</v>
      </c>
    </row>
    <row r="52" spans="1:46" x14ac:dyDescent="0.2">
      <c r="A52" s="19" t="s">
        <v>48</v>
      </c>
      <c r="B52" s="71">
        <v>0</v>
      </c>
      <c r="C52" s="71">
        <v>0</v>
      </c>
      <c r="D52" s="71">
        <v>0</v>
      </c>
      <c r="E52" s="81">
        <v>0</v>
      </c>
      <c r="F52" s="71">
        <v>0</v>
      </c>
      <c r="G52" s="71">
        <v>0</v>
      </c>
      <c r="H52" s="71">
        <v>0</v>
      </c>
      <c r="I52" s="81">
        <v>0</v>
      </c>
      <c r="J52" s="71">
        <v>0</v>
      </c>
      <c r="K52" s="71">
        <v>0</v>
      </c>
      <c r="L52" s="71">
        <v>0</v>
      </c>
      <c r="M52" s="81">
        <v>0</v>
      </c>
      <c r="N52" s="71">
        <v>0</v>
      </c>
      <c r="O52" s="71">
        <v>0</v>
      </c>
      <c r="P52" s="71">
        <v>0</v>
      </c>
      <c r="Q52" s="81">
        <v>0</v>
      </c>
      <c r="R52" s="71">
        <v>0</v>
      </c>
      <c r="S52" s="71">
        <v>0</v>
      </c>
      <c r="T52" s="71">
        <v>0</v>
      </c>
      <c r="U52" s="81">
        <v>0</v>
      </c>
      <c r="V52" s="71">
        <v>0</v>
      </c>
      <c r="W52" s="71">
        <v>0</v>
      </c>
      <c r="X52" s="71">
        <v>0</v>
      </c>
      <c r="Y52" s="81">
        <v>0</v>
      </c>
      <c r="Z52" s="71">
        <v>0</v>
      </c>
      <c r="AA52" s="71">
        <v>0</v>
      </c>
      <c r="AB52" s="71">
        <v>0</v>
      </c>
      <c r="AC52" s="81">
        <v>0</v>
      </c>
      <c r="AD52" s="71">
        <v>0</v>
      </c>
      <c r="AE52" s="71">
        <v>0</v>
      </c>
      <c r="AF52" s="71">
        <v>0</v>
      </c>
      <c r="AG52" s="81">
        <v>0</v>
      </c>
      <c r="AH52" s="71">
        <v>0</v>
      </c>
      <c r="AI52" s="71">
        <v>0</v>
      </c>
      <c r="AJ52" s="71">
        <v>0</v>
      </c>
      <c r="AK52" s="81">
        <v>0</v>
      </c>
      <c r="AL52" s="71">
        <v>0</v>
      </c>
      <c r="AM52" s="71">
        <v>0</v>
      </c>
      <c r="AN52" s="71">
        <v>0</v>
      </c>
      <c r="AO52" s="81">
        <v>0</v>
      </c>
      <c r="AP52" s="71">
        <v>0</v>
      </c>
      <c r="AQ52" s="71">
        <v>9149829</v>
      </c>
      <c r="AR52" s="71">
        <v>9149829</v>
      </c>
      <c r="AS52" s="71">
        <v>0</v>
      </c>
      <c r="AT52" s="71">
        <v>0</v>
      </c>
    </row>
    <row r="53" spans="1:46" x14ac:dyDescent="0.2">
      <c r="A53" s="19" t="s">
        <v>49</v>
      </c>
      <c r="B53" s="71">
        <v>0</v>
      </c>
      <c r="C53" s="71">
        <v>0</v>
      </c>
      <c r="D53" s="71">
        <v>0</v>
      </c>
      <c r="E53" s="81">
        <v>0</v>
      </c>
      <c r="F53" s="71">
        <v>0</v>
      </c>
      <c r="G53" s="71">
        <v>0</v>
      </c>
      <c r="H53" s="71">
        <v>0</v>
      </c>
      <c r="I53" s="81">
        <v>0</v>
      </c>
      <c r="J53" s="71">
        <v>0</v>
      </c>
      <c r="K53" s="71">
        <v>0</v>
      </c>
      <c r="L53" s="71">
        <v>0</v>
      </c>
      <c r="M53" s="81">
        <v>0</v>
      </c>
      <c r="N53" s="71">
        <v>0</v>
      </c>
      <c r="O53" s="71">
        <v>0</v>
      </c>
      <c r="P53" s="71">
        <v>0</v>
      </c>
      <c r="Q53" s="81">
        <v>0</v>
      </c>
      <c r="R53" s="71">
        <v>0</v>
      </c>
      <c r="S53" s="71">
        <v>0</v>
      </c>
      <c r="T53" s="71">
        <v>0</v>
      </c>
      <c r="U53" s="81">
        <v>0</v>
      </c>
      <c r="V53" s="71">
        <v>0</v>
      </c>
      <c r="W53" s="71">
        <v>0</v>
      </c>
      <c r="X53" s="71">
        <v>0</v>
      </c>
      <c r="Y53" s="81">
        <v>0</v>
      </c>
      <c r="Z53" s="71">
        <v>0</v>
      </c>
      <c r="AA53" s="71">
        <v>0</v>
      </c>
      <c r="AB53" s="71">
        <v>0</v>
      </c>
      <c r="AC53" s="81">
        <v>0</v>
      </c>
      <c r="AD53" s="71">
        <v>0</v>
      </c>
      <c r="AE53" s="71">
        <v>0</v>
      </c>
      <c r="AF53" s="71">
        <v>0</v>
      </c>
      <c r="AG53" s="81">
        <v>0</v>
      </c>
      <c r="AH53" s="71">
        <v>0</v>
      </c>
      <c r="AI53" s="71">
        <v>0</v>
      </c>
      <c r="AJ53" s="71">
        <v>0</v>
      </c>
      <c r="AK53" s="81">
        <v>0</v>
      </c>
      <c r="AL53" s="71">
        <v>0</v>
      </c>
      <c r="AM53" s="71">
        <v>0</v>
      </c>
      <c r="AN53" s="71">
        <v>0</v>
      </c>
      <c r="AO53" s="81">
        <v>0</v>
      </c>
      <c r="AP53" s="71">
        <v>0</v>
      </c>
      <c r="AQ53" s="71">
        <v>0</v>
      </c>
      <c r="AR53" s="71">
        <v>0</v>
      </c>
      <c r="AS53" s="71">
        <v>0</v>
      </c>
      <c r="AT53" s="71">
        <v>0</v>
      </c>
    </row>
    <row r="54" spans="1:46" x14ac:dyDescent="0.2">
      <c r="A54" s="19" t="s">
        <v>50</v>
      </c>
      <c r="B54" s="71">
        <v>0</v>
      </c>
      <c r="C54" s="71">
        <v>0</v>
      </c>
      <c r="D54" s="71">
        <v>0</v>
      </c>
      <c r="E54" s="81">
        <v>0</v>
      </c>
      <c r="F54" s="71">
        <v>0</v>
      </c>
      <c r="G54" s="71">
        <v>0</v>
      </c>
      <c r="H54" s="71">
        <v>0</v>
      </c>
      <c r="I54" s="81">
        <v>0</v>
      </c>
      <c r="J54" s="71">
        <v>0</v>
      </c>
      <c r="K54" s="71">
        <v>0</v>
      </c>
      <c r="L54" s="71">
        <v>0</v>
      </c>
      <c r="M54" s="81">
        <v>0</v>
      </c>
      <c r="N54" s="71">
        <v>0</v>
      </c>
      <c r="O54" s="71">
        <v>0</v>
      </c>
      <c r="P54" s="71">
        <v>0</v>
      </c>
      <c r="Q54" s="81">
        <v>0</v>
      </c>
      <c r="R54" s="71">
        <v>0</v>
      </c>
      <c r="S54" s="71">
        <v>0</v>
      </c>
      <c r="T54" s="71">
        <v>0</v>
      </c>
      <c r="U54" s="81">
        <v>0</v>
      </c>
      <c r="V54" s="71">
        <v>0</v>
      </c>
      <c r="W54" s="71">
        <v>0</v>
      </c>
      <c r="X54" s="71">
        <v>0</v>
      </c>
      <c r="Y54" s="81">
        <v>0</v>
      </c>
      <c r="Z54" s="71">
        <v>0</v>
      </c>
      <c r="AA54" s="71">
        <v>0</v>
      </c>
      <c r="AB54" s="71">
        <v>0</v>
      </c>
      <c r="AC54" s="81">
        <v>0</v>
      </c>
      <c r="AD54" s="71">
        <v>0</v>
      </c>
      <c r="AE54" s="71">
        <v>0</v>
      </c>
      <c r="AF54" s="71">
        <v>0</v>
      </c>
      <c r="AG54" s="81">
        <v>0</v>
      </c>
      <c r="AH54" s="71">
        <v>0</v>
      </c>
      <c r="AI54" s="71">
        <v>0</v>
      </c>
      <c r="AJ54" s="71">
        <v>0</v>
      </c>
      <c r="AK54" s="81">
        <v>0</v>
      </c>
      <c r="AL54" s="71">
        <v>0</v>
      </c>
      <c r="AM54" s="71">
        <v>0</v>
      </c>
      <c r="AN54" s="71">
        <v>0</v>
      </c>
      <c r="AO54" s="81">
        <v>0</v>
      </c>
      <c r="AP54" s="71">
        <v>0</v>
      </c>
      <c r="AQ54" s="71">
        <v>0</v>
      </c>
      <c r="AR54" s="71">
        <v>0</v>
      </c>
      <c r="AS54" s="71">
        <v>0</v>
      </c>
      <c r="AT54" s="71">
        <v>0</v>
      </c>
    </row>
    <row r="55" spans="1:46" x14ac:dyDescent="0.2">
      <c r="A55" s="3" t="s">
        <v>51</v>
      </c>
      <c r="B55" s="71">
        <v>0</v>
      </c>
      <c r="C55" s="71">
        <v>0</v>
      </c>
      <c r="D55" s="71">
        <v>0</v>
      </c>
      <c r="E55" s="82">
        <v>0</v>
      </c>
      <c r="F55" s="71">
        <v>0</v>
      </c>
      <c r="G55" s="71">
        <v>0</v>
      </c>
      <c r="H55" s="71">
        <v>0</v>
      </c>
      <c r="I55" s="82">
        <v>0</v>
      </c>
      <c r="J55" s="71">
        <v>0</v>
      </c>
      <c r="K55" s="71">
        <v>0</v>
      </c>
      <c r="L55" s="71">
        <v>0</v>
      </c>
      <c r="M55" s="82">
        <v>0</v>
      </c>
      <c r="N55" s="71">
        <v>0</v>
      </c>
      <c r="O55" s="71">
        <v>0</v>
      </c>
      <c r="P55" s="71">
        <v>0</v>
      </c>
      <c r="Q55" s="82">
        <v>0</v>
      </c>
      <c r="R55" s="71">
        <v>0</v>
      </c>
      <c r="S55" s="71">
        <v>0</v>
      </c>
      <c r="T55" s="71">
        <v>0</v>
      </c>
      <c r="U55" s="82">
        <v>0</v>
      </c>
      <c r="V55" s="71">
        <v>0</v>
      </c>
      <c r="W55" s="71">
        <v>0</v>
      </c>
      <c r="X55" s="71">
        <v>0</v>
      </c>
      <c r="Y55" s="82">
        <v>0</v>
      </c>
      <c r="Z55" s="71">
        <v>0</v>
      </c>
      <c r="AA55" s="71">
        <v>0</v>
      </c>
      <c r="AB55" s="71">
        <v>0</v>
      </c>
      <c r="AC55" s="82">
        <v>0</v>
      </c>
      <c r="AD55" s="71">
        <v>0</v>
      </c>
      <c r="AE55" s="71">
        <v>0</v>
      </c>
      <c r="AF55" s="71">
        <v>0</v>
      </c>
      <c r="AG55" s="82">
        <v>0</v>
      </c>
      <c r="AH55" s="71">
        <v>0</v>
      </c>
      <c r="AI55" s="71">
        <v>0</v>
      </c>
      <c r="AJ55" s="71">
        <v>0</v>
      </c>
      <c r="AK55" s="82">
        <v>0</v>
      </c>
      <c r="AL55" s="71">
        <v>0</v>
      </c>
      <c r="AM55" s="71">
        <v>0</v>
      </c>
      <c r="AN55" s="71">
        <v>0</v>
      </c>
      <c r="AO55" s="82">
        <v>0</v>
      </c>
      <c r="AP55" s="71">
        <v>0</v>
      </c>
      <c r="AQ55" s="71">
        <v>0</v>
      </c>
      <c r="AR55" s="71">
        <v>0</v>
      </c>
      <c r="AS55" s="71">
        <v>0</v>
      </c>
      <c r="AT55" s="71">
        <v>0</v>
      </c>
    </row>
    <row r="57" spans="1:46" x14ac:dyDescent="0.2">
      <c r="A57" s="2"/>
      <c r="B57" s="2"/>
    </row>
  </sheetData>
  <mergeCells count="5">
    <mergeCell ref="G2:I2"/>
    <mergeCell ref="R2:U2"/>
    <mergeCell ref="W2:Y2"/>
    <mergeCell ref="AM2:AP2"/>
    <mergeCell ref="AH2:AK2"/>
  </mergeCells>
  <phoneticPr fontId="8" type="noConversion"/>
  <conditionalFormatting sqref="AS4:AU4 AS5:AT55">
    <cfRule type="cellIs" dxfId="4" priority="3" operator="lessThan">
      <formula>0</formula>
    </cfRule>
  </conditionalFormatting>
  <conditionalFormatting sqref="B4:AR55">
    <cfRule type="cellIs" dxfId="3" priority="1" operator="lessThan">
      <formula>0</formula>
    </cfRule>
  </conditionalFormatting>
  <pageMargins left="0.25" right="0.25" top="0.75" bottom="0.75" header="0.3" footer="0.3"/>
  <pageSetup scale="62" fitToWidth="0" orientation="landscape" r:id="rId1"/>
  <headerFooter differentFirst="1">
    <oddHeader>&amp;L&amp;"Arial,Regular"&amp;12E.4.: Expenditures using MOE in Separate State Programs, FY 2015 (continued)</oddHeader>
    <oddFooter>&amp;CPage &amp;P of &amp;N</oddFooter>
    <firstFooter>&amp;CPage &amp;P of &amp;N</firstFooter>
  </headerFooter>
  <colBreaks count="1" manualBreakCount="1">
    <brk id="37" max="1048575" man="1"/>
  </colBreak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theme="9" tint="0.39997558519241921"/>
    <pageSetUpPr fitToPage="1"/>
  </sheetPr>
  <dimension ref="A1:AT62"/>
  <sheetViews>
    <sheetView zoomScaleNormal="100" workbookViewId="0">
      <pane xSplit="1" ySplit="3" topLeftCell="B4" activePane="bottomRight" state="frozenSplit"/>
      <selection activeCell="H58" sqref="H58"/>
      <selection pane="topRight" activeCell="H58" sqref="H58"/>
      <selection pane="bottomLeft" activeCell="H58" sqref="H58"/>
      <selection pane="bottomRight" activeCell="AO1" sqref="AO1:AO1048576"/>
    </sheetView>
  </sheetViews>
  <sheetFormatPr defaultColWidth="9.140625" defaultRowHeight="15" x14ac:dyDescent="0.25"/>
  <cols>
    <col min="1" max="1" width="22.28515625" style="11" customWidth="1"/>
    <col min="2" max="2" width="14.7109375" style="11" customWidth="1"/>
    <col min="3" max="6" width="14.7109375" style="11" hidden="1" customWidth="1"/>
    <col min="7" max="7" width="14.7109375" style="11" customWidth="1"/>
    <col min="8" max="8" width="24.140625" style="11" customWidth="1"/>
    <col min="9" max="13" width="14.7109375" style="11" hidden="1" customWidth="1"/>
    <col min="14" max="15" width="14.7109375" style="11" customWidth="1"/>
    <col min="16" max="16" width="14.7109375" style="11" hidden="1" customWidth="1"/>
    <col min="17" max="17" width="14.7109375" style="11" customWidth="1"/>
    <col min="18" max="23" width="14.7109375" style="11" hidden="1" customWidth="1"/>
    <col min="24" max="24" width="17" style="11" customWidth="1"/>
    <col min="25" max="31" width="14.7109375" style="11" hidden="1" customWidth="1"/>
    <col min="32" max="33" width="14.7109375" style="11" customWidth="1"/>
    <col min="34" max="38" width="14.7109375" style="11" hidden="1" customWidth="1"/>
    <col min="39" max="40" width="14.7109375" style="11" customWidth="1"/>
    <col min="41" max="41" width="14.7109375" style="11" hidden="1" customWidth="1"/>
    <col min="42" max="42" width="14.7109375" style="11" customWidth="1"/>
    <col min="43" max="43" width="14.7109375" style="11" hidden="1" customWidth="1"/>
    <col min="44" max="44" width="14.7109375" style="11" customWidth="1"/>
    <col min="45" max="46" width="14.7109375" style="11" hidden="1" customWidth="1"/>
    <col min="47" max="16384" width="9.140625" style="11"/>
  </cols>
  <sheetData>
    <row r="1" spans="1:46" ht="15" customHeight="1" x14ac:dyDescent="0.25">
      <c r="A1" s="212" t="s">
        <v>347</v>
      </c>
      <c r="B1" s="186"/>
      <c r="C1" s="184"/>
      <c r="D1" s="184"/>
      <c r="E1" s="190"/>
      <c r="F1" s="190"/>
      <c r="G1" s="190"/>
      <c r="H1" s="190"/>
      <c r="I1" s="190"/>
      <c r="J1" s="190"/>
      <c r="K1" s="190"/>
      <c r="L1" s="124"/>
      <c r="M1" s="124"/>
      <c r="N1" s="124"/>
    </row>
    <row r="2" spans="1:46" ht="15" customHeight="1" x14ac:dyDescent="0.25">
      <c r="A2" s="184"/>
      <c r="B2" s="184"/>
      <c r="C2" s="184"/>
      <c r="D2" s="184"/>
      <c r="E2" s="190"/>
      <c r="F2" s="190"/>
      <c r="G2" s="190"/>
      <c r="H2" s="190"/>
      <c r="I2" s="190"/>
      <c r="J2" s="190"/>
      <c r="K2" s="190"/>
      <c r="L2" s="124"/>
      <c r="M2" s="124"/>
      <c r="N2" s="278" t="s">
        <v>272</v>
      </c>
      <c r="O2" s="278"/>
      <c r="P2" s="278"/>
      <c r="Q2" s="278"/>
      <c r="AM2" s="278" t="s">
        <v>286</v>
      </c>
      <c r="AN2" s="278"/>
      <c r="AO2" s="278"/>
      <c r="AP2" s="278"/>
    </row>
    <row r="3" spans="1:46" s="47" customFormat="1" ht="58.5" x14ac:dyDescent="0.25">
      <c r="A3" s="74" t="s">
        <v>0</v>
      </c>
      <c r="B3" s="74" t="s">
        <v>266</v>
      </c>
      <c r="C3" s="74" t="s">
        <v>267</v>
      </c>
      <c r="D3" s="74" t="s">
        <v>319</v>
      </c>
      <c r="E3" s="74" t="s">
        <v>268</v>
      </c>
      <c r="F3" s="74" t="s">
        <v>269</v>
      </c>
      <c r="G3" s="74" t="s">
        <v>270</v>
      </c>
      <c r="H3" s="191" t="s">
        <v>291</v>
      </c>
      <c r="I3" s="125" t="s">
        <v>292</v>
      </c>
      <c r="J3" s="74" t="s">
        <v>271</v>
      </c>
      <c r="K3" s="125" t="s">
        <v>293</v>
      </c>
      <c r="L3" s="125" t="s">
        <v>294</v>
      </c>
      <c r="M3" s="125" t="s">
        <v>295</v>
      </c>
      <c r="N3" s="74" t="s">
        <v>310</v>
      </c>
      <c r="O3" s="125" t="s">
        <v>296</v>
      </c>
      <c r="P3" s="125" t="s">
        <v>297</v>
      </c>
      <c r="Q3" s="125" t="s">
        <v>298</v>
      </c>
      <c r="R3" s="74" t="s">
        <v>273</v>
      </c>
      <c r="S3" s="125" t="s">
        <v>299</v>
      </c>
      <c r="T3" s="125" t="s">
        <v>300</v>
      </c>
      <c r="U3" s="125" t="s">
        <v>301</v>
      </c>
      <c r="V3" s="74" t="s">
        <v>274</v>
      </c>
      <c r="W3" s="74" t="s">
        <v>275</v>
      </c>
      <c r="X3" s="191" t="s">
        <v>302</v>
      </c>
      <c r="Y3" s="125" t="s">
        <v>303</v>
      </c>
      <c r="Z3" s="74" t="s">
        <v>276</v>
      </c>
      <c r="AA3" s="74" t="s">
        <v>277</v>
      </c>
      <c r="AB3" s="74" t="s">
        <v>278</v>
      </c>
      <c r="AC3" s="74" t="s">
        <v>279</v>
      </c>
      <c r="AD3" s="74" t="s">
        <v>280</v>
      </c>
      <c r="AE3" s="74" t="s">
        <v>281</v>
      </c>
      <c r="AF3" s="74" t="s">
        <v>282</v>
      </c>
      <c r="AG3" s="74" t="s">
        <v>283</v>
      </c>
      <c r="AH3" s="74" t="s">
        <v>284</v>
      </c>
      <c r="AI3" s="125" t="s">
        <v>304</v>
      </c>
      <c r="AJ3" s="125" t="s">
        <v>305</v>
      </c>
      <c r="AK3" s="125" t="s">
        <v>306</v>
      </c>
      <c r="AL3" s="74" t="s">
        <v>285</v>
      </c>
      <c r="AM3" s="74" t="s">
        <v>310</v>
      </c>
      <c r="AN3" s="125" t="s">
        <v>307</v>
      </c>
      <c r="AO3" s="125" t="s">
        <v>308</v>
      </c>
      <c r="AP3" s="125" t="s">
        <v>309</v>
      </c>
      <c r="AQ3" s="74" t="s">
        <v>287</v>
      </c>
      <c r="AR3" s="74" t="s">
        <v>288</v>
      </c>
      <c r="AS3" s="74" t="s">
        <v>289</v>
      </c>
      <c r="AT3" s="74" t="s">
        <v>290</v>
      </c>
    </row>
    <row r="4" spans="1:46" x14ac:dyDescent="0.25">
      <c r="A4" s="188" t="s">
        <v>52</v>
      </c>
      <c r="B4" s="189">
        <v>685479832</v>
      </c>
      <c r="C4" s="189">
        <v>0</v>
      </c>
      <c r="D4" s="189">
        <v>0</v>
      </c>
      <c r="E4" s="189">
        <v>0</v>
      </c>
      <c r="F4" s="189">
        <v>0</v>
      </c>
      <c r="G4" s="189">
        <v>508269954</v>
      </c>
      <c r="H4" s="189">
        <v>508269954</v>
      </c>
      <c r="I4" s="189">
        <v>0</v>
      </c>
      <c r="J4" s="189">
        <v>0</v>
      </c>
      <c r="K4" s="189">
        <v>0</v>
      </c>
      <c r="L4" s="189">
        <v>0</v>
      </c>
      <c r="M4" s="189">
        <v>0</v>
      </c>
      <c r="N4" s="189">
        <v>56537655</v>
      </c>
      <c r="O4" s="189">
        <v>54169822</v>
      </c>
      <c r="P4" s="189">
        <v>0</v>
      </c>
      <c r="Q4" s="189">
        <v>2367833</v>
      </c>
      <c r="R4" s="189">
        <v>0</v>
      </c>
      <c r="S4" s="189">
        <v>0</v>
      </c>
      <c r="T4" s="189">
        <v>0</v>
      </c>
      <c r="U4" s="189">
        <v>0</v>
      </c>
      <c r="V4" s="189">
        <v>0</v>
      </c>
      <c r="W4" s="189">
        <v>112532279</v>
      </c>
      <c r="X4" s="189">
        <v>112532279</v>
      </c>
      <c r="Y4" s="189">
        <v>0</v>
      </c>
      <c r="Z4" s="189">
        <v>0</v>
      </c>
      <c r="AA4" s="189">
        <v>0</v>
      </c>
      <c r="AB4" s="189">
        <v>0</v>
      </c>
      <c r="AC4" s="189">
        <v>0</v>
      </c>
      <c r="AD4" s="189">
        <v>0</v>
      </c>
      <c r="AE4" s="189">
        <v>0</v>
      </c>
      <c r="AF4" s="189">
        <v>322430</v>
      </c>
      <c r="AG4" s="189">
        <v>789396</v>
      </c>
      <c r="AH4" s="189">
        <v>0</v>
      </c>
      <c r="AI4" s="189">
        <v>0</v>
      </c>
      <c r="AJ4" s="189">
        <v>0</v>
      </c>
      <c r="AK4" s="189">
        <v>0</v>
      </c>
      <c r="AL4" s="189">
        <v>0</v>
      </c>
      <c r="AM4" s="189">
        <v>7028118</v>
      </c>
      <c r="AN4" s="189">
        <v>6735266</v>
      </c>
      <c r="AO4" s="189">
        <v>0</v>
      </c>
      <c r="AP4" s="189">
        <v>292852</v>
      </c>
      <c r="AQ4" s="189">
        <v>0</v>
      </c>
      <c r="AR4" s="189">
        <v>685479832</v>
      </c>
      <c r="AS4" s="189">
        <v>0</v>
      </c>
      <c r="AT4" s="189">
        <v>0</v>
      </c>
    </row>
    <row r="5" spans="1:46" x14ac:dyDescent="0.25">
      <c r="A5" s="19" t="s">
        <v>1</v>
      </c>
      <c r="B5" s="71">
        <v>10395468</v>
      </c>
      <c r="C5" s="71">
        <v>0</v>
      </c>
      <c r="D5" s="71">
        <v>0</v>
      </c>
      <c r="E5" s="81">
        <v>0</v>
      </c>
      <c r="F5" s="71">
        <v>0</v>
      </c>
      <c r="G5" s="71">
        <v>10395468</v>
      </c>
      <c r="H5" s="71">
        <v>10395468</v>
      </c>
      <c r="I5" s="81">
        <v>0</v>
      </c>
      <c r="J5" s="71">
        <v>0</v>
      </c>
      <c r="K5" s="71">
        <v>0</v>
      </c>
      <c r="L5" s="71">
        <v>0</v>
      </c>
      <c r="M5" s="81">
        <v>0</v>
      </c>
      <c r="N5" s="71">
        <v>0</v>
      </c>
      <c r="O5" s="71">
        <v>0</v>
      </c>
      <c r="P5" s="71">
        <v>0</v>
      </c>
      <c r="Q5" s="81">
        <v>0</v>
      </c>
      <c r="R5" s="71">
        <v>0</v>
      </c>
      <c r="S5" s="71">
        <v>0</v>
      </c>
      <c r="T5" s="71">
        <v>0</v>
      </c>
      <c r="U5" s="81">
        <v>0</v>
      </c>
      <c r="V5" s="71">
        <v>0</v>
      </c>
      <c r="W5" s="71">
        <v>0</v>
      </c>
      <c r="X5" s="71">
        <v>0</v>
      </c>
      <c r="Y5" s="81">
        <v>0</v>
      </c>
      <c r="Z5" s="71">
        <v>0</v>
      </c>
      <c r="AA5" s="71">
        <v>0</v>
      </c>
      <c r="AB5" s="71">
        <v>0</v>
      </c>
      <c r="AC5" s="81">
        <v>0</v>
      </c>
      <c r="AD5" s="71">
        <v>0</v>
      </c>
      <c r="AE5" s="71">
        <v>0</v>
      </c>
      <c r="AF5" s="71">
        <v>0</v>
      </c>
      <c r="AG5" s="81">
        <v>0</v>
      </c>
      <c r="AH5" s="71">
        <v>0</v>
      </c>
      <c r="AI5" s="71">
        <v>0</v>
      </c>
      <c r="AJ5" s="71">
        <v>0</v>
      </c>
      <c r="AK5" s="81">
        <v>0</v>
      </c>
      <c r="AL5" s="71">
        <v>0</v>
      </c>
      <c r="AM5" s="71">
        <v>0</v>
      </c>
      <c r="AN5" s="71">
        <v>0</v>
      </c>
      <c r="AO5" s="81">
        <v>0</v>
      </c>
      <c r="AP5" s="71">
        <v>0</v>
      </c>
      <c r="AQ5" s="71">
        <v>0</v>
      </c>
      <c r="AR5" s="71">
        <v>10395468</v>
      </c>
      <c r="AS5" s="71">
        <v>0</v>
      </c>
      <c r="AT5" s="71">
        <v>0</v>
      </c>
    </row>
    <row r="6" spans="1:46" x14ac:dyDescent="0.25">
      <c r="A6" s="19" t="s">
        <v>2</v>
      </c>
      <c r="B6" s="71">
        <v>0</v>
      </c>
      <c r="C6" s="71">
        <v>0</v>
      </c>
      <c r="D6" s="71">
        <v>0</v>
      </c>
      <c r="E6" s="81">
        <v>0</v>
      </c>
      <c r="F6" s="71">
        <v>0</v>
      </c>
      <c r="G6" s="71">
        <v>0</v>
      </c>
      <c r="H6" s="71">
        <v>0</v>
      </c>
      <c r="I6" s="81">
        <v>0</v>
      </c>
      <c r="J6" s="71">
        <v>0</v>
      </c>
      <c r="K6" s="71">
        <v>0</v>
      </c>
      <c r="L6" s="71">
        <v>0</v>
      </c>
      <c r="M6" s="81">
        <v>0</v>
      </c>
      <c r="N6" s="71">
        <v>0</v>
      </c>
      <c r="O6" s="71">
        <v>0</v>
      </c>
      <c r="P6" s="71">
        <v>0</v>
      </c>
      <c r="Q6" s="81">
        <v>0</v>
      </c>
      <c r="R6" s="71">
        <v>0</v>
      </c>
      <c r="S6" s="71">
        <v>0</v>
      </c>
      <c r="T6" s="71">
        <v>0</v>
      </c>
      <c r="U6" s="81">
        <v>0</v>
      </c>
      <c r="V6" s="71">
        <v>0</v>
      </c>
      <c r="W6" s="71">
        <v>0</v>
      </c>
      <c r="X6" s="71">
        <v>0</v>
      </c>
      <c r="Y6" s="81">
        <v>0</v>
      </c>
      <c r="Z6" s="71">
        <v>0</v>
      </c>
      <c r="AA6" s="71">
        <v>0</v>
      </c>
      <c r="AB6" s="71">
        <v>0</v>
      </c>
      <c r="AC6" s="81">
        <v>0</v>
      </c>
      <c r="AD6" s="71">
        <v>0</v>
      </c>
      <c r="AE6" s="71">
        <v>0</v>
      </c>
      <c r="AF6" s="71">
        <v>0</v>
      </c>
      <c r="AG6" s="81">
        <v>0</v>
      </c>
      <c r="AH6" s="71">
        <v>0</v>
      </c>
      <c r="AI6" s="71">
        <v>0</v>
      </c>
      <c r="AJ6" s="71">
        <v>0</v>
      </c>
      <c r="AK6" s="81">
        <v>0</v>
      </c>
      <c r="AL6" s="71">
        <v>0</v>
      </c>
      <c r="AM6" s="71">
        <v>0</v>
      </c>
      <c r="AN6" s="71">
        <v>0</v>
      </c>
      <c r="AO6" s="81">
        <v>0</v>
      </c>
      <c r="AP6" s="71">
        <v>0</v>
      </c>
      <c r="AQ6" s="71">
        <v>0</v>
      </c>
      <c r="AR6" s="71">
        <v>0</v>
      </c>
      <c r="AS6" s="71">
        <v>0</v>
      </c>
      <c r="AT6" s="71">
        <v>0</v>
      </c>
    </row>
    <row r="7" spans="1:46" x14ac:dyDescent="0.25">
      <c r="A7" s="19" t="s">
        <v>3</v>
      </c>
      <c r="B7" s="71">
        <v>22296076</v>
      </c>
      <c r="C7" s="71">
        <v>0</v>
      </c>
      <c r="D7" s="71">
        <v>0</v>
      </c>
      <c r="E7" s="81">
        <v>0</v>
      </c>
      <c r="F7" s="71">
        <v>0</v>
      </c>
      <c r="G7" s="71">
        <v>19296076</v>
      </c>
      <c r="H7" s="71">
        <v>19296076</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0</v>
      </c>
      <c r="AD7" s="71">
        <v>0</v>
      </c>
      <c r="AE7" s="71">
        <v>0</v>
      </c>
      <c r="AF7" s="71">
        <v>0</v>
      </c>
      <c r="AG7" s="81">
        <v>0</v>
      </c>
      <c r="AH7" s="71">
        <v>0</v>
      </c>
      <c r="AI7" s="71">
        <v>0</v>
      </c>
      <c r="AJ7" s="71">
        <v>0</v>
      </c>
      <c r="AK7" s="81">
        <v>0</v>
      </c>
      <c r="AL7" s="71">
        <v>0</v>
      </c>
      <c r="AM7" s="71">
        <v>3000000</v>
      </c>
      <c r="AN7" s="71">
        <v>3000000</v>
      </c>
      <c r="AO7" s="81">
        <v>0</v>
      </c>
      <c r="AP7" s="71">
        <v>0</v>
      </c>
      <c r="AQ7" s="71">
        <v>0</v>
      </c>
      <c r="AR7" s="71">
        <v>22296076</v>
      </c>
      <c r="AS7" s="71">
        <v>0</v>
      </c>
      <c r="AT7" s="71">
        <v>0</v>
      </c>
    </row>
    <row r="8" spans="1:46" x14ac:dyDescent="0.25">
      <c r="A8" s="19" t="s">
        <v>4</v>
      </c>
      <c r="B8" s="71">
        <v>6320132</v>
      </c>
      <c r="C8" s="71">
        <v>0</v>
      </c>
      <c r="D8" s="71">
        <v>0</v>
      </c>
      <c r="E8" s="81">
        <v>0</v>
      </c>
      <c r="F8" s="71">
        <v>0</v>
      </c>
      <c r="G8" s="71">
        <v>1599602</v>
      </c>
      <c r="H8" s="71">
        <v>1599602</v>
      </c>
      <c r="I8" s="81">
        <v>0</v>
      </c>
      <c r="J8" s="71">
        <v>0</v>
      </c>
      <c r="K8" s="71">
        <v>0</v>
      </c>
      <c r="L8" s="71">
        <v>0</v>
      </c>
      <c r="M8" s="81">
        <v>0</v>
      </c>
      <c r="N8" s="71">
        <v>2367833</v>
      </c>
      <c r="O8" s="71">
        <v>0</v>
      </c>
      <c r="P8" s="71">
        <v>0</v>
      </c>
      <c r="Q8" s="81">
        <v>2367833</v>
      </c>
      <c r="R8" s="71">
        <v>0</v>
      </c>
      <c r="S8" s="71">
        <v>0</v>
      </c>
      <c r="T8" s="71">
        <v>0</v>
      </c>
      <c r="U8" s="81">
        <v>0</v>
      </c>
      <c r="V8" s="71">
        <v>0</v>
      </c>
      <c r="W8" s="71">
        <v>0</v>
      </c>
      <c r="X8" s="71">
        <v>0</v>
      </c>
      <c r="Y8" s="81">
        <v>0</v>
      </c>
      <c r="Z8" s="71">
        <v>0</v>
      </c>
      <c r="AA8" s="71">
        <v>0</v>
      </c>
      <c r="AB8" s="71">
        <v>0</v>
      </c>
      <c r="AC8" s="81">
        <v>0</v>
      </c>
      <c r="AD8" s="71">
        <v>0</v>
      </c>
      <c r="AE8" s="71">
        <v>0</v>
      </c>
      <c r="AF8" s="71">
        <v>322430</v>
      </c>
      <c r="AG8" s="81">
        <v>789396</v>
      </c>
      <c r="AH8" s="71">
        <v>0</v>
      </c>
      <c r="AI8" s="71">
        <v>0</v>
      </c>
      <c r="AJ8" s="71">
        <v>0</v>
      </c>
      <c r="AK8" s="81">
        <v>0</v>
      </c>
      <c r="AL8" s="71">
        <v>0</v>
      </c>
      <c r="AM8" s="71">
        <v>1240871</v>
      </c>
      <c r="AN8" s="71">
        <v>948019</v>
      </c>
      <c r="AO8" s="81">
        <v>0</v>
      </c>
      <c r="AP8" s="71">
        <v>292852</v>
      </c>
      <c r="AQ8" s="71">
        <v>0</v>
      </c>
      <c r="AR8" s="71">
        <v>6320132</v>
      </c>
      <c r="AS8" s="71">
        <v>0</v>
      </c>
      <c r="AT8" s="71">
        <v>0</v>
      </c>
    </row>
    <row r="9" spans="1:46" x14ac:dyDescent="0.25">
      <c r="A9" s="19" t="s">
        <v>5</v>
      </c>
      <c r="B9" s="71">
        <v>0</v>
      </c>
      <c r="C9" s="71">
        <v>0</v>
      </c>
      <c r="D9" s="71">
        <v>0</v>
      </c>
      <c r="E9" s="81">
        <v>0</v>
      </c>
      <c r="F9" s="71">
        <v>0</v>
      </c>
      <c r="G9" s="71">
        <v>0</v>
      </c>
      <c r="H9" s="71">
        <v>0</v>
      </c>
      <c r="I9" s="81">
        <v>0</v>
      </c>
      <c r="J9" s="71">
        <v>0</v>
      </c>
      <c r="K9" s="71">
        <v>0</v>
      </c>
      <c r="L9" s="71">
        <v>0</v>
      </c>
      <c r="M9" s="81">
        <v>0</v>
      </c>
      <c r="N9" s="71">
        <v>0</v>
      </c>
      <c r="O9" s="71">
        <v>0</v>
      </c>
      <c r="P9" s="71">
        <v>0</v>
      </c>
      <c r="Q9" s="81">
        <v>0</v>
      </c>
      <c r="R9" s="71">
        <v>0</v>
      </c>
      <c r="S9" s="71">
        <v>0</v>
      </c>
      <c r="T9" s="71">
        <v>0</v>
      </c>
      <c r="U9" s="81">
        <v>0</v>
      </c>
      <c r="V9" s="71">
        <v>0</v>
      </c>
      <c r="W9" s="71">
        <v>0</v>
      </c>
      <c r="X9" s="71">
        <v>0</v>
      </c>
      <c r="Y9" s="81">
        <v>0</v>
      </c>
      <c r="Z9" s="71">
        <v>0</v>
      </c>
      <c r="AA9" s="71">
        <v>0</v>
      </c>
      <c r="AB9" s="71">
        <v>0</v>
      </c>
      <c r="AC9" s="81">
        <v>0</v>
      </c>
      <c r="AD9" s="71">
        <v>0</v>
      </c>
      <c r="AE9" s="71">
        <v>0</v>
      </c>
      <c r="AF9" s="71">
        <v>0</v>
      </c>
      <c r="AG9" s="81">
        <v>0</v>
      </c>
      <c r="AH9" s="71">
        <v>0</v>
      </c>
      <c r="AI9" s="71">
        <v>0</v>
      </c>
      <c r="AJ9" s="71">
        <v>0</v>
      </c>
      <c r="AK9" s="81">
        <v>0</v>
      </c>
      <c r="AL9" s="71">
        <v>0</v>
      </c>
      <c r="AM9" s="71">
        <v>0</v>
      </c>
      <c r="AN9" s="71">
        <v>0</v>
      </c>
      <c r="AO9" s="81">
        <v>0</v>
      </c>
      <c r="AP9" s="71">
        <v>0</v>
      </c>
      <c r="AQ9" s="71">
        <v>0</v>
      </c>
      <c r="AR9" s="71">
        <v>0</v>
      </c>
      <c r="AS9" s="71">
        <v>0</v>
      </c>
      <c r="AT9" s="71">
        <v>0</v>
      </c>
    </row>
    <row r="10" spans="1:46" x14ac:dyDescent="0.25">
      <c r="A10" s="19" t="s">
        <v>6</v>
      </c>
      <c r="B10" s="71">
        <v>15156941</v>
      </c>
      <c r="C10" s="71">
        <v>0</v>
      </c>
      <c r="D10" s="71">
        <v>0</v>
      </c>
      <c r="E10" s="81">
        <v>0</v>
      </c>
      <c r="F10" s="71">
        <v>0</v>
      </c>
      <c r="G10" s="71">
        <v>15156941</v>
      </c>
      <c r="H10" s="71">
        <v>15156941</v>
      </c>
      <c r="I10" s="81">
        <v>0</v>
      </c>
      <c r="J10" s="71">
        <v>0</v>
      </c>
      <c r="K10" s="71">
        <v>0</v>
      </c>
      <c r="L10" s="71">
        <v>0</v>
      </c>
      <c r="M10" s="81">
        <v>0</v>
      </c>
      <c r="N10" s="71">
        <v>0</v>
      </c>
      <c r="O10" s="71">
        <v>0</v>
      </c>
      <c r="P10" s="71">
        <v>0</v>
      </c>
      <c r="Q10" s="81">
        <v>0</v>
      </c>
      <c r="R10" s="71">
        <v>0</v>
      </c>
      <c r="S10" s="71">
        <v>0</v>
      </c>
      <c r="T10" s="71">
        <v>0</v>
      </c>
      <c r="U10" s="81">
        <v>0</v>
      </c>
      <c r="V10" s="71">
        <v>0</v>
      </c>
      <c r="W10" s="71">
        <v>0</v>
      </c>
      <c r="X10" s="71">
        <v>0</v>
      </c>
      <c r="Y10" s="81">
        <v>0</v>
      </c>
      <c r="Z10" s="71">
        <v>0</v>
      </c>
      <c r="AA10" s="71">
        <v>0</v>
      </c>
      <c r="AB10" s="71">
        <v>0</v>
      </c>
      <c r="AC10" s="81">
        <v>0</v>
      </c>
      <c r="AD10" s="71">
        <v>0</v>
      </c>
      <c r="AE10" s="71">
        <v>0</v>
      </c>
      <c r="AF10" s="71">
        <v>0</v>
      </c>
      <c r="AG10" s="81">
        <v>0</v>
      </c>
      <c r="AH10" s="71">
        <v>0</v>
      </c>
      <c r="AI10" s="71">
        <v>0</v>
      </c>
      <c r="AJ10" s="71">
        <v>0</v>
      </c>
      <c r="AK10" s="81">
        <v>0</v>
      </c>
      <c r="AL10" s="71">
        <v>0</v>
      </c>
      <c r="AM10" s="71">
        <v>0</v>
      </c>
      <c r="AN10" s="71">
        <v>0</v>
      </c>
      <c r="AO10" s="81">
        <v>0</v>
      </c>
      <c r="AP10" s="71">
        <v>0</v>
      </c>
      <c r="AQ10" s="71">
        <v>0</v>
      </c>
      <c r="AR10" s="71">
        <v>15156941</v>
      </c>
      <c r="AS10" s="71">
        <v>0</v>
      </c>
      <c r="AT10" s="71">
        <v>0</v>
      </c>
    </row>
    <row r="11" spans="1:46" x14ac:dyDescent="0.25">
      <c r="A11" s="19" t="s">
        <v>7</v>
      </c>
      <c r="B11" s="71">
        <v>0</v>
      </c>
      <c r="C11" s="71">
        <v>0</v>
      </c>
      <c r="D11" s="71">
        <v>0</v>
      </c>
      <c r="E11" s="81">
        <v>0</v>
      </c>
      <c r="F11" s="71">
        <v>0</v>
      </c>
      <c r="G11" s="71">
        <v>0</v>
      </c>
      <c r="H11" s="71">
        <v>0</v>
      </c>
      <c r="I11" s="81">
        <v>0</v>
      </c>
      <c r="J11" s="71">
        <v>0</v>
      </c>
      <c r="K11" s="71">
        <v>0</v>
      </c>
      <c r="L11" s="71">
        <v>0</v>
      </c>
      <c r="M11" s="81">
        <v>0</v>
      </c>
      <c r="N11" s="71">
        <v>0</v>
      </c>
      <c r="O11" s="71">
        <v>0</v>
      </c>
      <c r="P11" s="71">
        <v>0</v>
      </c>
      <c r="Q11" s="81">
        <v>0</v>
      </c>
      <c r="R11" s="71">
        <v>0</v>
      </c>
      <c r="S11" s="71">
        <v>0</v>
      </c>
      <c r="T11" s="71">
        <v>0</v>
      </c>
      <c r="U11" s="81">
        <v>0</v>
      </c>
      <c r="V11" s="71">
        <v>0</v>
      </c>
      <c r="W11" s="71">
        <v>0</v>
      </c>
      <c r="X11" s="71">
        <v>0</v>
      </c>
      <c r="Y11" s="81">
        <v>0</v>
      </c>
      <c r="Z11" s="71">
        <v>0</v>
      </c>
      <c r="AA11" s="71">
        <v>0</v>
      </c>
      <c r="AB11" s="71">
        <v>0</v>
      </c>
      <c r="AC11" s="81">
        <v>0</v>
      </c>
      <c r="AD11" s="71">
        <v>0</v>
      </c>
      <c r="AE11" s="71">
        <v>0</v>
      </c>
      <c r="AF11" s="71">
        <v>0</v>
      </c>
      <c r="AG11" s="81">
        <v>0</v>
      </c>
      <c r="AH11" s="71">
        <v>0</v>
      </c>
      <c r="AI11" s="71">
        <v>0</v>
      </c>
      <c r="AJ11" s="71">
        <v>0</v>
      </c>
      <c r="AK11" s="81">
        <v>0</v>
      </c>
      <c r="AL11" s="71">
        <v>0</v>
      </c>
      <c r="AM11" s="71">
        <v>0</v>
      </c>
      <c r="AN11" s="71">
        <v>0</v>
      </c>
      <c r="AO11" s="81">
        <v>0</v>
      </c>
      <c r="AP11" s="71">
        <v>0</v>
      </c>
      <c r="AQ11" s="71">
        <v>0</v>
      </c>
      <c r="AR11" s="71">
        <v>0</v>
      </c>
      <c r="AS11" s="71">
        <v>0</v>
      </c>
      <c r="AT11" s="71">
        <v>0</v>
      </c>
    </row>
    <row r="12" spans="1:46" x14ac:dyDescent="0.25">
      <c r="A12" s="19" t="s">
        <v>8</v>
      </c>
      <c r="B12" s="71">
        <v>3597271</v>
      </c>
      <c r="C12" s="71">
        <v>0</v>
      </c>
      <c r="D12" s="71">
        <v>0</v>
      </c>
      <c r="E12" s="81">
        <v>0</v>
      </c>
      <c r="F12" s="71">
        <v>0</v>
      </c>
      <c r="G12" s="71">
        <v>0</v>
      </c>
      <c r="H12" s="71">
        <v>0</v>
      </c>
      <c r="I12" s="81">
        <v>0</v>
      </c>
      <c r="J12" s="71">
        <v>0</v>
      </c>
      <c r="K12" s="71">
        <v>0</v>
      </c>
      <c r="L12" s="71">
        <v>0</v>
      </c>
      <c r="M12" s="81">
        <v>0</v>
      </c>
      <c r="N12" s="71">
        <v>0</v>
      </c>
      <c r="O12" s="71">
        <v>0</v>
      </c>
      <c r="P12" s="71">
        <v>0</v>
      </c>
      <c r="Q12" s="81">
        <v>0</v>
      </c>
      <c r="R12" s="71">
        <v>0</v>
      </c>
      <c r="S12" s="71">
        <v>0</v>
      </c>
      <c r="T12" s="71">
        <v>0</v>
      </c>
      <c r="U12" s="81">
        <v>0</v>
      </c>
      <c r="V12" s="71">
        <v>0</v>
      </c>
      <c r="W12" s="71">
        <v>3597271</v>
      </c>
      <c r="X12" s="71">
        <v>3597271</v>
      </c>
      <c r="Y12" s="81">
        <v>0</v>
      </c>
      <c r="Z12" s="71">
        <v>0</v>
      </c>
      <c r="AA12" s="71">
        <v>0</v>
      </c>
      <c r="AB12" s="71">
        <v>0</v>
      </c>
      <c r="AC12" s="81">
        <v>0</v>
      </c>
      <c r="AD12" s="71">
        <v>0</v>
      </c>
      <c r="AE12" s="71">
        <v>0</v>
      </c>
      <c r="AF12" s="71">
        <v>0</v>
      </c>
      <c r="AG12" s="81">
        <v>0</v>
      </c>
      <c r="AH12" s="71">
        <v>0</v>
      </c>
      <c r="AI12" s="71">
        <v>0</v>
      </c>
      <c r="AJ12" s="71">
        <v>0</v>
      </c>
      <c r="AK12" s="81">
        <v>0</v>
      </c>
      <c r="AL12" s="71">
        <v>0</v>
      </c>
      <c r="AM12" s="71">
        <v>0</v>
      </c>
      <c r="AN12" s="71">
        <v>0</v>
      </c>
      <c r="AO12" s="81">
        <v>0</v>
      </c>
      <c r="AP12" s="71">
        <v>0</v>
      </c>
      <c r="AQ12" s="71">
        <v>0</v>
      </c>
      <c r="AR12" s="71">
        <v>3597271</v>
      </c>
      <c r="AS12" s="71">
        <v>0</v>
      </c>
      <c r="AT12" s="71">
        <v>0</v>
      </c>
    </row>
    <row r="13" spans="1:46" x14ac:dyDescent="0.25">
      <c r="A13" s="19" t="s">
        <v>9</v>
      </c>
      <c r="B13" s="71">
        <v>10316883</v>
      </c>
      <c r="C13" s="71">
        <v>0</v>
      </c>
      <c r="D13" s="71">
        <v>0</v>
      </c>
      <c r="E13" s="81">
        <v>0</v>
      </c>
      <c r="F13" s="71">
        <v>0</v>
      </c>
      <c r="G13" s="71">
        <v>10316883</v>
      </c>
      <c r="H13" s="71">
        <v>10316883</v>
      </c>
      <c r="I13" s="81">
        <v>0</v>
      </c>
      <c r="J13" s="71">
        <v>0</v>
      </c>
      <c r="K13" s="71">
        <v>0</v>
      </c>
      <c r="L13" s="71">
        <v>0</v>
      </c>
      <c r="M13" s="81">
        <v>0</v>
      </c>
      <c r="N13" s="71">
        <v>0</v>
      </c>
      <c r="O13" s="71">
        <v>0</v>
      </c>
      <c r="P13" s="71">
        <v>0</v>
      </c>
      <c r="Q13" s="81">
        <v>0</v>
      </c>
      <c r="R13" s="71">
        <v>0</v>
      </c>
      <c r="S13" s="71">
        <v>0</v>
      </c>
      <c r="T13" s="71">
        <v>0</v>
      </c>
      <c r="U13" s="81">
        <v>0</v>
      </c>
      <c r="V13" s="71">
        <v>0</v>
      </c>
      <c r="W13" s="71">
        <v>0</v>
      </c>
      <c r="X13" s="71">
        <v>0</v>
      </c>
      <c r="Y13" s="81">
        <v>0</v>
      </c>
      <c r="Z13" s="71">
        <v>0</v>
      </c>
      <c r="AA13" s="71">
        <v>0</v>
      </c>
      <c r="AB13" s="71">
        <v>0</v>
      </c>
      <c r="AC13" s="81">
        <v>0</v>
      </c>
      <c r="AD13" s="71">
        <v>0</v>
      </c>
      <c r="AE13" s="71">
        <v>0</v>
      </c>
      <c r="AF13" s="71">
        <v>0</v>
      </c>
      <c r="AG13" s="81">
        <v>0</v>
      </c>
      <c r="AH13" s="71">
        <v>0</v>
      </c>
      <c r="AI13" s="71">
        <v>0</v>
      </c>
      <c r="AJ13" s="71">
        <v>0</v>
      </c>
      <c r="AK13" s="81">
        <v>0</v>
      </c>
      <c r="AL13" s="71">
        <v>0</v>
      </c>
      <c r="AM13" s="71">
        <v>0</v>
      </c>
      <c r="AN13" s="71">
        <v>0</v>
      </c>
      <c r="AO13" s="81">
        <v>0</v>
      </c>
      <c r="AP13" s="71">
        <v>0</v>
      </c>
      <c r="AQ13" s="71">
        <v>0</v>
      </c>
      <c r="AR13" s="71">
        <v>10316883</v>
      </c>
      <c r="AS13" s="71">
        <v>0</v>
      </c>
      <c r="AT13" s="71">
        <v>0</v>
      </c>
    </row>
    <row r="14" spans="1:46" x14ac:dyDescent="0.25">
      <c r="A14" s="19" t="s">
        <v>10</v>
      </c>
      <c r="B14" s="71">
        <v>0</v>
      </c>
      <c r="C14" s="71">
        <v>0</v>
      </c>
      <c r="D14" s="71">
        <v>0</v>
      </c>
      <c r="E14" s="81">
        <v>0</v>
      </c>
      <c r="F14" s="71">
        <v>0</v>
      </c>
      <c r="G14" s="71">
        <v>0</v>
      </c>
      <c r="H14" s="71">
        <v>0</v>
      </c>
      <c r="I14" s="81">
        <v>0</v>
      </c>
      <c r="J14" s="71">
        <v>0</v>
      </c>
      <c r="K14" s="71">
        <v>0</v>
      </c>
      <c r="L14" s="71">
        <v>0</v>
      </c>
      <c r="M14" s="81">
        <v>0</v>
      </c>
      <c r="N14" s="71">
        <v>0</v>
      </c>
      <c r="O14" s="71">
        <v>0</v>
      </c>
      <c r="P14" s="71">
        <v>0</v>
      </c>
      <c r="Q14" s="81">
        <v>0</v>
      </c>
      <c r="R14" s="71">
        <v>0</v>
      </c>
      <c r="S14" s="71">
        <v>0</v>
      </c>
      <c r="T14" s="71">
        <v>0</v>
      </c>
      <c r="U14" s="81">
        <v>0</v>
      </c>
      <c r="V14" s="71">
        <v>0</v>
      </c>
      <c r="W14" s="71">
        <v>0</v>
      </c>
      <c r="X14" s="71">
        <v>0</v>
      </c>
      <c r="Y14" s="81">
        <v>0</v>
      </c>
      <c r="Z14" s="71">
        <v>0</v>
      </c>
      <c r="AA14" s="71">
        <v>0</v>
      </c>
      <c r="AB14" s="71">
        <v>0</v>
      </c>
      <c r="AC14" s="81">
        <v>0</v>
      </c>
      <c r="AD14" s="71">
        <v>0</v>
      </c>
      <c r="AE14" s="71">
        <v>0</v>
      </c>
      <c r="AF14" s="71">
        <v>0</v>
      </c>
      <c r="AG14" s="81">
        <v>0</v>
      </c>
      <c r="AH14" s="71">
        <v>0</v>
      </c>
      <c r="AI14" s="71">
        <v>0</v>
      </c>
      <c r="AJ14" s="71">
        <v>0</v>
      </c>
      <c r="AK14" s="81">
        <v>0</v>
      </c>
      <c r="AL14" s="71">
        <v>0</v>
      </c>
      <c r="AM14" s="71">
        <v>0</v>
      </c>
      <c r="AN14" s="71">
        <v>0</v>
      </c>
      <c r="AO14" s="81">
        <v>0</v>
      </c>
      <c r="AP14" s="71">
        <v>0</v>
      </c>
      <c r="AQ14" s="71">
        <v>0</v>
      </c>
      <c r="AR14" s="71">
        <v>0</v>
      </c>
      <c r="AS14" s="71">
        <v>0</v>
      </c>
      <c r="AT14" s="71">
        <v>0</v>
      </c>
    </row>
    <row r="15" spans="1:46" x14ac:dyDescent="0.25">
      <c r="A15" s="19" t="s">
        <v>11</v>
      </c>
      <c r="B15" s="71">
        <v>0</v>
      </c>
      <c r="C15" s="71">
        <v>0</v>
      </c>
      <c r="D15" s="71">
        <v>0</v>
      </c>
      <c r="E15" s="81">
        <v>0</v>
      </c>
      <c r="F15" s="71">
        <v>0</v>
      </c>
      <c r="G15" s="71">
        <v>0</v>
      </c>
      <c r="H15" s="71">
        <v>0</v>
      </c>
      <c r="I15" s="81">
        <v>0</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0</v>
      </c>
      <c r="AI15" s="71">
        <v>0</v>
      </c>
      <c r="AJ15" s="71">
        <v>0</v>
      </c>
      <c r="AK15" s="81">
        <v>0</v>
      </c>
      <c r="AL15" s="71">
        <v>0</v>
      </c>
      <c r="AM15" s="71">
        <v>0</v>
      </c>
      <c r="AN15" s="71">
        <v>0</v>
      </c>
      <c r="AO15" s="81">
        <v>0</v>
      </c>
      <c r="AP15" s="71">
        <v>0</v>
      </c>
      <c r="AQ15" s="71">
        <v>0</v>
      </c>
      <c r="AR15" s="71">
        <v>0</v>
      </c>
      <c r="AS15" s="71">
        <v>0</v>
      </c>
      <c r="AT15" s="71">
        <v>0</v>
      </c>
    </row>
    <row r="16" spans="1:46" x14ac:dyDescent="0.25">
      <c r="A16" s="19" t="s">
        <v>12</v>
      </c>
      <c r="B16" s="71">
        <v>11018159</v>
      </c>
      <c r="C16" s="71">
        <v>0</v>
      </c>
      <c r="D16" s="71">
        <v>0</v>
      </c>
      <c r="E16" s="81">
        <v>0</v>
      </c>
      <c r="F16" s="71">
        <v>0</v>
      </c>
      <c r="G16" s="71">
        <v>11018159</v>
      </c>
      <c r="H16" s="71">
        <v>11018159</v>
      </c>
      <c r="I16" s="81">
        <v>0</v>
      </c>
      <c r="J16" s="71">
        <v>0</v>
      </c>
      <c r="K16" s="71">
        <v>0</v>
      </c>
      <c r="L16" s="71">
        <v>0</v>
      </c>
      <c r="M16" s="81">
        <v>0</v>
      </c>
      <c r="N16" s="71">
        <v>0</v>
      </c>
      <c r="O16" s="71">
        <v>0</v>
      </c>
      <c r="P16" s="71">
        <v>0</v>
      </c>
      <c r="Q16" s="81">
        <v>0</v>
      </c>
      <c r="R16" s="71">
        <v>0</v>
      </c>
      <c r="S16" s="71">
        <v>0</v>
      </c>
      <c r="T16" s="71">
        <v>0</v>
      </c>
      <c r="U16" s="81">
        <v>0</v>
      </c>
      <c r="V16" s="71">
        <v>0</v>
      </c>
      <c r="W16" s="71">
        <v>0</v>
      </c>
      <c r="X16" s="71">
        <v>0</v>
      </c>
      <c r="Y16" s="81">
        <v>0</v>
      </c>
      <c r="Z16" s="71">
        <v>0</v>
      </c>
      <c r="AA16" s="71">
        <v>0</v>
      </c>
      <c r="AB16" s="71">
        <v>0</v>
      </c>
      <c r="AC16" s="81">
        <v>0</v>
      </c>
      <c r="AD16" s="71">
        <v>0</v>
      </c>
      <c r="AE16" s="71">
        <v>0</v>
      </c>
      <c r="AF16" s="71">
        <v>0</v>
      </c>
      <c r="AG16" s="81">
        <v>0</v>
      </c>
      <c r="AH16" s="71">
        <v>0</v>
      </c>
      <c r="AI16" s="71">
        <v>0</v>
      </c>
      <c r="AJ16" s="71">
        <v>0</v>
      </c>
      <c r="AK16" s="81">
        <v>0</v>
      </c>
      <c r="AL16" s="71">
        <v>0</v>
      </c>
      <c r="AM16" s="71">
        <v>0</v>
      </c>
      <c r="AN16" s="71">
        <v>0</v>
      </c>
      <c r="AO16" s="81">
        <v>0</v>
      </c>
      <c r="AP16" s="71">
        <v>0</v>
      </c>
      <c r="AQ16" s="71">
        <v>0</v>
      </c>
      <c r="AR16" s="71">
        <v>11018159</v>
      </c>
      <c r="AS16" s="71">
        <v>0</v>
      </c>
      <c r="AT16" s="71">
        <v>0</v>
      </c>
    </row>
    <row r="17" spans="1:46" x14ac:dyDescent="0.25">
      <c r="A17" s="19" t="s">
        <v>13</v>
      </c>
      <c r="B17" s="71">
        <v>0</v>
      </c>
      <c r="C17" s="71">
        <v>0</v>
      </c>
      <c r="D17" s="71">
        <v>0</v>
      </c>
      <c r="E17" s="81">
        <v>0</v>
      </c>
      <c r="F17" s="71">
        <v>0</v>
      </c>
      <c r="G17" s="71">
        <v>0</v>
      </c>
      <c r="H17" s="71">
        <v>0</v>
      </c>
      <c r="I17" s="81">
        <v>0</v>
      </c>
      <c r="J17" s="71">
        <v>0</v>
      </c>
      <c r="K17" s="71">
        <v>0</v>
      </c>
      <c r="L17" s="71">
        <v>0</v>
      </c>
      <c r="M17" s="81">
        <v>0</v>
      </c>
      <c r="N17" s="71">
        <v>0</v>
      </c>
      <c r="O17" s="71">
        <v>0</v>
      </c>
      <c r="P17" s="71">
        <v>0</v>
      </c>
      <c r="Q17" s="81">
        <v>0</v>
      </c>
      <c r="R17" s="71">
        <v>0</v>
      </c>
      <c r="S17" s="71">
        <v>0</v>
      </c>
      <c r="T17" s="71">
        <v>0</v>
      </c>
      <c r="U17" s="81">
        <v>0</v>
      </c>
      <c r="V17" s="71">
        <v>0</v>
      </c>
      <c r="W17" s="71">
        <v>0</v>
      </c>
      <c r="X17" s="71">
        <v>0</v>
      </c>
      <c r="Y17" s="81">
        <v>0</v>
      </c>
      <c r="Z17" s="71">
        <v>0</v>
      </c>
      <c r="AA17" s="71">
        <v>0</v>
      </c>
      <c r="AB17" s="71">
        <v>0</v>
      </c>
      <c r="AC17" s="81">
        <v>0</v>
      </c>
      <c r="AD17" s="71">
        <v>0</v>
      </c>
      <c r="AE17" s="71">
        <v>0</v>
      </c>
      <c r="AF17" s="71">
        <v>0</v>
      </c>
      <c r="AG17" s="81">
        <v>0</v>
      </c>
      <c r="AH17" s="71">
        <v>0</v>
      </c>
      <c r="AI17" s="71">
        <v>0</v>
      </c>
      <c r="AJ17" s="71">
        <v>0</v>
      </c>
      <c r="AK17" s="81">
        <v>0</v>
      </c>
      <c r="AL17" s="71">
        <v>0</v>
      </c>
      <c r="AM17" s="71">
        <v>0</v>
      </c>
      <c r="AN17" s="71">
        <v>0</v>
      </c>
      <c r="AO17" s="81">
        <v>0</v>
      </c>
      <c r="AP17" s="71">
        <v>0</v>
      </c>
      <c r="AQ17" s="71">
        <v>0</v>
      </c>
      <c r="AR17" s="71">
        <v>0</v>
      </c>
      <c r="AS17" s="71">
        <v>0</v>
      </c>
      <c r="AT17" s="71">
        <v>0</v>
      </c>
    </row>
    <row r="18" spans="1:46" x14ac:dyDescent="0.25">
      <c r="A18" s="19" t="s">
        <v>14</v>
      </c>
      <c r="B18" s="71">
        <v>0</v>
      </c>
      <c r="C18" s="71">
        <v>0</v>
      </c>
      <c r="D18" s="71">
        <v>0</v>
      </c>
      <c r="E18" s="81">
        <v>0</v>
      </c>
      <c r="F18" s="71">
        <v>0</v>
      </c>
      <c r="G18" s="71">
        <v>0</v>
      </c>
      <c r="H18" s="71">
        <v>0</v>
      </c>
      <c r="I18" s="81">
        <v>0</v>
      </c>
      <c r="J18" s="71">
        <v>0</v>
      </c>
      <c r="K18" s="71">
        <v>0</v>
      </c>
      <c r="L18" s="71">
        <v>0</v>
      </c>
      <c r="M18" s="81">
        <v>0</v>
      </c>
      <c r="N18" s="71">
        <v>0</v>
      </c>
      <c r="O18" s="71">
        <v>0</v>
      </c>
      <c r="P18" s="71">
        <v>0</v>
      </c>
      <c r="Q18" s="81">
        <v>0</v>
      </c>
      <c r="R18" s="71">
        <v>0</v>
      </c>
      <c r="S18" s="71">
        <v>0</v>
      </c>
      <c r="T18" s="71">
        <v>0</v>
      </c>
      <c r="U18" s="81">
        <v>0</v>
      </c>
      <c r="V18" s="71">
        <v>0</v>
      </c>
      <c r="W18" s="71">
        <v>0</v>
      </c>
      <c r="X18" s="71">
        <v>0</v>
      </c>
      <c r="Y18" s="81">
        <v>0</v>
      </c>
      <c r="Z18" s="71">
        <v>0</v>
      </c>
      <c r="AA18" s="71">
        <v>0</v>
      </c>
      <c r="AB18" s="71">
        <v>0</v>
      </c>
      <c r="AC18" s="81">
        <v>0</v>
      </c>
      <c r="AD18" s="71">
        <v>0</v>
      </c>
      <c r="AE18" s="71">
        <v>0</v>
      </c>
      <c r="AF18" s="71">
        <v>0</v>
      </c>
      <c r="AG18" s="81">
        <v>0</v>
      </c>
      <c r="AH18" s="71">
        <v>0</v>
      </c>
      <c r="AI18" s="71">
        <v>0</v>
      </c>
      <c r="AJ18" s="71">
        <v>0</v>
      </c>
      <c r="AK18" s="81">
        <v>0</v>
      </c>
      <c r="AL18" s="71">
        <v>0</v>
      </c>
      <c r="AM18" s="71">
        <v>0</v>
      </c>
      <c r="AN18" s="71">
        <v>0</v>
      </c>
      <c r="AO18" s="81">
        <v>0</v>
      </c>
      <c r="AP18" s="71">
        <v>0</v>
      </c>
      <c r="AQ18" s="71">
        <v>0</v>
      </c>
      <c r="AR18" s="71">
        <v>0</v>
      </c>
      <c r="AS18" s="71">
        <v>0</v>
      </c>
      <c r="AT18" s="71">
        <v>0</v>
      </c>
    </row>
    <row r="19" spans="1:46" x14ac:dyDescent="0.25">
      <c r="A19" s="19" t="s">
        <v>15</v>
      </c>
      <c r="B19" s="71">
        <v>0</v>
      </c>
      <c r="C19" s="71">
        <v>0</v>
      </c>
      <c r="D19" s="71">
        <v>0</v>
      </c>
      <c r="E19" s="81">
        <v>0</v>
      </c>
      <c r="F19" s="71">
        <v>0</v>
      </c>
      <c r="G19" s="71">
        <v>0</v>
      </c>
      <c r="H19" s="71">
        <v>0</v>
      </c>
      <c r="I19" s="81">
        <v>0</v>
      </c>
      <c r="J19" s="71">
        <v>0</v>
      </c>
      <c r="K19" s="71">
        <v>0</v>
      </c>
      <c r="L19" s="71">
        <v>0</v>
      </c>
      <c r="M19" s="81">
        <v>0</v>
      </c>
      <c r="N19" s="71">
        <v>0</v>
      </c>
      <c r="O19" s="71">
        <v>0</v>
      </c>
      <c r="P19" s="71">
        <v>0</v>
      </c>
      <c r="Q19" s="81">
        <v>0</v>
      </c>
      <c r="R19" s="71">
        <v>0</v>
      </c>
      <c r="S19" s="71">
        <v>0</v>
      </c>
      <c r="T19" s="71">
        <v>0</v>
      </c>
      <c r="U19" s="81">
        <v>0</v>
      </c>
      <c r="V19" s="71">
        <v>0</v>
      </c>
      <c r="W19" s="71">
        <v>0</v>
      </c>
      <c r="X19" s="71">
        <v>0</v>
      </c>
      <c r="Y19" s="81">
        <v>0</v>
      </c>
      <c r="Z19" s="71">
        <v>0</v>
      </c>
      <c r="AA19" s="71">
        <v>0</v>
      </c>
      <c r="AB19" s="71">
        <v>0</v>
      </c>
      <c r="AC19" s="81">
        <v>0</v>
      </c>
      <c r="AD19" s="71">
        <v>0</v>
      </c>
      <c r="AE19" s="71">
        <v>0</v>
      </c>
      <c r="AF19" s="71">
        <v>0</v>
      </c>
      <c r="AG19" s="81">
        <v>0</v>
      </c>
      <c r="AH19" s="71">
        <v>0</v>
      </c>
      <c r="AI19" s="71">
        <v>0</v>
      </c>
      <c r="AJ19" s="71">
        <v>0</v>
      </c>
      <c r="AK19" s="81">
        <v>0</v>
      </c>
      <c r="AL19" s="71">
        <v>0</v>
      </c>
      <c r="AM19" s="71">
        <v>0</v>
      </c>
      <c r="AN19" s="71">
        <v>0</v>
      </c>
      <c r="AO19" s="81">
        <v>0</v>
      </c>
      <c r="AP19" s="71">
        <v>0</v>
      </c>
      <c r="AQ19" s="71">
        <v>0</v>
      </c>
      <c r="AR19" s="71">
        <v>0</v>
      </c>
      <c r="AS19" s="71">
        <v>0</v>
      </c>
      <c r="AT19" s="71">
        <v>0</v>
      </c>
    </row>
    <row r="20" spans="1:46" x14ac:dyDescent="0.25">
      <c r="A20" s="19" t="s">
        <v>16</v>
      </c>
      <c r="B20" s="71">
        <v>0</v>
      </c>
      <c r="C20" s="71">
        <v>0</v>
      </c>
      <c r="D20" s="71">
        <v>0</v>
      </c>
      <c r="E20" s="81">
        <v>0</v>
      </c>
      <c r="F20" s="71">
        <v>0</v>
      </c>
      <c r="G20" s="71">
        <v>0</v>
      </c>
      <c r="H20" s="71">
        <v>0</v>
      </c>
      <c r="I20" s="81">
        <v>0</v>
      </c>
      <c r="J20" s="71">
        <v>0</v>
      </c>
      <c r="K20" s="71">
        <v>0</v>
      </c>
      <c r="L20" s="71">
        <v>0</v>
      </c>
      <c r="M20" s="81">
        <v>0</v>
      </c>
      <c r="N20" s="71">
        <v>0</v>
      </c>
      <c r="O20" s="71">
        <v>0</v>
      </c>
      <c r="P20" s="71">
        <v>0</v>
      </c>
      <c r="Q20" s="81">
        <v>0</v>
      </c>
      <c r="R20" s="71">
        <v>0</v>
      </c>
      <c r="S20" s="71">
        <v>0</v>
      </c>
      <c r="T20" s="71">
        <v>0</v>
      </c>
      <c r="U20" s="81">
        <v>0</v>
      </c>
      <c r="V20" s="71">
        <v>0</v>
      </c>
      <c r="W20" s="71">
        <v>0</v>
      </c>
      <c r="X20" s="71">
        <v>0</v>
      </c>
      <c r="Y20" s="81">
        <v>0</v>
      </c>
      <c r="Z20" s="71">
        <v>0</v>
      </c>
      <c r="AA20" s="71">
        <v>0</v>
      </c>
      <c r="AB20" s="71">
        <v>0</v>
      </c>
      <c r="AC20" s="81">
        <v>0</v>
      </c>
      <c r="AD20" s="71">
        <v>0</v>
      </c>
      <c r="AE20" s="71">
        <v>0</v>
      </c>
      <c r="AF20" s="71">
        <v>0</v>
      </c>
      <c r="AG20" s="81">
        <v>0</v>
      </c>
      <c r="AH20" s="71">
        <v>0</v>
      </c>
      <c r="AI20" s="71">
        <v>0</v>
      </c>
      <c r="AJ20" s="71">
        <v>0</v>
      </c>
      <c r="AK20" s="81">
        <v>0</v>
      </c>
      <c r="AL20" s="71">
        <v>0</v>
      </c>
      <c r="AM20" s="71">
        <v>0</v>
      </c>
      <c r="AN20" s="71">
        <v>0</v>
      </c>
      <c r="AO20" s="81">
        <v>0</v>
      </c>
      <c r="AP20" s="71">
        <v>0</v>
      </c>
      <c r="AQ20" s="71">
        <v>0</v>
      </c>
      <c r="AR20" s="71">
        <v>0</v>
      </c>
      <c r="AS20" s="71">
        <v>0</v>
      </c>
      <c r="AT20" s="71">
        <v>0</v>
      </c>
    </row>
    <row r="21" spans="1:46" x14ac:dyDescent="0.25">
      <c r="A21" s="19" t="s">
        <v>17</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0</v>
      </c>
      <c r="X21" s="71">
        <v>0</v>
      </c>
      <c r="Y21" s="81">
        <v>0</v>
      </c>
      <c r="Z21" s="71">
        <v>0</v>
      </c>
      <c r="AA21" s="71">
        <v>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0</v>
      </c>
      <c r="AS21" s="71">
        <v>0</v>
      </c>
      <c r="AT21" s="71">
        <v>0</v>
      </c>
    </row>
    <row r="22" spans="1:46" x14ac:dyDescent="0.25">
      <c r="A22" s="19" t="s">
        <v>18</v>
      </c>
      <c r="B22" s="71">
        <v>0</v>
      </c>
      <c r="C22" s="71">
        <v>0</v>
      </c>
      <c r="D22" s="71">
        <v>0</v>
      </c>
      <c r="E22" s="81">
        <v>0</v>
      </c>
      <c r="F22" s="71">
        <v>0</v>
      </c>
      <c r="G22" s="71">
        <v>0</v>
      </c>
      <c r="H22" s="71">
        <v>0</v>
      </c>
      <c r="I22" s="81">
        <v>0</v>
      </c>
      <c r="J22" s="71">
        <v>0</v>
      </c>
      <c r="K22" s="71">
        <v>0</v>
      </c>
      <c r="L22" s="71">
        <v>0</v>
      </c>
      <c r="M22" s="81">
        <v>0</v>
      </c>
      <c r="N22" s="71">
        <v>0</v>
      </c>
      <c r="O22" s="71">
        <v>0</v>
      </c>
      <c r="P22" s="71">
        <v>0</v>
      </c>
      <c r="Q22" s="81">
        <v>0</v>
      </c>
      <c r="R22" s="71">
        <v>0</v>
      </c>
      <c r="S22" s="71">
        <v>0</v>
      </c>
      <c r="T22" s="71">
        <v>0</v>
      </c>
      <c r="U22" s="81">
        <v>0</v>
      </c>
      <c r="V22" s="71">
        <v>0</v>
      </c>
      <c r="W22" s="71">
        <v>0</v>
      </c>
      <c r="X22" s="71">
        <v>0</v>
      </c>
      <c r="Y22" s="81">
        <v>0</v>
      </c>
      <c r="Z22" s="71">
        <v>0</v>
      </c>
      <c r="AA22" s="71">
        <v>0</v>
      </c>
      <c r="AB22" s="71">
        <v>0</v>
      </c>
      <c r="AC22" s="81">
        <v>0</v>
      </c>
      <c r="AD22" s="71">
        <v>0</v>
      </c>
      <c r="AE22" s="71">
        <v>0</v>
      </c>
      <c r="AF22" s="71">
        <v>0</v>
      </c>
      <c r="AG22" s="81">
        <v>0</v>
      </c>
      <c r="AH22" s="71">
        <v>0</v>
      </c>
      <c r="AI22" s="71">
        <v>0</v>
      </c>
      <c r="AJ22" s="71">
        <v>0</v>
      </c>
      <c r="AK22" s="81">
        <v>0</v>
      </c>
      <c r="AL22" s="71">
        <v>0</v>
      </c>
      <c r="AM22" s="71">
        <v>0</v>
      </c>
      <c r="AN22" s="71">
        <v>0</v>
      </c>
      <c r="AO22" s="81">
        <v>0</v>
      </c>
      <c r="AP22" s="71">
        <v>0</v>
      </c>
      <c r="AQ22" s="71">
        <v>0</v>
      </c>
      <c r="AR22" s="71">
        <v>0</v>
      </c>
      <c r="AS22" s="71">
        <v>0</v>
      </c>
      <c r="AT22" s="71">
        <v>0</v>
      </c>
    </row>
    <row r="23" spans="1:46" x14ac:dyDescent="0.25">
      <c r="A23" s="19" t="s">
        <v>19</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0</v>
      </c>
      <c r="S23" s="71">
        <v>0</v>
      </c>
      <c r="T23" s="71">
        <v>0</v>
      </c>
      <c r="U23" s="81">
        <v>0</v>
      </c>
      <c r="V23" s="71">
        <v>0</v>
      </c>
      <c r="W23" s="71">
        <v>0</v>
      </c>
      <c r="X23" s="71">
        <v>0</v>
      </c>
      <c r="Y23" s="81">
        <v>0</v>
      </c>
      <c r="Z23" s="71">
        <v>0</v>
      </c>
      <c r="AA23" s="71">
        <v>0</v>
      </c>
      <c r="AB23" s="71">
        <v>0</v>
      </c>
      <c r="AC23" s="81">
        <v>0</v>
      </c>
      <c r="AD23" s="71">
        <v>0</v>
      </c>
      <c r="AE23" s="71">
        <v>0</v>
      </c>
      <c r="AF23" s="71">
        <v>0</v>
      </c>
      <c r="AG23" s="81">
        <v>0</v>
      </c>
      <c r="AH23" s="71">
        <v>0</v>
      </c>
      <c r="AI23" s="71">
        <v>0</v>
      </c>
      <c r="AJ23" s="71">
        <v>0</v>
      </c>
      <c r="AK23" s="81">
        <v>0</v>
      </c>
      <c r="AL23" s="71">
        <v>0</v>
      </c>
      <c r="AM23" s="71">
        <v>0</v>
      </c>
      <c r="AN23" s="71">
        <v>0</v>
      </c>
      <c r="AO23" s="81">
        <v>0</v>
      </c>
      <c r="AP23" s="71">
        <v>0</v>
      </c>
      <c r="AQ23" s="71">
        <v>0</v>
      </c>
      <c r="AR23" s="71">
        <v>0</v>
      </c>
      <c r="AS23" s="71">
        <v>0</v>
      </c>
      <c r="AT23" s="71">
        <v>0</v>
      </c>
    </row>
    <row r="24" spans="1:46" x14ac:dyDescent="0.25">
      <c r="A24" s="19" t="s">
        <v>20</v>
      </c>
      <c r="B24" s="71">
        <v>0</v>
      </c>
      <c r="C24" s="71">
        <v>0</v>
      </c>
      <c r="D24" s="71">
        <v>0</v>
      </c>
      <c r="E24" s="81">
        <v>0</v>
      </c>
      <c r="F24" s="71">
        <v>0</v>
      </c>
      <c r="G24" s="71">
        <v>0</v>
      </c>
      <c r="H24" s="71">
        <v>0</v>
      </c>
      <c r="I24" s="81">
        <v>0</v>
      </c>
      <c r="J24" s="71">
        <v>0</v>
      </c>
      <c r="K24" s="71">
        <v>0</v>
      </c>
      <c r="L24" s="71">
        <v>0</v>
      </c>
      <c r="M24" s="81">
        <v>0</v>
      </c>
      <c r="N24" s="71">
        <v>0</v>
      </c>
      <c r="O24" s="71">
        <v>0</v>
      </c>
      <c r="P24" s="71">
        <v>0</v>
      </c>
      <c r="Q24" s="81">
        <v>0</v>
      </c>
      <c r="R24" s="71">
        <v>0</v>
      </c>
      <c r="S24" s="71">
        <v>0</v>
      </c>
      <c r="T24" s="71">
        <v>0</v>
      </c>
      <c r="U24" s="81">
        <v>0</v>
      </c>
      <c r="V24" s="71">
        <v>0</v>
      </c>
      <c r="W24" s="71">
        <v>0</v>
      </c>
      <c r="X24" s="71">
        <v>0</v>
      </c>
      <c r="Y24" s="81">
        <v>0</v>
      </c>
      <c r="Z24" s="71">
        <v>0</v>
      </c>
      <c r="AA24" s="71">
        <v>0</v>
      </c>
      <c r="AB24" s="71">
        <v>0</v>
      </c>
      <c r="AC24" s="81">
        <v>0</v>
      </c>
      <c r="AD24" s="71">
        <v>0</v>
      </c>
      <c r="AE24" s="71">
        <v>0</v>
      </c>
      <c r="AF24" s="71">
        <v>0</v>
      </c>
      <c r="AG24" s="81">
        <v>0</v>
      </c>
      <c r="AH24" s="71">
        <v>0</v>
      </c>
      <c r="AI24" s="71">
        <v>0</v>
      </c>
      <c r="AJ24" s="71">
        <v>0</v>
      </c>
      <c r="AK24" s="81">
        <v>0</v>
      </c>
      <c r="AL24" s="71">
        <v>0</v>
      </c>
      <c r="AM24" s="71">
        <v>0</v>
      </c>
      <c r="AN24" s="71">
        <v>0</v>
      </c>
      <c r="AO24" s="81">
        <v>0</v>
      </c>
      <c r="AP24" s="71">
        <v>0</v>
      </c>
      <c r="AQ24" s="71">
        <v>0</v>
      </c>
      <c r="AR24" s="71">
        <v>0</v>
      </c>
      <c r="AS24" s="71">
        <v>0</v>
      </c>
      <c r="AT24" s="71">
        <v>0</v>
      </c>
    </row>
    <row r="25" spans="1:46" x14ac:dyDescent="0.25">
      <c r="A25" s="19" t="s">
        <v>21</v>
      </c>
      <c r="B25" s="71">
        <v>25521904</v>
      </c>
      <c r="C25" s="71">
        <v>0</v>
      </c>
      <c r="D25" s="71">
        <v>0</v>
      </c>
      <c r="E25" s="81">
        <v>0</v>
      </c>
      <c r="F25" s="71">
        <v>0</v>
      </c>
      <c r="G25" s="71">
        <v>25521904</v>
      </c>
      <c r="H25" s="71">
        <v>25521904</v>
      </c>
      <c r="I25" s="81">
        <v>0</v>
      </c>
      <c r="J25" s="71">
        <v>0</v>
      </c>
      <c r="K25" s="71">
        <v>0</v>
      </c>
      <c r="L25" s="71">
        <v>0</v>
      </c>
      <c r="M25" s="81">
        <v>0</v>
      </c>
      <c r="N25" s="71">
        <v>0</v>
      </c>
      <c r="O25" s="71">
        <v>0</v>
      </c>
      <c r="P25" s="71">
        <v>0</v>
      </c>
      <c r="Q25" s="81">
        <v>0</v>
      </c>
      <c r="R25" s="71">
        <v>0</v>
      </c>
      <c r="S25" s="71">
        <v>0</v>
      </c>
      <c r="T25" s="71">
        <v>0</v>
      </c>
      <c r="U25" s="81">
        <v>0</v>
      </c>
      <c r="V25" s="71">
        <v>0</v>
      </c>
      <c r="W25" s="71">
        <v>0</v>
      </c>
      <c r="X25" s="71">
        <v>0</v>
      </c>
      <c r="Y25" s="81">
        <v>0</v>
      </c>
      <c r="Z25" s="71">
        <v>0</v>
      </c>
      <c r="AA25" s="71">
        <v>0</v>
      </c>
      <c r="AB25" s="71">
        <v>0</v>
      </c>
      <c r="AC25" s="81">
        <v>0</v>
      </c>
      <c r="AD25" s="71">
        <v>0</v>
      </c>
      <c r="AE25" s="71">
        <v>0</v>
      </c>
      <c r="AF25" s="71">
        <v>0</v>
      </c>
      <c r="AG25" s="81">
        <v>0</v>
      </c>
      <c r="AH25" s="71">
        <v>0</v>
      </c>
      <c r="AI25" s="71">
        <v>0</v>
      </c>
      <c r="AJ25" s="71">
        <v>0</v>
      </c>
      <c r="AK25" s="81">
        <v>0</v>
      </c>
      <c r="AL25" s="71">
        <v>0</v>
      </c>
      <c r="AM25" s="71">
        <v>0</v>
      </c>
      <c r="AN25" s="71">
        <v>0</v>
      </c>
      <c r="AO25" s="81">
        <v>0</v>
      </c>
      <c r="AP25" s="71">
        <v>0</v>
      </c>
      <c r="AQ25" s="71">
        <v>0</v>
      </c>
      <c r="AR25" s="71">
        <v>25521904</v>
      </c>
      <c r="AS25" s="71">
        <v>0</v>
      </c>
      <c r="AT25" s="71">
        <v>0</v>
      </c>
    </row>
    <row r="26" spans="1:46" x14ac:dyDescent="0.25">
      <c r="A26" s="19" t="s">
        <v>22</v>
      </c>
      <c r="B26" s="71">
        <v>51174715</v>
      </c>
      <c r="C26" s="71">
        <v>0</v>
      </c>
      <c r="D26" s="71">
        <v>0</v>
      </c>
      <c r="E26" s="81">
        <v>0</v>
      </c>
      <c r="F26" s="71">
        <v>0</v>
      </c>
      <c r="G26" s="71">
        <v>0</v>
      </c>
      <c r="H26" s="71">
        <v>0</v>
      </c>
      <c r="I26" s="81">
        <v>0</v>
      </c>
      <c r="J26" s="71">
        <v>0</v>
      </c>
      <c r="K26" s="71">
        <v>0</v>
      </c>
      <c r="L26" s="71">
        <v>0</v>
      </c>
      <c r="M26" s="81">
        <v>0</v>
      </c>
      <c r="N26" s="71">
        <v>0</v>
      </c>
      <c r="O26" s="71">
        <v>0</v>
      </c>
      <c r="P26" s="71">
        <v>0</v>
      </c>
      <c r="Q26" s="81">
        <v>0</v>
      </c>
      <c r="R26" s="71">
        <v>0</v>
      </c>
      <c r="S26" s="71">
        <v>0</v>
      </c>
      <c r="T26" s="71">
        <v>0</v>
      </c>
      <c r="U26" s="81">
        <v>0</v>
      </c>
      <c r="V26" s="71">
        <v>0</v>
      </c>
      <c r="W26" s="71">
        <v>51174715</v>
      </c>
      <c r="X26" s="71">
        <v>51174715</v>
      </c>
      <c r="Y26" s="81">
        <v>0</v>
      </c>
      <c r="Z26" s="71">
        <v>0</v>
      </c>
      <c r="AA26" s="71">
        <v>0</v>
      </c>
      <c r="AB26" s="71">
        <v>0</v>
      </c>
      <c r="AC26" s="81">
        <v>0</v>
      </c>
      <c r="AD26" s="71">
        <v>0</v>
      </c>
      <c r="AE26" s="71">
        <v>0</v>
      </c>
      <c r="AF26" s="71">
        <v>0</v>
      </c>
      <c r="AG26" s="81">
        <v>0</v>
      </c>
      <c r="AH26" s="71">
        <v>0</v>
      </c>
      <c r="AI26" s="71">
        <v>0</v>
      </c>
      <c r="AJ26" s="71">
        <v>0</v>
      </c>
      <c r="AK26" s="81">
        <v>0</v>
      </c>
      <c r="AL26" s="71">
        <v>0</v>
      </c>
      <c r="AM26" s="71">
        <v>0</v>
      </c>
      <c r="AN26" s="71">
        <v>0</v>
      </c>
      <c r="AO26" s="81">
        <v>0</v>
      </c>
      <c r="AP26" s="71">
        <v>0</v>
      </c>
      <c r="AQ26" s="71">
        <v>0</v>
      </c>
      <c r="AR26" s="71">
        <v>51174715</v>
      </c>
      <c r="AS26" s="71">
        <v>0</v>
      </c>
      <c r="AT26" s="71">
        <v>0</v>
      </c>
    </row>
    <row r="27" spans="1:46" x14ac:dyDescent="0.25">
      <c r="A27" s="19" t="s">
        <v>23</v>
      </c>
      <c r="B27" s="71">
        <v>0</v>
      </c>
      <c r="C27" s="71">
        <v>0</v>
      </c>
      <c r="D27" s="71">
        <v>0</v>
      </c>
      <c r="E27" s="81">
        <v>0</v>
      </c>
      <c r="F27" s="71">
        <v>0</v>
      </c>
      <c r="G27" s="71">
        <v>0</v>
      </c>
      <c r="H27" s="71">
        <v>0</v>
      </c>
      <c r="I27" s="81">
        <v>0</v>
      </c>
      <c r="J27" s="71">
        <v>0</v>
      </c>
      <c r="K27" s="71">
        <v>0</v>
      </c>
      <c r="L27" s="71">
        <v>0</v>
      </c>
      <c r="M27" s="81">
        <v>0</v>
      </c>
      <c r="N27" s="71">
        <v>0</v>
      </c>
      <c r="O27" s="71">
        <v>0</v>
      </c>
      <c r="P27" s="71">
        <v>0</v>
      </c>
      <c r="Q27" s="81">
        <v>0</v>
      </c>
      <c r="R27" s="71">
        <v>0</v>
      </c>
      <c r="S27" s="71">
        <v>0</v>
      </c>
      <c r="T27" s="71">
        <v>0</v>
      </c>
      <c r="U27" s="81">
        <v>0</v>
      </c>
      <c r="V27" s="71">
        <v>0</v>
      </c>
      <c r="W27" s="71">
        <v>0</v>
      </c>
      <c r="X27" s="71">
        <v>0</v>
      </c>
      <c r="Y27" s="81">
        <v>0</v>
      </c>
      <c r="Z27" s="71">
        <v>0</v>
      </c>
      <c r="AA27" s="71">
        <v>0</v>
      </c>
      <c r="AB27" s="71">
        <v>0</v>
      </c>
      <c r="AC27" s="81">
        <v>0</v>
      </c>
      <c r="AD27" s="71">
        <v>0</v>
      </c>
      <c r="AE27" s="71">
        <v>0</v>
      </c>
      <c r="AF27" s="71">
        <v>0</v>
      </c>
      <c r="AG27" s="81">
        <v>0</v>
      </c>
      <c r="AH27" s="71">
        <v>0</v>
      </c>
      <c r="AI27" s="71">
        <v>0</v>
      </c>
      <c r="AJ27" s="71">
        <v>0</v>
      </c>
      <c r="AK27" s="81">
        <v>0</v>
      </c>
      <c r="AL27" s="71">
        <v>0</v>
      </c>
      <c r="AM27" s="71">
        <v>0</v>
      </c>
      <c r="AN27" s="71">
        <v>0</v>
      </c>
      <c r="AO27" s="81">
        <v>0</v>
      </c>
      <c r="AP27" s="71">
        <v>0</v>
      </c>
      <c r="AQ27" s="71">
        <v>0</v>
      </c>
      <c r="AR27" s="71">
        <v>0</v>
      </c>
      <c r="AS27" s="71">
        <v>0</v>
      </c>
      <c r="AT27" s="71">
        <v>0</v>
      </c>
    </row>
    <row r="28" spans="1:46" x14ac:dyDescent="0.25">
      <c r="A28" s="19" t="s">
        <v>24</v>
      </c>
      <c r="B28" s="71">
        <v>0</v>
      </c>
      <c r="C28" s="71">
        <v>0</v>
      </c>
      <c r="D28" s="71">
        <v>0</v>
      </c>
      <c r="E28" s="81">
        <v>0</v>
      </c>
      <c r="F28" s="71">
        <v>0</v>
      </c>
      <c r="G28" s="71">
        <v>0</v>
      </c>
      <c r="H28" s="71">
        <v>0</v>
      </c>
      <c r="I28" s="81">
        <v>0</v>
      </c>
      <c r="J28" s="71">
        <v>0</v>
      </c>
      <c r="K28" s="71">
        <v>0</v>
      </c>
      <c r="L28" s="71">
        <v>0</v>
      </c>
      <c r="M28" s="81">
        <v>0</v>
      </c>
      <c r="N28" s="71">
        <v>0</v>
      </c>
      <c r="O28" s="71">
        <v>0</v>
      </c>
      <c r="P28" s="71">
        <v>0</v>
      </c>
      <c r="Q28" s="81">
        <v>0</v>
      </c>
      <c r="R28" s="71">
        <v>0</v>
      </c>
      <c r="S28" s="71">
        <v>0</v>
      </c>
      <c r="T28" s="71">
        <v>0</v>
      </c>
      <c r="U28" s="81">
        <v>0</v>
      </c>
      <c r="V28" s="71">
        <v>0</v>
      </c>
      <c r="W28" s="71">
        <v>0</v>
      </c>
      <c r="X28" s="71">
        <v>0</v>
      </c>
      <c r="Y28" s="81">
        <v>0</v>
      </c>
      <c r="Z28" s="71">
        <v>0</v>
      </c>
      <c r="AA28" s="71">
        <v>0</v>
      </c>
      <c r="AB28" s="71">
        <v>0</v>
      </c>
      <c r="AC28" s="81">
        <v>0</v>
      </c>
      <c r="AD28" s="71">
        <v>0</v>
      </c>
      <c r="AE28" s="71">
        <v>0</v>
      </c>
      <c r="AF28" s="71">
        <v>0</v>
      </c>
      <c r="AG28" s="81">
        <v>0</v>
      </c>
      <c r="AH28" s="71">
        <v>0</v>
      </c>
      <c r="AI28" s="71">
        <v>0</v>
      </c>
      <c r="AJ28" s="71">
        <v>0</v>
      </c>
      <c r="AK28" s="81">
        <v>0</v>
      </c>
      <c r="AL28" s="71">
        <v>0</v>
      </c>
      <c r="AM28" s="71">
        <v>0</v>
      </c>
      <c r="AN28" s="71">
        <v>0</v>
      </c>
      <c r="AO28" s="81">
        <v>0</v>
      </c>
      <c r="AP28" s="71">
        <v>0</v>
      </c>
      <c r="AQ28" s="71">
        <v>0</v>
      </c>
      <c r="AR28" s="71">
        <v>0</v>
      </c>
      <c r="AS28" s="71">
        <v>0</v>
      </c>
      <c r="AT28" s="71">
        <v>0</v>
      </c>
    </row>
    <row r="29" spans="1:46" x14ac:dyDescent="0.25">
      <c r="A29" s="19" t="s">
        <v>25</v>
      </c>
      <c r="B29" s="71">
        <v>0</v>
      </c>
      <c r="C29" s="71">
        <v>0</v>
      </c>
      <c r="D29" s="71">
        <v>0</v>
      </c>
      <c r="E29" s="81">
        <v>0</v>
      </c>
      <c r="F29" s="71">
        <v>0</v>
      </c>
      <c r="G29" s="71">
        <v>0</v>
      </c>
      <c r="H29" s="71">
        <v>0</v>
      </c>
      <c r="I29" s="81">
        <v>0</v>
      </c>
      <c r="J29" s="71">
        <v>0</v>
      </c>
      <c r="K29" s="71">
        <v>0</v>
      </c>
      <c r="L29" s="71">
        <v>0</v>
      </c>
      <c r="M29" s="81">
        <v>0</v>
      </c>
      <c r="N29" s="71">
        <v>0</v>
      </c>
      <c r="O29" s="71">
        <v>0</v>
      </c>
      <c r="P29" s="71">
        <v>0</v>
      </c>
      <c r="Q29" s="81">
        <v>0</v>
      </c>
      <c r="R29" s="71">
        <v>0</v>
      </c>
      <c r="S29" s="71">
        <v>0</v>
      </c>
      <c r="T29" s="71">
        <v>0</v>
      </c>
      <c r="U29" s="81">
        <v>0</v>
      </c>
      <c r="V29" s="71">
        <v>0</v>
      </c>
      <c r="W29" s="71">
        <v>0</v>
      </c>
      <c r="X29" s="71">
        <v>0</v>
      </c>
      <c r="Y29" s="81">
        <v>0</v>
      </c>
      <c r="Z29" s="71">
        <v>0</v>
      </c>
      <c r="AA29" s="71">
        <v>0</v>
      </c>
      <c r="AB29" s="71">
        <v>0</v>
      </c>
      <c r="AC29" s="81">
        <v>0</v>
      </c>
      <c r="AD29" s="71">
        <v>0</v>
      </c>
      <c r="AE29" s="71">
        <v>0</v>
      </c>
      <c r="AF29" s="71">
        <v>0</v>
      </c>
      <c r="AG29" s="81">
        <v>0</v>
      </c>
      <c r="AH29" s="71">
        <v>0</v>
      </c>
      <c r="AI29" s="71">
        <v>0</v>
      </c>
      <c r="AJ29" s="71">
        <v>0</v>
      </c>
      <c r="AK29" s="81">
        <v>0</v>
      </c>
      <c r="AL29" s="71">
        <v>0</v>
      </c>
      <c r="AM29" s="71">
        <v>0</v>
      </c>
      <c r="AN29" s="71">
        <v>0</v>
      </c>
      <c r="AO29" s="81">
        <v>0</v>
      </c>
      <c r="AP29" s="71">
        <v>0</v>
      </c>
      <c r="AQ29" s="71">
        <v>0</v>
      </c>
      <c r="AR29" s="71">
        <v>0</v>
      </c>
      <c r="AS29" s="71">
        <v>0</v>
      </c>
      <c r="AT29" s="71">
        <v>0</v>
      </c>
    </row>
    <row r="30" spans="1:46" x14ac:dyDescent="0.25">
      <c r="A30" s="19" t="s">
        <v>26</v>
      </c>
      <c r="B30" s="71">
        <v>24179930</v>
      </c>
      <c r="C30" s="71">
        <v>0</v>
      </c>
      <c r="D30" s="71">
        <v>0</v>
      </c>
      <c r="E30" s="81">
        <v>0</v>
      </c>
      <c r="F30" s="71">
        <v>0</v>
      </c>
      <c r="G30" s="71">
        <v>0</v>
      </c>
      <c r="H30" s="71">
        <v>0</v>
      </c>
      <c r="I30" s="81">
        <v>0</v>
      </c>
      <c r="J30" s="71">
        <v>0</v>
      </c>
      <c r="K30" s="71">
        <v>0</v>
      </c>
      <c r="L30" s="71">
        <v>0</v>
      </c>
      <c r="M30" s="81">
        <v>0</v>
      </c>
      <c r="N30" s="71">
        <v>0</v>
      </c>
      <c r="O30" s="71">
        <v>0</v>
      </c>
      <c r="P30" s="71">
        <v>0</v>
      </c>
      <c r="Q30" s="81">
        <v>0</v>
      </c>
      <c r="R30" s="71">
        <v>0</v>
      </c>
      <c r="S30" s="71">
        <v>0</v>
      </c>
      <c r="T30" s="71">
        <v>0</v>
      </c>
      <c r="U30" s="81">
        <v>0</v>
      </c>
      <c r="V30" s="71">
        <v>0</v>
      </c>
      <c r="W30" s="71">
        <v>24179930</v>
      </c>
      <c r="X30" s="71">
        <v>24179930</v>
      </c>
      <c r="Y30" s="81">
        <v>0</v>
      </c>
      <c r="Z30" s="71">
        <v>0</v>
      </c>
      <c r="AA30" s="71">
        <v>0</v>
      </c>
      <c r="AB30" s="71">
        <v>0</v>
      </c>
      <c r="AC30" s="81">
        <v>0</v>
      </c>
      <c r="AD30" s="71">
        <v>0</v>
      </c>
      <c r="AE30" s="71">
        <v>0</v>
      </c>
      <c r="AF30" s="71">
        <v>0</v>
      </c>
      <c r="AG30" s="81">
        <v>0</v>
      </c>
      <c r="AH30" s="71">
        <v>0</v>
      </c>
      <c r="AI30" s="71">
        <v>0</v>
      </c>
      <c r="AJ30" s="71">
        <v>0</v>
      </c>
      <c r="AK30" s="81">
        <v>0</v>
      </c>
      <c r="AL30" s="71">
        <v>0</v>
      </c>
      <c r="AM30" s="71">
        <v>0</v>
      </c>
      <c r="AN30" s="71">
        <v>0</v>
      </c>
      <c r="AO30" s="81">
        <v>0</v>
      </c>
      <c r="AP30" s="71">
        <v>0</v>
      </c>
      <c r="AQ30" s="71">
        <v>0</v>
      </c>
      <c r="AR30" s="71">
        <v>24179930</v>
      </c>
      <c r="AS30" s="71">
        <v>0</v>
      </c>
      <c r="AT30" s="71">
        <v>0</v>
      </c>
    </row>
    <row r="31" spans="1:46" x14ac:dyDescent="0.25">
      <c r="A31" s="19" t="s">
        <v>27</v>
      </c>
      <c r="B31" s="71">
        <v>0</v>
      </c>
      <c r="C31" s="71">
        <v>0</v>
      </c>
      <c r="D31" s="71">
        <v>0</v>
      </c>
      <c r="E31" s="81">
        <v>0</v>
      </c>
      <c r="F31" s="71">
        <v>0</v>
      </c>
      <c r="G31" s="71">
        <v>0</v>
      </c>
      <c r="H31" s="71">
        <v>0</v>
      </c>
      <c r="I31" s="81">
        <v>0</v>
      </c>
      <c r="J31" s="71">
        <v>0</v>
      </c>
      <c r="K31" s="71">
        <v>0</v>
      </c>
      <c r="L31" s="71">
        <v>0</v>
      </c>
      <c r="M31" s="81">
        <v>0</v>
      </c>
      <c r="N31" s="71">
        <v>0</v>
      </c>
      <c r="O31" s="71">
        <v>0</v>
      </c>
      <c r="P31" s="71">
        <v>0</v>
      </c>
      <c r="Q31" s="81">
        <v>0</v>
      </c>
      <c r="R31" s="71">
        <v>0</v>
      </c>
      <c r="S31" s="71">
        <v>0</v>
      </c>
      <c r="T31" s="71">
        <v>0</v>
      </c>
      <c r="U31" s="81">
        <v>0</v>
      </c>
      <c r="V31" s="71">
        <v>0</v>
      </c>
      <c r="W31" s="71">
        <v>0</v>
      </c>
      <c r="X31" s="71">
        <v>0</v>
      </c>
      <c r="Y31" s="81">
        <v>0</v>
      </c>
      <c r="Z31" s="71">
        <v>0</v>
      </c>
      <c r="AA31" s="71">
        <v>0</v>
      </c>
      <c r="AB31" s="71">
        <v>0</v>
      </c>
      <c r="AC31" s="81">
        <v>0</v>
      </c>
      <c r="AD31" s="71">
        <v>0</v>
      </c>
      <c r="AE31" s="71">
        <v>0</v>
      </c>
      <c r="AF31" s="71">
        <v>0</v>
      </c>
      <c r="AG31" s="81">
        <v>0</v>
      </c>
      <c r="AH31" s="71">
        <v>0</v>
      </c>
      <c r="AI31" s="71">
        <v>0</v>
      </c>
      <c r="AJ31" s="71">
        <v>0</v>
      </c>
      <c r="AK31" s="81">
        <v>0</v>
      </c>
      <c r="AL31" s="71">
        <v>0</v>
      </c>
      <c r="AM31" s="71">
        <v>0</v>
      </c>
      <c r="AN31" s="71">
        <v>0</v>
      </c>
      <c r="AO31" s="81">
        <v>0</v>
      </c>
      <c r="AP31" s="71">
        <v>0</v>
      </c>
      <c r="AQ31" s="71">
        <v>0</v>
      </c>
      <c r="AR31" s="71">
        <v>0</v>
      </c>
      <c r="AS31" s="71">
        <v>0</v>
      </c>
      <c r="AT31" s="71">
        <v>0</v>
      </c>
    </row>
    <row r="32" spans="1:46" x14ac:dyDescent="0.25">
      <c r="A32" s="19" t="s">
        <v>28</v>
      </c>
      <c r="B32" s="71">
        <v>0</v>
      </c>
      <c r="C32" s="71">
        <v>0</v>
      </c>
      <c r="D32" s="71">
        <v>0</v>
      </c>
      <c r="E32" s="81">
        <v>0</v>
      </c>
      <c r="F32" s="71">
        <v>0</v>
      </c>
      <c r="G32" s="71">
        <v>0</v>
      </c>
      <c r="H32" s="71">
        <v>0</v>
      </c>
      <c r="I32" s="81">
        <v>0</v>
      </c>
      <c r="J32" s="71">
        <v>0</v>
      </c>
      <c r="K32" s="71">
        <v>0</v>
      </c>
      <c r="L32" s="71">
        <v>0</v>
      </c>
      <c r="M32" s="81">
        <v>0</v>
      </c>
      <c r="N32" s="71">
        <v>0</v>
      </c>
      <c r="O32" s="71">
        <v>0</v>
      </c>
      <c r="P32" s="71">
        <v>0</v>
      </c>
      <c r="Q32" s="81">
        <v>0</v>
      </c>
      <c r="R32" s="71">
        <v>0</v>
      </c>
      <c r="S32" s="71">
        <v>0</v>
      </c>
      <c r="T32" s="71">
        <v>0</v>
      </c>
      <c r="U32" s="81">
        <v>0</v>
      </c>
      <c r="V32" s="71">
        <v>0</v>
      </c>
      <c r="W32" s="71">
        <v>0</v>
      </c>
      <c r="X32" s="71">
        <v>0</v>
      </c>
      <c r="Y32" s="81">
        <v>0</v>
      </c>
      <c r="Z32" s="71">
        <v>0</v>
      </c>
      <c r="AA32" s="71">
        <v>0</v>
      </c>
      <c r="AB32" s="71">
        <v>0</v>
      </c>
      <c r="AC32" s="81">
        <v>0</v>
      </c>
      <c r="AD32" s="71">
        <v>0</v>
      </c>
      <c r="AE32" s="71">
        <v>0</v>
      </c>
      <c r="AF32" s="71">
        <v>0</v>
      </c>
      <c r="AG32" s="81">
        <v>0</v>
      </c>
      <c r="AH32" s="71">
        <v>0</v>
      </c>
      <c r="AI32" s="71">
        <v>0</v>
      </c>
      <c r="AJ32" s="71">
        <v>0</v>
      </c>
      <c r="AK32" s="81">
        <v>0</v>
      </c>
      <c r="AL32" s="71">
        <v>0</v>
      </c>
      <c r="AM32" s="71">
        <v>0</v>
      </c>
      <c r="AN32" s="71">
        <v>0</v>
      </c>
      <c r="AO32" s="81">
        <v>0</v>
      </c>
      <c r="AP32" s="71">
        <v>0</v>
      </c>
      <c r="AQ32" s="71">
        <v>0</v>
      </c>
      <c r="AR32" s="71">
        <v>0</v>
      </c>
      <c r="AS32" s="71">
        <v>0</v>
      </c>
      <c r="AT32" s="71">
        <v>0</v>
      </c>
    </row>
    <row r="33" spans="1:46" x14ac:dyDescent="0.25">
      <c r="A33" s="19" t="s">
        <v>29</v>
      </c>
      <c r="B33" s="71">
        <v>4870798</v>
      </c>
      <c r="C33" s="71">
        <v>0</v>
      </c>
      <c r="D33" s="71">
        <v>0</v>
      </c>
      <c r="E33" s="81">
        <v>0</v>
      </c>
      <c r="F33" s="71">
        <v>0</v>
      </c>
      <c r="G33" s="71">
        <v>4870798</v>
      </c>
      <c r="H33" s="71">
        <v>4870798</v>
      </c>
      <c r="I33" s="81">
        <v>0</v>
      </c>
      <c r="J33" s="71">
        <v>0</v>
      </c>
      <c r="K33" s="71">
        <v>0</v>
      </c>
      <c r="L33" s="71">
        <v>0</v>
      </c>
      <c r="M33" s="81">
        <v>0</v>
      </c>
      <c r="N33" s="71">
        <v>0</v>
      </c>
      <c r="O33" s="71">
        <v>0</v>
      </c>
      <c r="P33" s="71">
        <v>0</v>
      </c>
      <c r="Q33" s="81">
        <v>0</v>
      </c>
      <c r="R33" s="71">
        <v>0</v>
      </c>
      <c r="S33" s="71">
        <v>0</v>
      </c>
      <c r="T33" s="71">
        <v>0</v>
      </c>
      <c r="U33" s="81">
        <v>0</v>
      </c>
      <c r="V33" s="71">
        <v>0</v>
      </c>
      <c r="W33" s="71">
        <v>0</v>
      </c>
      <c r="X33" s="71">
        <v>0</v>
      </c>
      <c r="Y33" s="81">
        <v>0</v>
      </c>
      <c r="Z33" s="71">
        <v>0</v>
      </c>
      <c r="AA33" s="71">
        <v>0</v>
      </c>
      <c r="AB33" s="71">
        <v>0</v>
      </c>
      <c r="AC33" s="81">
        <v>0</v>
      </c>
      <c r="AD33" s="71">
        <v>0</v>
      </c>
      <c r="AE33" s="71">
        <v>0</v>
      </c>
      <c r="AF33" s="71">
        <v>0</v>
      </c>
      <c r="AG33" s="81">
        <v>0</v>
      </c>
      <c r="AH33" s="71">
        <v>0</v>
      </c>
      <c r="AI33" s="71">
        <v>0</v>
      </c>
      <c r="AJ33" s="71">
        <v>0</v>
      </c>
      <c r="AK33" s="81">
        <v>0</v>
      </c>
      <c r="AL33" s="71">
        <v>0</v>
      </c>
      <c r="AM33" s="71">
        <v>0</v>
      </c>
      <c r="AN33" s="71">
        <v>0</v>
      </c>
      <c r="AO33" s="81">
        <v>0</v>
      </c>
      <c r="AP33" s="71">
        <v>0</v>
      </c>
      <c r="AQ33" s="71">
        <v>0</v>
      </c>
      <c r="AR33" s="71">
        <v>4870798</v>
      </c>
      <c r="AS33" s="71">
        <v>0</v>
      </c>
      <c r="AT33" s="71">
        <v>0</v>
      </c>
    </row>
    <row r="34" spans="1:46" x14ac:dyDescent="0.25">
      <c r="A34" s="19" t="s">
        <v>30</v>
      </c>
      <c r="B34" s="71">
        <v>0</v>
      </c>
      <c r="C34" s="71">
        <v>0</v>
      </c>
      <c r="D34" s="71">
        <v>0</v>
      </c>
      <c r="E34" s="81">
        <v>0</v>
      </c>
      <c r="F34" s="71">
        <v>0</v>
      </c>
      <c r="G34" s="71">
        <v>0</v>
      </c>
      <c r="H34" s="71">
        <v>0</v>
      </c>
      <c r="I34" s="81">
        <v>0</v>
      </c>
      <c r="J34" s="71">
        <v>0</v>
      </c>
      <c r="K34" s="71">
        <v>0</v>
      </c>
      <c r="L34" s="71">
        <v>0</v>
      </c>
      <c r="M34" s="81">
        <v>0</v>
      </c>
      <c r="N34" s="71">
        <v>0</v>
      </c>
      <c r="O34" s="71">
        <v>0</v>
      </c>
      <c r="P34" s="71">
        <v>0</v>
      </c>
      <c r="Q34" s="81">
        <v>0</v>
      </c>
      <c r="R34" s="71">
        <v>0</v>
      </c>
      <c r="S34" s="71">
        <v>0</v>
      </c>
      <c r="T34" s="71">
        <v>0</v>
      </c>
      <c r="U34" s="81">
        <v>0</v>
      </c>
      <c r="V34" s="71">
        <v>0</v>
      </c>
      <c r="W34" s="71">
        <v>0</v>
      </c>
      <c r="X34" s="71">
        <v>0</v>
      </c>
      <c r="Y34" s="81">
        <v>0</v>
      </c>
      <c r="Z34" s="71">
        <v>0</v>
      </c>
      <c r="AA34" s="71">
        <v>0</v>
      </c>
      <c r="AB34" s="71">
        <v>0</v>
      </c>
      <c r="AC34" s="81">
        <v>0</v>
      </c>
      <c r="AD34" s="71">
        <v>0</v>
      </c>
      <c r="AE34" s="71">
        <v>0</v>
      </c>
      <c r="AF34" s="71">
        <v>0</v>
      </c>
      <c r="AG34" s="81">
        <v>0</v>
      </c>
      <c r="AH34" s="71">
        <v>0</v>
      </c>
      <c r="AI34" s="71">
        <v>0</v>
      </c>
      <c r="AJ34" s="71">
        <v>0</v>
      </c>
      <c r="AK34" s="81">
        <v>0</v>
      </c>
      <c r="AL34" s="71">
        <v>0</v>
      </c>
      <c r="AM34" s="71">
        <v>0</v>
      </c>
      <c r="AN34" s="71">
        <v>0</v>
      </c>
      <c r="AO34" s="81">
        <v>0</v>
      </c>
      <c r="AP34" s="71">
        <v>0</v>
      </c>
      <c r="AQ34" s="71">
        <v>0</v>
      </c>
      <c r="AR34" s="71">
        <v>0</v>
      </c>
      <c r="AS34" s="71">
        <v>0</v>
      </c>
      <c r="AT34" s="71">
        <v>0</v>
      </c>
    </row>
    <row r="35" spans="1:46" x14ac:dyDescent="0.25">
      <c r="A35" s="19" t="s">
        <v>31</v>
      </c>
      <c r="B35" s="71">
        <v>0</v>
      </c>
      <c r="C35" s="71">
        <v>0</v>
      </c>
      <c r="D35" s="71">
        <v>0</v>
      </c>
      <c r="E35" s="81">
        <v>0</v>
      </c>
      <c r="F35" s="71">
        <v>0</v>
      </c>
      <c r="G35" s="71">
        <v>0</v>
      </c>
      <c r="H35" s="71">
        <v>0</v>
      </c>
      <c r="I35" s="81">
        <v>0</v>
      </c>
      <c r="J35" s="71">
        <v>0</v>
      </c>
      <c r="K35" s="71">
        <v>0</v>
      </c>
      <c r="L35" s="71">
        <v>0</v>
      </c>
      <c r="M35" s="81">
        <v>0</v>
      </c>
      <c r="N35" s="71">
        <v>0</v>
      </c>
      <c r="O35" s="71">
        <v>0</v>
      </c>
      <c r="P35" s="71">
        <v>0</v>
      </c>
      <c r="Q35" s="81">
        <v>0</v>
      </c>
      <c r="R35" s="71">
        <v>0</v>
      </c>
      <c r="S35" s="71">
        <v>0</v>
      </c>
      <c r="T35" s="71">
        <v>0</v>
      </c>
      <c r="U35" s="81">
        <v>0</v>
      </c>
      <c r="V35" s="71">
        <v>0</v>
      </c>
      <c r="W35" s="71">
        <v>0</v>
      </c>
      <c r="X35" s="71">
        <v>0</v>
      </c>
      <c r="Y35" s="81">
        <v>0</v>
      </c>
      <c r="Z35" s="71">
        <v>0</v>
      </c>
      <c r="AA35" s="71">
        <v>0</v>
      </c>
      <c r="AB35" s="71">
        <v>0</v>
      </c>
      <c r="AC35" s="81">
        <v>0</v>
      </c>
      <c r="AD35" s="71">
        <v>0</v>
      </c>
      <c r="AE35" s="71">
        <v>0</v>
      </c>
      <c r="AF35" s="71">
        <v>0</v>
      </c>
      <c r="AG35" s="81">
        <v>0</v>
      </c>
      <c r="AH35" s="71">
        <v>0</v>
      </c>
      <c r="AI35" s="71">
        <v>0</v>
      </c>
      <c r="AJ35" s="71">
        <v>0</v>
      </c>
      <c r="AK35" s="81">
        <v>0</v>
      </c>
      <c r="AL35" s="71">
        <v>0</v>
      </c>
      <c r="AM35" s="71">
        <v>0</v>
      </c>
      <c r="AN35" s="71">
        <v>0</v>
      </c>
      <c r="AO35" s="81">
        <v>0</v>
      </c>
      <c r="AP35" s="71">
        <v>0</v>
      </c>
      <c r="AQ35" s="71">
        <v>0</v>
      </c>
      <c r="AR35" s="71">
        <v>0</v>
      </c>
      <c r="AS35" s="71">
        <v>0</v>
      </c>
      <c r="AT35" s="71">
        <v>0</v>
      </c>
    </row>
    <row r="36" spans="1:46" x14ac:dyDescent="0.25">
      <c r="A36" s="19" t="s">
        <v>32</v>
      </c>
      <c r="B36" s="71">
        <v>12318585</v>
      </c>
      <c r="C36" s="71">
        <v>0</v>
      </c>
      <c r="D36" s="71">
        <v>0</v>
      </c>
      <c r="E36" s="81">
        <v>0</v>
      </c>
      <c r="F36" s="71">
        <v>0</v>
      </c>
      <c r="G36" s="71">
        <v>12318585</v>
      </c>
      <c r="H36" s="71">
        <v>12318585</v>
      </c>
      <c r="I36" s="81">
        <v>0</v>
      </c>
      <c r="J36" s="71">
        <v>0</v>
      </c>
      <c r="K36" s="71">
        <v>0</v>
      </c>
      <c r="L36" s="71">
        <v>0</v>
      </c>
      <c r="M36" s="81">
        <v>0</v>
      </c>
      <c r="N36" s="71">
        <v>0</v>
      </c>
      <c r="O36" s="71">
        <v>0</v>
      </c>
      <c r="P36" s="71">
        <v>0</v>
      </c>
      <c r="Q36" s="81">
        <v>0</v>
      </c>
      <c r="R36" s="71">
        <v>0</v>
      </c>
      <c r="S36" s="71">
        <v>0</v>
      </c>
      <c r="T36" s="71">
        <v>0</v>
      </c>
      <c r="U36" s="81">
        <v>0</v>
      </c>
      <c r="V36" s="71">
        <v>0</v>
      </c>
      <c r="W36" s="71">
        <v>0</v>
      </c>
      <c r="X36" s="71">
        <v>0</v>
      </c>
      <c r="Y36" s="81">
        <v>0</v>
      </c>
      <c r="Z36" s="71">
        <v>0</v>
      </c>
      <c r="AA36" s="71">
        <v>0</v>
      </c>
      <c r="AB36" s="71">
        <v>0</v>
      </c>
      <c r="AC36" s="81">
        <v>0</v>
      </c>
      <c r="AD36" s="71">
        <v>0</v>
      </c>
      <c r="AE36" s="71">
        <v>0</v>
      </c>
      <c r="AF36" s="71">
        <v>0</v>
      </c>
      <c r="AG36" s="81">
        <v>0</v>
      </c>
      <c r="AH36" s="71">
        <v>0</v>
      </c>
      <c r="AI36" s="71">
        <v>0</v>
      </c>
      <c r="AJ36" s="71">
        <v>0</v>
      </c>
      <c r="AK36" s="81">
        <v>0</v>
      </c>
      <c r="AL36" s="71">
        <v>0</v>
      </c>
      <c r="AM36" s="71">
        <v>0</v>
      </c>
      <c r="AN36" s="71">
        <v>0</v>
      </c>
      <c r="AO36" s="81">
        <v>0</v>
      </c>
      <c r="AP36" s="71">
        <v>0</v>
      </c>
      <c r="AQ36" s="71">
        <v>0</v>
      </c>
      <c r="AR36" s="71">
        <v>12318585</v>
      </c>
      <c r="AS36" s="71">
        <v>0</v>
      </c>
      <c r="AT36" s="71">
        <v>0</v>
      </c>
    </row>
    <row r="37" spans="1:46" x14ac:dyDescent="0.25">
      <c r="A37" s="19" t="s">
        <v>33</v>
      </c>
      <c r="B37" s="71">
        <v>272146589</v>
      </c>
      <c r="C37" s="71">
        <v>0</v>
      </c>
      <c r="D37" s="71">
        <v>0</v>
      </c>
      <c r="E37" s="81">
        <v>0</v>
      </c>
      <c r="F37" s="71">
        <v>0</v>
      </c>
      <c r="G37" s="71">
        <v>272146589</v>
      </c>
      <c r="H37" s="71">
        <v>272146589</v>
      </c>
      <c r="I37" s="81">
        <v>0</v>
      </c>
      <c r="J37" s="71">
        <v>0</v>
      </c>
      <c r="K37" s="71">
        <v>0</v>
      </c>
      <c r="L37" s="71">
        <v>0</v>
      </c>
      <c r="M37" s="81">
        <v>0</v>
      </c>
      <c r="N37" s="71">
        <v>0</v>
      </c>
      <c r="O37" s="71">
        <v>0</v>
      </c>
      <c r="P37" s="71">
        <v>0</v>
      </c>
      <c r="Q37" s="81">
        <v>0</v>
      </c>
      <c r="R37" s="71">
        <v>0</v>
      </c>
      <c r="S37" s="71">
        <v>0</v>
      </c>
      <c r="T37" s="71">
        <v>0</v>
      </c>
      <c r="U37" s="81">
        <v>0</v>
      </c>
      <c r="V37" s="71">
        <v>0</v>
      </c>
      <c r="W37" s="71">
        <v>0</v>
      </c>
      <c r="X37" s="71">
        <v>0</v>
      </c>
      <c r="Y37" s="81">
        <v>0</v>
      </c>
      <c r="Z37" s="71">
        <v>0</v>
      </c>
      <c r="AA37" s="71">
        <v>0</v>
      </c>
      <c r="AB37" s="71">
        <v>0</v>
      </c>
      <c r="AC37" s="81">
        <v>0</v>
      </c>
      <c r="AD37" s="71">
        <v>0</v>
      </c>
      <c r="AE37" s="71">
        <v>0</v>
      </c>
      <c r="AF37" s="71">
        <v>0</v>
      </c>
      <c r="AG37" s="81">
        <v>0</v>
      </c>
      <c r="AH37" s="71">
        <v>0</v>
      </c>
      <c r="AI37" s="71">
        <v>0</v>
      </c>
      <c r="AJ37" s="71">
        <v>0</v>
      </c>
      <c r="AK37" s="81">
        <v>0</v>
      </c>
      <c r="AL37" s="71">
        <v>0</v>
      </c>
      <c r="AM37" s="71">
        <v>0</v>
      </c>
      <c r="AN37" s="71">
        <v>0</v>
      </c>
      <c r="AO37" s="81">
        <v>0</v>
      </c>
      <c r="AP37" s="71">
        <v>0</v>
      </c>
      <c r="AQ37" s="71">
        <v>0</v>
      </c>
      <c r="AR37" s="71">
        <v>272146589</v>
      </c>
      <c r="AS37" s="71">
        <v>0</v>
      </c>
      <c r="AT37" s="71">
        <v>0</v>
      </c>
    </row>
    <row r="38" spans="1:46" x14ac:dyDescent="0.25">
      <c r="A38" s="19" t="s">
        <v>34</v>
      </c>
      <c r="B38" s="71">
        <v>33580363</v>
      </c>
      <c r="C38" s="71">
        <v>0</v>
      </c>
      <c r="D38" s="71">
        <v>0</v>
      </c>
      <c r="E38" s="81">
        <v>0</v>
      </c>
      <c r="F38" s="71">
        <v>0</v>
      </c>
      <c r="G38" s="71">
        <v>0</v>
      </c>
      <c r="H38" s="71">
        <v>0</v>
      </c>
      <c r="I38" s="81">
        <v>0</v>
      </c>
      <c r="J38" s="71">
        <v>0</v>
      </c>
      <c r="K38" s="71">
        <v>0</v>
      </c>
      <c r="L38" s="71">
        <v>0</v>
      </c>
      <c r="M38" s="81">
        <v>0</v>
      </c>
      <c r="N38" s="71">
        <v>0</v>
      </c>
      <c r="O38" s="71">
        <v>0</v>
      </c>
      <c r="P38" s="71">
        <v>0</v>
      </c>
      <c r="Q38" s="81">
        <v>0</v>
      </c>
      <c r="R38" s="71">
        <v>0</v>
      </c>
      <c r="S38" s="71">
        <v>0</v>
      </c>
      <c r="T38" s="71">
        <v>0</v>
      </c>
      <c r="U38" s="81">
        <v>0</v>
      </c>
      <c r="V38" s="71">
        <v>0</v>
      </c>
      <c r="W38" s="71">
        <v>33580363</v>
      </c>
      <c r="X38" s="71">
        <v>33580363</v>
      </c>
      <c r="Y38" s="81">
        <v>0</v>
      </c>
      <c r="Z38" s="71">
        <v>0</v>
      </c>
      <c r="AA38" s="71">
        <v>0</v>
      </c>
      <c r="AB38" s="71">
        <v>0</v>
      </c>
      <c r="AC38" s="81">
        <v>0</v>
      </c>
      <c r="AD38" s="71">
        <v>0</v>
      </c>
      <c r="AE38" s="71">
        <v>0</v>
      </c>
      <c r="AF38" s="71">
        <v>0</v>
      </c>
      <c r="AG38" s="81">
        <v>0</v>
      </c>
      <c r="AH38" s="71">
        <v>0</v>
      </c>
      <c r="AI38" s="71">
        <v>0</v>
      </c>
      <c r="AJ38" s="71">
        <v>0</v>
      </c>
      <c r="AK38" s="81">
        <v>0</v>
      </c>
      <c r="AL38" s="71">
        <v>0</v>
      </c>
      <c r="AM38" s="71">
        <v>0</v>
      </c>
      <c r="AN38" s="71">
        <v>0</v>
      </c>
      <c r="AO38" s="81">
        <v>0</v>
      </c>
      <c r="AP38" s="71">
        <v>0</v>
      </c>
      <c r="AQ38" s="71">
        <v>0</v>
      </c>
      <c r="AR38" s="71">
        <v>33580363</v>
      </c>
      <c r="AS38" s="71">
        <v>0</v>
      </c>
      <c r="AT38" s="71">
        <v>0</v>
      </c>
    </row>
    <row r="39" spans="1:46" x14ac:dyDescent="0.25">
      <c r="A39" s="19" t="s">
        <v>35</v>
      </c>
      <c r="B39" s="71">
        <v>0</v>
      </c>
      <c r="C39" s="71">
        <v>0</v>
      </c>
      <c r="D39" s="71">
        <v>0</v>
      </c>
      <c r="E39" s="81">
        <v>0</v>
      </c>
      <c r="F39" s="71">
        <v>0</v>
      </c>
      <c r="G39" s="71">
        <v>0</v>
      </c>
      <c r="H39" s="71">
        <v>0</v>
      </c>
      <c r="I39" s="81">
        <v>0</v>
      </c>
      <c r="J39" s="71">
        <v>0</v>
      </c>
      <c r="K39" s="71">
        <v>0</v>
      </c>
      <c r="L39" s="71">
        <v>0</v>
      </c>
      <c r="M39" s="81">
        <v>0</v>
      </c>
      <c r="N39" s="71">
        <v>0</v>
      </c>
      <c r="O39" s="71">
        <v>0</v>
      </c>
      <c r="P39" s="71">
        <v>0</v>
      </c>
      <c r="Q39" s="81">
        <v>0</v>
      </c>
      <c r="R39" s="71">
        <v>0</v>
      </c>
      <c r="S39" s="71">
        <v>0</v>
      </c>
      <c r="T39" s="71">
        <v>0</v>
      </c>
      <c r="U39" s="81">
        <v>0</v>
      </c>
      <c r="V39" s="71">
        <v>0</v>
      </c>
      <c r="W39" s="71">
        <v>0</v>
      </c>
      <c r="X39" s="71">
        <v>0</v>
      </c>
      <c r="Y39" s="81">
        <v>0</v>
      </c>
      <c r="Z39" s="71">
        <v>0</v>
      </c>
      <c r="AA39" s="71">
        <v>0</v>
      </c>
      <c r="AB39" s="71">
        <v>0</v>
      </c>
      <c r="AC39" s="81">
        <v>0</v>
      </c>
      <c r="AD39" s="71">
        <v>0</v>
      </c>
      <c r="AE39" s="71">
        <v>0</v>
      </c>
      <c r="AF39" s="71">
        <v>0</v>
      </c>
      <c r="AG39" s="81">
        <v>0</v>
      </c>
      <c r="AH39" s="71">
        <v>0</v>
      </c>
      <c r="AI39" s="71">
        <v>0</v>
      </c>
      <c r="AJ39" s="71">
        <v>0</v>
      </c>
      <c r="AK39" s="81">
        <v>0</v>
      </c>
      <c r="AL39" s="71">
        <v>0</v>
      </c>
      <c r="AM39" s="71">
        <v>0</v>
      </c>
      <c r="AN39" s="71">
        <v>0</v>
      </c>
      <c r="AO39" s="81">
        <v>0</v>
      </c>
      <c r="AP39" s="71">
        <v>0</v>
      </c>
      <c r="AQ39" s="71">
        <v>0</v>
      </c>
      <c r="AR39" s="71">
        <v>0</v>
      </c>
      <c r="AS39" s="71">
        <v>0</v>
      </c>
      <c r="AT39" s="71">
        <v>0</v>
      </c>
    </row>
    <row r="40" spans="1:46" x14ac:dyDescent="0.25">
      <c r="A40" s="19" t="s">
        <v>36</v>
      </c>
      <c r="B40" s="71">
        <v>0</v>
      </c>
      <c r="C40" s="71">
        <v>0</v>
      </c>
      <c r="D40" s="71">
        <v>0</v>
      </c>
      <c r="E40" s="81">
        <v>0</v>
      </c>
      <c r="F40" s="71">
        <v>0</v>
      </c>
      <c r="G40" s="71">
        <v>0</v>
      </c>
      <c r="H40" s="71">
        <v>0</v>
      </c>
      <c r="I40" s="81">
        <v>0</v>
      </c>
      <c r="J40" s="71">
        <v>0</v>
      </c>
      <c r="K40" s="71">
        <v>0</v>
      </c>
      <c r="L40" s="71">
        <v>0</v>
      </c>
      <c r="M40" s="81">
        <v>0</v>
      </c>
      <c r="N40" s="71">
        <v>0</v>
      </c>
      <c r="O40" s="71">
        <v>0</v>
      </c>
      <c r="P40" s="71">
        <v>0</v>
      </c>
      <c r="Q40" s="81">
        <v>0</v>
      </c>
      <c r="R40" s="71">
        <v>0</v>
      </c>
      <c r="S40" s="71">
        <v>0</v>
      </c>
      <c r="T40" s="71">
        <v>0</v>
      </c>
      <c r="U40" s="81">
        <v>0</v>
      </c>
      <c r="V40" s="71">
        <v>0</v>
      </c>
      <c r="W40" s="71">
        <v>0</v>
      </c>
      <c r="X40" s="71">
        <v>0</v>
      </c>
      <c r="Y40" s="81">
        <v>0</v>
      </c>
      <c r="Z40" s="71">
        <v>0</v>
      </c>
      <c r="AA40" s="71">
        <v>0</v>
      </c>
      <c r="AB40" s="71">
        <v>0</v>
      </c>
      <c r="AC40" s="81">
        <v>0</v>
      </c>
      <c r="AD40" s="71">
        <v>0</v>
      </c>
      <c r="AE40" s="71">
        <v>0</v>
      </c>
      <c r="AF40" s="71">
        <v>0</v>
      </c>
      <c r="AG40" s="81">
        <v>0</v>
      </c>
      <c r="AH40" s="71">
        <v>0</v>
      </c>
      <c r="AI40" s="71">
        <v>0</v>
      </c>
      <c r="AJ40" s="71">
        <v>0</v>
      </c>
      <c r="AK40" s="81">
        <v>0</v>
      </c>
      <c r="AL40" s="71">
        <v>0</v>
      </c>
      <c r="AM40" s="71">
        <v>0</v>
      </c>
      <c r="AN40" s="71">
        <v>0</v>
      </c>
      <c r="AO40" s="81">
        <v>0</v>
      </c>
      <c r="AP40" s="71">
        <v>0</v>
      </c>
      <c r="AQ40" s="71">
        <v>0</v>
      </c>
      <c r="AR40" s="71">
        <v>0</v>
      </c>
      <c r="AS40" s="71">
        <v>0</v>
      </c>
      <c r="AT40" s="71">
        <v>0</v>
      </c>
    </row>
    <row r="41" spans="1:46" x14ac:dyDescent="0.25">
      <c r="A41" s="19" t="s">
        <v>37</v>
      </c>
      <c r="B41" s="71">
        <v>0</v>
      </c>
      <c r="C41" s="71">
        <v>0</v>
      </c>
      <c r="D41" s="71">
        <v>0</v>
      </c>
      <c r="E41" s="81">
        <v>0</v>
      </c>
      <c r="F41" s="71">
        <v>0</v>
      </c>
      <c r="G41" s="71">
        <v>0</v>
      </c>
      <c r="H41" s="71">
        <v>0</v>
      </c>
      <c r="I41" s="81">
        <v>0</v>
      </c>
      <c r="J41" s="71">
        <v>0</v>
      </c>
      <c r="K41" s="71">
        <v>0</v>
      </c>
      <c r="L41" s="71">
        <v>0</v>
      </c>
      <c r="M41" s="81">
        <v>0</v>
      </c>
      <c r="N41" s="71">
        <v>0</v>
      </c>
      <c r="O41" s="71">
        <v>0</v>
      </c>
      <c r="P41" s="71">
        <v>0</v>
      </c>
      <c r="Q41" s="81">
        <v>0</v>
      </c>
      <c r="R41" s="71">
        <v>0</v>
      </c>
      <c r="S41" s="71">
        <v>0</v>
      </c>
      <c r="T41" s="71">
        <v>0</v>
      </c>
      <c r="U41" s="81">
        <v>0</v>
      </c>
      <c r="V41" s="71">
        <v>0</v>
      </c>
      <c r="W41" s="71">
        <v>0</v>
      </c>
      <c r="X41" s="71">
        <v>0</v>
      </c>
      <c r="Y41" s="81">
        <v>0</v>
      </c>
      <c r="Z41" s="71">
        <v>0</v>
      </c>
      <c r="AA41" s="71">
        <v>0</v>
      </c>
      <c r="AB41" s="71">
        <v>0</v>
      </c>
      <c r="AC41" s="81">
        <v>0</v>
      </c>
      <c r="AD41" s="71">
        <v>0</v>
      </c>
      <c r="AE41" s="71">
        <v>0</v>
      </c>
      <c r="AF41" s="71">
        <v>0</v>
      </c>
      <c r="AG41" s="81">
        <v>0</v>
      </c>
      <c r="AH41" s="71">
        <v>0</v>
      </c>
      <c r="AI41" s="71">
        <v>0</v>
      </c>
      <c r="AJ41" s="71">
        <v>0</v>
      </c>
      <c r="AK41" s="81">
        <v>0</v>
      </c>
      <c r="AL41" s="71">
        <v>0</v>
      </c>
      <c r="AM41" s="71">
        <v>0</v>
      </c>
      <c r="AN41" s="71">
        <v>0</v>
      </c>
      <c r="AO41" s="81">
        <v>0</v>
      </c>
      <c r="AP41" s="71">
        <v>0</v>
      </c>
      <c r="AQ41" s="71">
        <v>0</v>
      </c>
      <c r="AR41" s="71">
        <v>0</v>
      </c>
      <c r="AS41" s="71">
        <v>0</v>
      </c>
      <c r="AT41" s="71">
        <v>0</v>
      </c>
    </row>
    <row r="42" spans="1:46" x14ac:dyDescent="0.25">
      <c r="A42" s="19" t="s">
        <v>38</v>
      </c>
      <c r="B42" s="71">
        <v>18581648</v>
      </c>
      <c r="C42" s="71">
        <v>0</v>
      </c>
      <c r="D42" s="71">
        <v>0</v>
      </c>
      <c r="E42" s="81">
        <v>0</v>
      </c>
      <c r="F42" s="71">
        <v>0</v>
      </c>
      <c r="G42" s="71">
        <v>15794401</v>
      </c>
      <c r="H42" s="71">
        <v>15794401</v>
      </c>
      <c r="I42" s="81">
        <v>0</v>
      </c>
      <c r="J42" s="71">
        <v>0</v>
      </c>
      <c r="K42" s="71">
        <v>0</v>
      </c>
      <c r="L42" s="71">
        <v>0</v>
      </c>
      <c r="M42" s="81">
        <v>0</v>
      </c>
      <c r="N42" s="71">
        <v>0</v>
      </c>
      <c r="O42" s="71">
        <v>0</v>
      </c>
      <c r="P42" s="71">
        <v>0</v>
      </c>
      <c r="Q42" s="81">
        <v>0</v>
      </c>
      <c r="R42" s="71">
        <v>0</v>
      </c>
      <c r="S42" s="71">
        <v>0</v>
      </c>
      <c r="T42" s="71">
        <v>0</v>
      </c>
      <c r="U42" s="81">
        <v>0</v>
      </c>
      <c r="V42" s="71">
        <v>0</v>
      </c>
      <c r="W42" s="71">
        <v>0</v>
      </c>
      <c r="X42" s="71">
        <v>0</v>
      </c>
      <c r="Y42" s="81">
        <v>0</v>
      </c>
      <c r="Z42" s="71">
        <v>0</v>
      </c>
      <c r="AA42" s="71">
        <v>0</v>
      </c>
      <c r="AB42" s="71">
        <v>0</v>
      </c>
      <c r="AC42" s="81">
        <v>0</v>
      </c>
      <c r="AD42" s="71">
        <v>0</v>
      </c>
      <c r="AE42" s="71">
        <v>0</v>
      </c>
      <c r="AF42" s="71">
        <v>0</v>
      </c>
      <c r="AG42" s="81">
        <v>0</v>
      </c>
      <c r="AH42" s="71">
        <v>0</v>
      </c>
      <c r="AI42" s="71">
        <v>0</v>
      </c>
      <c r="AJ42" s="71">
        <v>0</v>
      </c>
      <c r="AK42" s="81">
        <v>0</v>
      </c>
      <c r="AL42" s="71">
        <v>0</v>
      </c>
      <c r="AM42" s="71">
        <v>2787247</v>
      </c>
      <c r="AN42" s="71">
        <v>2787247</v>
      </c>
      <c r="AO42" s="81">
        <v>0</v>
      </c>
      <c r="AP42" s="71">
        <v>0</v>
      </c>
      <c r="AQ42" s="71">
        <v>0</v>
      </c>
      <c r="AR42" s="71">
        <v>18581648</v>
      </c>
      <c r="AS42" s="71">
        <v>0</v>
      </c>
      <c r="AT42" s="71">
        <v>0</v>
      </c>
    </row>
    <row r="43" spans="1:46" x14ac:dyDescent="0.25">
      <c r="A43" s="19" t="s">
        <v>39</v>
      </c>
      <c r="B43" s="71">
        <v>0</v>
      </c>
      <c r="C43" s="71">
        <v>0</v>
      </c>
      <c r="D43" s="71">
        <v>0</v>
      </c>
      <c r="E43" s="81">
        <v>0</v>
      </c>
      <c r="F43" s="71">
        <v>0</v>
      </c>
      <c r="G43" s="71">
        <v>0</v>
      </c>
      <c r="H43" s="71">
        <v>0</v>
      </c>
      <c r="I43" s="81">
        <v>0</v>
      </c>
      <c r="J43" s="71">
        <v>0</v>
      </c>
      <c r="K43" s="71">
        <v>0</v>
      </c>
      <c r="L43" s="71">
        <v>0</v>
      </c>
      <c r="M43" s="81">
        <v>0</v>
      </c>
      <c r="N43" s="71">
        <v>0</v>
      </c>
      <c r="O43" s="71">
        <v>0</v>
      </c>
      <c r="P43" s="71">
        <v>0</v>
      </c>
      <c r="Q43" s="81">
        <v>0</v>
      </c>
      <c r="R43" s="71">
        <v>0</v>
      </c>
      <c r="S43" s="71">
        <v>0</v>
      </c>
      <c r="T43" s="71">
        <v>0</v>
      </c>
      <c r="U43" s="81">
        <v>0</v>
      </c>
      <c r="V43" s="71">
        <v>0</v>
      </c>
      <c r="W43" s="71">
        <v>0</v>
      </c>
      <c r="X43" s="71">
        <v>0</v>
      </c>
      <c r="Y43" s="81">
        <v>0</v>
      </c>
      <c r="Z43" s="71">
        <v>0</v>
      </c>
      <c r="AA43" s="71">
        <v>0</v>
      </c>
      <c r="AB43" s="71">
        <v>0</v>
      </c>
      <c r="AC43" s="81">
        <v>0</v>
      </c>
      <c r="AD43" s="71">
        <v>0</v>
      </c>
      <c r="AE43" s="71">
        <v>0</v>
      </c>
      <c r="AF43" s="71">
        <v>0</v>
      </c>
      <c r="AG43" s="81">
        <v>0</v>
      </c>
      <c r="AH43" s="71">
        <v>0</v>
      </c>
      <c r="AI43" s="71">
        <v>0</v>
      </c>
      <c r="AJ43" s="71">
        <v>0</v>
      </c>
      <c r="AK43" s="81">
        <v>0</v>
      </c>
      <c r="AL43" s="71">
        <v>0</v>
      </c>
      <c r="AM43" s="71">
        <v>0</v>
      </c>
      <c r="AN43" s="71">
        <v>0</v>
      </c>
      <c r="AO43" s="81">
        <v>0</v>
      </c>
      <c r="AP43" s="71">
        <v>0</v>
      </c>
      <c r="AQ43" s="71">
        <v>0</v>
      </c>
      <c r="AR43" s="71">
        <v>0</v>
      </c>
      <c r="AS43" s="71">
        <v>0</v>
      </c>
      <c r="AT43" s="71">
        <v>0</v>
      </c>
    </row>
    <row r="44" spans="1:46" x14ac:dyDescent="0.25">
      <c r="A44" s="19" t="s">
        <v>40</v>
      </c>
      <c r="B44" s="71">
        <v>0</v>
      </c>
      <c r="C44" s="71">
        <v>0</v>
      </c>
      <c r="D44" s="71">
        <v>0</v>
      </c>
      <c r="E44" s="81">
        <v>0</v>
      </c>
      <c r="F44" s="71">
        <v>0</v>
      </c>
      <c r="G44" s="71">
        <v>0</v>
      </c>
      <c r="H44" s="71">
        <v>0</v>
      </c>
      <c r="I44" s="81">
        <v>0</v>
      </c>
      <c r="J44" s="71">
        <v>0</v>
      </c>
      <c r="K44" s="71">
        <v>0</v>
      </c>
      <c r="L44" s="71">
        <v>0</v>
      </c>
      <c r="M44" s="81">
        <v>0</v>
      </c>
      <c r="N44" s="71">
        <v>0</v>
      </c>
      <c r="O44" s="71">
        <v>0</v>
      </c>
      <c r="P44" s="71">
        <v>0</v>
      </c>
      <c r="Q44" s="81">
        <v>0</v>
      </c>
      <c r="R44" s="71">
        <v>0</v>
      </c>
      <c r="S44" s="71">
        <v>0</v>
      </c>
      <c r="T44" s="71">
        <v>0</v>
      </c>
      <c r="U44" s="81">
        <v>0</v>
      </c>
      <c r="V44" s="71">
        <v>0</v>
      </c>
      <c r="W44" s="71">
        <v>0</v>
      </c>
      <c r="X44" s="71">
        <v>0</v>
      </c>
      <c r="Y44" s="81">
        <v>0</v>
      </c>
      <c r="Z44" s="71">
        <v>0</v>
      </c>
      <c r="AA44" s="71">
        <v>0</v>
      </c>
      <c r="AB44" s="71">
        <v>0</v>
      </c>
      <c r="AC44" s="81">
        <v>0</v>
      </c>
      <c r="AD44" s="71">
        <v>0</v>
      </c>
      <c r="AE44" s="71">
        <v>0</v>
      </c>
      <c r="AF44" s="71">
        <v>0</v>
      </c>
      <c r="AG44" s="81">
        <v>0</v>
      </c>
      <c r="AH44" s="71">
        <v>0</v>
      </c>
      <c r="AI44" s="71">
        <v>0</v>
      </c>
      <c r="AJ44" s="71">
        <v>0</v>
      </c>
      <c r="AK44" s="81">
        <v>0</v>
      </c>
      <c r="AL44" s="71">
        <v>0</v>
      </c>
      <c r="AM44" s="71">
        <v>0</v>
      </c>
      <c r="AN44" s="71">
        <v>0</v>
      </c>
      <c r="AO44" s="81">
        <v>0</v>
      </c>
      <c r="AP44" s="71">
        <v>0</v>
      </c>
      <c r="AQ44" s="71">
        <v>0</v>
      </c>
      <c r="AR44" s="71">
        <v>0</v>
      </c>
      <c r="AS44" s="71">
        <v>0</v>
      </c>
      <c r="AT44" s="71">
        <v>0</v>
      </c>
    </row>
    <row r="45" spans="1:46" x14ac:dyDescent="0.25">
      <c r="A45" s="19" t="s">
        <v>41</v>
      </c>
      <c r="B45" s="71">
        <v>11136582</v>
      </c>
      <c r="C45" s="71">
        <v>0</v>
      </c>
      <c r="D45" s="71">
        <v>0</v>
      </c>
      <c r="E45" s="81">
        <v>0</v>
      </c>
      <c r="F45" s="71">
        <v>0</v>
      </c>
      <c r="G45" s="71">
        <v>11136582</v>
      </c>
      <c r="H45" s="71">
        <v>11136582</v>
      </c>
      <c r="I45" s="81">
        <v>0</v>
      </c>
      <c r="J45" s="71">
        <v>0</v>
      </c>
      <c r="K45" s="71">
        <v>0</v>
      </c>
      <c r="L45" s="71">
        <v>0</v>
      </c>
      <c r="M45" s="81">
        <v>0</v>
      </c>
      <c r="N45" s="71">
        <v>0</v>
      </c>
      <c r="O45" s="71">
        <v>0</v>
      </c>
      <c r="P45" s="71">
        <v>0</v>
      </c>
      <c r="Q45" s="81">
        <v>0</v>
      </c>
      <c r="R45" s="71">
        <v>0</v>
      </c>
      <c r="S45" s="71">
        <v>0</v>
      </c>
      <c r="T45" s="71">
        <v>0</v>
      </c>
      <c r="U45" s="81">
        <v>0</v>
      </c>
      <c r="V45" s="71">
        <v>0</v>
      </c>
      <c r="W45" s="71">
        <v>0</v>
      </c>
      <c r="X45" s="71">
        <v>0</v>
      </c>
      <c r="Y45" s="81">
        <v>0</v>
      </c>
      <c r="Z45" s="71">
        <v>0</v>
      </c>
      <c r="AA45" s="71">
        <v>0</v>
      </c>
      <c r="AB45" s="71">
        <v>0</v>
      </c>
      <c r="AC45" s="81">
        <v>0</v>
      </c>
      <c r="AD45" s="71">
        <v>0</v>
      </c>
      <c r="AE45" s="71">
        <v>0</v>
      </c>
      <c r="AF45" s="71">
        <v>0</v>
      </c>
      <c r="AG45" s="81">
        <v>0</v>
      </c>
      <c r="AH45" s="71">
        <v>0</v>
      </c>
      <c r="AI45" s="71">
        <v>0</v>
      </c>
      <c r="AJ45" s="71">
        <v>0</v>
      </c>
      <c r="AK45" s="81">
        <v>0</v>
      </c>
      <c r="AL45" s="71">
        <v>0</v>
      </c>
      <c r="AM45" s="71">
        <v>0</v>
      </c>
      <c r="AN45" s="71">
        <v>0</v>
      </c>
      <c r="AO45" s="81">
        <v>0</v>
      </c>
      <c r="AP45" s="71">
        <v>0</v>
      </c>
      <c r="AQ45" s="71">
        <v>0</v>
      </c>
      <c r="AR45" s="71">
        <v>11136582</v>
      </c>
      <c r="AS45" s="71">
        <v>0</v>
      </c>
      <c r="AT45" s="71">
        <v>0</v>
      </c>
    </row>
    <row r="46" spans="1:46" x14ac:dyDescent="0.25">
      <c r="A46" s="19" t="s">
        <v>42</v>
      </c>
      <c r="B46" s="71">
        <v>0</v>
      </c>
      <c r="C46" s="71">
        <v>0</v>
      </c>
      <c r="D46" s="71">
        <v>0</v>
      </c>
      <c r="E46" s="81">
        <v>0</v>
      </c>
      <c r="F46" s="71">
        <v>0</v>
      </c>
      <c r="G46" s="71">
        <v>0</v>
      </c>
      <c r="H46" s="71">
        <v>0</v>
      </c>
      <c r="I46" s="81">
        <v>0</v>
      </c>
      <c r="J46" s="71">
        <v>0</v>
      </c>
      <c r="K46" s="71">
        <v>0</v>
      </c>
      <c r="L46" s="71">
        <v>0</v>
      </c>
      <c r="M46" s="81">
        <v>0</v>
      </c>
      <c r="N46" s="71">
        <v>0</v>
      </c>
      <c r="O46" s="71">
        <v>0</v>
      </c>
      <c r="P46" s="71">
        <v>0</v>
      </c>
      <c r="Q46" s="81">
        <v>0</v>
      </c>
      <c r="R46" s="71">
        <v>0</v>
      </c>
      <c r="S46" s="71">
        <v>0</v>
      </c>
      <c r="T46" s="71">
        <v>0</v>
      </c>
      <c r="U46" s="81">
        <v>0</v>
      </c>
      <c r="V46" s="71">
        <v>0</v>
      </c>
      <c r="W46" s="71">
        <v>0</v>
      </c>
      <c r="X46" s="71">
        <v>0</v>
      </c>
      <c r="Y46" s="81">
        <v>0</v>
      </c>
      <c r="Z46" s="71">
        <v>0</v>
      </c>
      <c r="AA46" s="71">
        <v>0</v>
      </c>
      <c r="AB46" s="71">
        <v>0</v>
      </c>
      <c r="AC46" s="81">
        <v>0</v>
      </c>
      <c r="AD46" s="71">
        <v>0</v>
      </c>
      <c r="AE46" s="71">
        <v>0</v>
      </c>
      <c r="AF46" s="71">
        <v>0</v>
      </c>
      <c r="AG46" s="81">
        <v>0</v>
      </c>
      <c r="AH46" s="71">
        <v>0</v>
      </c>
      <c r="AI46" s="71">
        <v>0</v>
      </c>
      <c r="AJ46" s="71">
        <v>0</v>
      </c>
      <c r="AK46" s="81">
        <v>0</v>
      </c>
      <c r="AL46" s="71">
        <v>0</v>
      </c>
      <c r="AM46" s="71">
        <v>0</v>
      </c>
      <c r="AN46" s="71">
        <v>0</v>
      </c>
      <c r="AO46" s="81">
        <v>0</v>
      </c>
      <c r="AP46" s="71">
        <v>0</v>
      </c>
      <c r="AQ46" s="71">
        <v>0</v>
      </c>
      <c r="AR46" s="71">
        <v>0</v>
      </c>
      <c r="AS46" s="71">
        <v>0</v>
      </c>
      <c r="AT46" s="71">
        <v>0</v>
      </c>
    </row>
    <row r="47" spans="1:46" x14ac:dyDescent="0.25">
      <c r="A47" s="19" t="s">
        <v>43</v>
      </c>
      <c r="B47" s="71">
        <v>21336072</v>
      </c>
      <c r="C47" s="71">
        <v>0</v>
      </c>
      <c r="D47" s="71">
        <v>0</v>
      </c>
      <c r="E47" s="81">
        <v>0</v>
      </c>
      <c r="F47" s="71">
        <v>0</v>
      </c>
      <c r="G47" s="71">
        <v>21336072</v>
      </c>
      <c r="H47" s="71">
        <v>21336072</v>
      </c>
      <c r="I47" s="81">
        <v>0</v>
      </c>
      <c r="J47" s="71">
        <v>0</v>
      </c>
      <c r="K47" s="71">
        <v>0</v>
      </c>
      <c r="L47" s="71">
        <v>0</v>
      </c>
      <c r="M47" s="81">
        <v>0</v>
      </c>
      <c r="N47" s="71">
        <v>0</v>
      </c>
      <c r="O47" s="71">
        <v>0</v>
      </c>
      <c r="P47" s="71">
        <v>0</v>
      </c>
      <c r="Q47" s="81">
        <v>0</v>
      </c>
      <c r="R47" s="71">
        <v>0</v>
      </c>
      <c r="S47" s="71">
        <v>0</v>
      </c>
      <c r="T47" s="71">
        <v>0</v>
      </c>
      <c r="U47" s="81">
        <v>0</v>
      </c>
      <c r="V47" s="71">
        <v>0</v>
      </c>
      <c r="W47" s="71">
        <v>0</v>
      </c>
      <c r="X47" s="71">
        <v>0</v>
      </c>
      <c r="Y47" s="81">
        <v>0</v>
      </c>
      <c r="Z47" s="71">
        <v>0</v>
      </c>
      <c r="AA47" s="71">
        <v>0</v>
      </c>
      <c r="AB47" s="71">
        <v>0</v>
      </c>
      <c r="AC47" s="81">
        <v>0</v>
      </c>
      <c r="AD47" s="71">
        <v>0</v>
      </c>
      <c r="AE47" s="71">
        <v>0</v>
      </c>
      <c r="AF47" s="71">
        <v>0</v>
      </c>
      <c r="AG47" s="81">
        <v>0</v>
      </c>
      <c r="AH47" s="71">
        <v>0</v>
      </c>
      <c r="AI47" s="71">
        <v>0</v>
      </c>
      <c r="AJ47" s="71">
        <v>0</v>
      </c>
      <c r="AK47" s="81">
        <v>0</v>
      </c>
      <c r="AL47" s="71">
        <v>0</v>
      </c>
      <c r="AM47" s="71">
        <v>0</v>
      </c>
      <c r="AN47" s="71">
        <v>0</v>
      </c>
      <c r="AO47" s="81">
        <v>0</v>
      </c>
      <c r="AP47" s="71">
        <v>0</v>
      </c>
      <c r="AQ47" s="71">
        <v>0</v>
      </c>
      <c r="AR47" s="71">
        <v>21336072</v>
      </c>
      <c r="AS47" s="71">
        <v>0</v>
      </c>
      <c r="AT47" s="71">
        <v>0</v>
      </c>
    </row>
    <row r="48" spans="1:46" x14ac:dyDescent="0.25">
      <c r="A48" s="19" t="s">
        <v>44</v>
      </c>
      <c r="B48" s="71">
        <v>54169822</v>
      </c>
      <c r="C48" s="71">
        <v>0</v>
      </c>
      <c r="D48" s="71">
        <v>0</v>
      </c>
      <c r="E48" s="81">
        <v>0</v>
      </c>
      <c r="F48" s="71">
        <v>0</v>
      </c>
      <c r="G48" s="71">
        <v>0</v>
      </c>
      <c r="H48" s="71">
        <v>0</v>
      </c>
      <c r="I48" s="81">
        <v>0</v>
      </c>
      <c r="J48" s="71">
        <v>0</v>
      </c>
      <c r="K48" s="71">
        <v>0</v>
      </c>
      <c r="L48" s="71">
        <v>0</v>
      </c>
      <c r="M48" s="81">
        <v>0</v>
      </c>
      <c r="N48" s="71">
        <v>54169822</v>
      </c>
      <c r="O48" s="71">
        <v>54169822</v>
      </c>
      <c r="P48" s="71">
        <v>0</v>
      </c>
      <c r="Q48" s="81">
        <v>0</v>
      </c>
      <c r="R48" s="71">
        <v>0</v>
      </c>
      <c r="S48" s="71">
        <v>0</v>
      </c>
      <c r="T48" s="71">
        <v>0</v>
      </c>
      <c r="U48" s="81">
        <v>0</v>
      </c>
      <c r="V48" s="71">
        <v>0</v>
      </c>
      <c r="W48" s="71">
        <v>0</v>
      </c>
      <c r="X48" s="71">
        <v>0</v>
      </c>
      <c r="Y48" s="81">
        <v>0</v>
      </c>
      <c r="Z48" s="71">
        <v>0</v>
      </c>
      <c r="AA48" s="71">
        <v>0</v>
      </c>
      <c r="AB48" s="71">
        <v>0</v>
      </c>
      <c r="AC48" s="81">
        <v>0</v>
      </c>
      <c r="AD48" s="71">
        <v>0</v>
      </c>
      <c r="AE48" s="71">
        <v>0</v>
      </c>
      <c r="AF48" s="71">
        <v>0</v>
      </c>
      <c r="AG48" s="81">
        <v>0</v>
      </c>
      <c r="AH48" s="71">
        <v>0</v>
      </c>
      <c r="AI48" s="71">
        <v>0</v>
      </c>
      <c r="AJ48" s="71">
        <v>0</v>
      </c>
      <c r="AK48" s="81">
        <v>0</v>
      </c>
      <c r="AL48" s="71">
        <v>0</v>
      </c>
      <c r="AM48" s="71">
        <v>0</v>
      </c>
      <c r="AN48" s="71">
        <v>0</v>
      </c>
      <c r="AO48" s="81">
        <v>0</v>
      </c>
      <c r="AP48" s="71">
        <v>0</v>
      </c>
      <c r="AQ48" s="71">
        <v>0</v>
      </c>
      <c r="AR48" s="71">
        <v>54169822</v>
      </c>
      <c r="AS48" s="71">
        <v>0</v>
      </c>
      <c r="AT48" s="71">
        <v>0</v>
      </c>
    </row>
    <row r="49" spans="1:46" x14ac:dyDescent="0.25">
      <c r="A49" s="19" t="s">
        <v>45</v>
      </c>
      <c r="B49" s="71">
        <v>0</v>
      </c>
      <c r="C49" s="71">
        <v>0</v>
      </c>
      <c r="D49" s="71">
        <v>0</v>
      </c>
      <c r="E49" s="81">
        <v>0</v>
      </c>
      <c r="F49" s="71">
        <v>0</v>
      </c>
      <c r="G49" s="71">
        <v>0</v>
      </c>
      <c r="H49" s="71">
        <v>0</v>
      </c>
      <c r="I49" s="81">
        <v>0</v>
      </c>
      <c r="J49" s="71">
        <v>0</v>
      </c>
      <c r="K49" s="71">
        <v>0</v>
      </c>
      <c r="L49" s="71">
        <v>0</v>
      </c>
      <c r="M49" s="81">
        <v>0</v>
      </c>
      <c r="N49" s="71">
        <v>0</v>
      </c>
      <c r="O49" s="71">
        <v>0</v>
      </c>
      <c r="P49" s="71">
        <v>0</v>
      </c>
      <c r="Q49" s="81">
        <v>0</v>
      </c>
      <c r="R49" s="71">
        <v>0</v>
      </c>
      <c r="S49" s="71">
        <v>0</v>
      </c>
      <c r="T49" s="71">
        <v>0</v>
      </c>
      <c r="U49" s="81">
        <v>0</v>
      </c>
      <c r="V49" s="71">
        <v>0</v>
      </c>
      <c r="W49" s="71">
        <v>0</v>
      </c>
      <c r="X49" s="71">
        <v>0</v>
      </c>
      <c r="Y49" s="81">
        <v>0</v>
      </c>
      <c r="Z49" s="71">
        <v>0</v>
      </c>
      <c r="AA49" s="71">
        <v>0</v>
      </c>
      <c r="AB49" s="71">
        <v>0</v>
      </c>
      <c r="AC49" s="81">
        <v>0</v>
      </c>
      <c r="AD49" s="71">
        <v>0</v>
      </c>
      <c r="AE49" s="71">
        <v>0</v>
      </c>
      <c r="AF49" s="71">
        <v>0</v>
      </c>
      <c r="AG49" s="81">
        <v>0</v>
      </c>
      <c r="AH49" s="71">
        <v>0</v>
      </c>
      <c r="AI49" s="71">
        <v>0</v>
      </c>
      <c r="AJ49" s="71">
        <v>0</v>
      </c>
      <c r="AK49" s="81">
        <v>0</v>
      </c>
      <c r="AL49" s="71">
        <v>0</v>
      </c>
      <c r="AM49" s="71">
        <v>0</v>
      </c>
      <c r="AN49" s="71">
        <v>0</v>
      </c>
      <c r="AO49" s="81">
        <v>0</v>
      </c>
      <c r="AP49" s="71">
        <v>0</v>
      </c>
      <c r="AQ49" s="71">
        <v>0</v>
      </c>
      <c r="AR49" s="71">
        <v>0</v>
      </c>
      <c r="AS49" s="71">
        <v>0</v>
      </c>
      <c r="AT49" s="71">
        <v>0</v>
      </c>
    </row>
    <row r="50" spans="1:46" x14ac:dyDescent="0.25">
      <c r="A50" s="19" t="s">
        <v>46</v>
      </c>
      <c r="B50" s="71">
        <v>0</v>
      </c>
      <c r="C50" s="71">
        <v>0</v>
      </c>
      <c r="D50" s="71">
        <v>0</v>
      </c>
      <c r="E50" s="81">
        <v>0</v>
      </c>
      <c r="F50" s="71">
        <v>0</v>
      </c>
      <c r="G50" s="71">
        <v>0</v>
      </c>
      <c r="H50" s="71">
        <v>0</v>
      </c>
      <c r="I50" s="81">
        <v>0</v>
      </c>
      <c r="J50" s="71">
        <v>0</v>
      </c>
      <c r="K50" s="71">
        <v>0</v>
      </c>
      <c r="L50" s="71">
        <v>0</v>
      </c>
      <c r="M50" s="81">
        <v>0</v>
      </c>
      <c r="N50" s="71">
        <v>0</v>
      </c>
      <c r="O50" s="71">
        <v>0</v>
      </c>
      <c r="P50" s="71">
        <v>0</v>
      </c>
      <c r="Q50" s="81">
        <v>0</v>
      </c>
      <c r="R50" s="71">
        <v>0</v>
      </c>
      <c r="S50" s="71">
        <v>0</v>
      </c>
      <c r="T50" s="71">
        <v>0</v>
      </c>
      <c r="U50" s="81">
        <v>0</v>
      </c>
      <c r="V50" s="71">
        <v>0</v>
      </c>
      <c r="W50" s="71">
        <v>0</v>
      </c>
      <c r="X50" s="71">
        <v>0</v>
      </c>
      <c r="Y50" s="81">
        <v>0</v>
      </c>
      <c r="Z50" s="71">
        <v>0</v>
      </c>
      <c r="AA50" s="71">
        <v>0</v>
      </c>
      <c r="AB50" s="71">
        <v>0</v>
      </c>
      <c r="AC50" s="81">
        <v>0</v>
      </c>
      <c r="AD50" s="71">
        <v>0</v>
      </c>
      <c r="AE50" s="71">
        <v>0</v>
      </c>
      <c r="AF50" s="71">
        <v>0</v>
      </c>
      <c r="AG50" s="81">
        <v>0</v>
      </c>
      <c r="AH50" s="71">
        <v>0</v>
      </c>
      <c r="AI50" s="71">
        <v>0</v>
      </c>
      <c r="AJ50" s="71">
        <v>0</v>
      </c>
      <c r="AK50" s="81">
        <v>0</v>
      </c>
      <c r="AL50" s="71">
        <v>0</v>
      </c>
      <c r="AM50" s="71">
        <v>0</v>
      </c>
      <c r="AN50" s="71">
        <v>0</v>
      </c>
      <c r="AO50" s="81">
        <v>0</v>
      </c>
      <c r="AP50" s="71">
        <v>0</v>
      </c>
      <c r="AQ50" s="71">
        <v>0</v>
      </c>
      <c r="AR50" s="71">
        <v>0</v>
      </c>
      <c r="AS50" s="71">
        <v>0</v>
      </c>
      <c r="AT50" s="71">
        <v>0</v>
      </c>
    </row>
    <row r="51" spans="1:46" x14ac:dyDescent="0.25">
      <c r="A51" s="19" t="s">
        <v>47</v>
      </c>
      <c r="B51" s="71">
        <v>0</v>
      </c>
      <c r="C51" s="71">
        <v>0</v>
      </c>
      <c r="D51" s="71">
        <v>0</v>
      </c>
      <c r="E51" s="81">
        <v>0</v>
      </c>
      <c r="F51" s="71">
        <v>0</v>
      </c>
      <c r="G51" s="71">
        <v>0</v>
      </c>
      <c r="H51" s="71">
        <v>0</v>
      </c>
      <c r="I51" s="81">
        <v>0</v>
      </c>
      <c r="J51" s="71">
        <v>0</v>
      </c>
      <c r="K51" s="71">
        <v>0</v>
      </c>
      <c r="L51" s="71">
        <v>0</v>
      </c>
      <c r="M51" s="81">
        <v>0</v>
      </c>
      <c r="N51" s="71">
        <v>0</v>
      </c>
      <c r="O51" s="71">
        <v>0</v>
      </c>
      <c r="P51" s="71">
        <v>0</v>
      </c>
      <c r="Q51" s="81">
        <v>0</v>
      </c>
      <c r="R51" s="71">
        <v>0</v>
      </c>
      <c r="S51" s="71">
        <v>0</v>
      </c>
      <c r="T51" s="71">
        <v>0</v>
      </c>
      <c r="U51" s="81">
        <v>0</v>
      </c>
      <c r="V51" s="71">
        <v>0</v>
      </c>
      <c r="W51" s="71">
        <v>0</v>
      </c>
      <c r="X51" s="71">
        <v>0</v>
      </c>
      <c r="Y51" s="81">
        <v>0</v>
      </c>
      <c r="Z51" s="71">
        <v>0</v>
      </c>
      <c r="AA51" s="71">
        <v>0</v>
      </c>
      <c r="AB51" s="71">
        <v>0</v>
      </c>
      <c r="AC51" s="81">
        <v>0</v>
      </c>
      <c r="AD51" s="71">
        <v>0</v>
      </c>
      <c r="AE51" s="71">
        <v>0</v>
      </c>
      <c r="AF51" s="71">
        <v>0</v>
      </c>
      <c r="AG51" s="81">
        <v>0</v>
      </c>
      <c r="AH51" s="71">
        <v>0</v>
      </c>
      <c r="AI51" s="71">
        <v>0</v>
      </c>
      <c r="AJ51" s="71">
        <v>0</v>
      </c>
      <c r="AK51" s="81">
        <v>0</v>
      </c>
      <c r="AL51" s="71">
        <v>0</v>
      </c>
      <c r="AM51" s="71">
        <v>0</v>
      </c>
      <c r="AN51" s="71">
        <v>0</v>
      </c>
      <c r="AO51" s="81">
        <v>0</v>
      </c>
      <c r="AP51" s="71">
        <v>0</v>
      </c>
      <c r="AQ51" s="71">
        <v>0</v>
      </c>
      <c r="AR51" s="71">
        <v>0</v>
      </c>
      <c r="AS51" s="71">
        <v>0</v>
      </c>
      <c r="AT51" s="71">
        <v>0</v>
      </c>
    </row>
    <row r="52" spans="1:46" x14ac:dyDescent="0.25">
      <c r="A52" s="19" t="s">
        <v>48</v>
      </c>
      <c r="B52" s="71">
        <v>42393350</v>
      </c>
      <c r="C52" s="71">
        <v>0</v>
      </c>
      <c r="D52" s="71">
        <v>0</v>
      </c>
      <c r="E52" s="81">
        <v>0</v>
      </c>
      <c r="F52" s="71">
        <v>0</v>
      </c>
      <c r="G52" s="71">
        <v>42393350</v>
      </c>
      <c r="H52" s="71">
        <v>42393350</v>
      </c>
      <c r="I52" s="81">
        <v>0</v>
      </c>
      <c r="J52" s="71">
        <v>0</v>
      </c>
      <c r="K52" s="71">
        <v>0</v>
      </c>
      <c r="L52" s="71">
        <v>0</v>
      </c>
      <c r="M52" s="81">
        <v>0</v>
      </c>
      <c r="N52" s="71">
        <v>0</v>
      </c>
      <c r="O52" s="71">
        <v>0</v>
      </c>
      <c r="P52" s="71">
        <v>0</v>
      </c>
      <c r="Q52" s="81">
        <v>0</v>
      </c>
      <c r="R52" s="71">
        <v>0</v>
      </c>
      <c r="S52" s="71">
        <v>0</v>
      </c>
      <c r="T52" s="71">
        <v>0</v>
      </c>
      <c r="U52" s="81">
        <v>0</v>
      </c>
      <c r="V52" s="71">
        <v>0</v>
      </c>
      <c r="W52" s="71">
        <v>0</v>
      </c>
      <c r="X52" s="71">
        <v>0</v>
      </c>
      <c r="Y52" s="81">
        <v>0</v>
      </c>
      <c r="Z52" s="71">
        <v>0</v>
      </c>
      <c r="AA52" s="71">
        <v>0</v>
      </c>
      <c r="AB52" s="71">
        <v>0</v>
      </c>
      <c r="AC52" s="81">
        <v>0</v>
      </c>
      <c r="AD52" s="71">
        <v>0</v>
      </c>
      <c r="AE52" s="71">
        <v>0</v>
      </c>
      <c r="AF52" s="71">
        <v>0</v>
      </c>
      <c r="AG52" s="81">
        <v>0</v>
      </c>
      <c r="AH52" s="71">
        <v>0</v>
      </c>
      <c r="AI52" s="71">
        <v>0</v>
      </c>
      <c r="AJ52" s="71">
        <v>0</v>
      </c>
      <c r="AK52" s="81">
        <v>0</v>
      </c>
      <c r="AL52" s="71">
        <v>0</v>
      </c>
      <c r="AM52" s="71">
        <v>0</v>
      </c>
      <c r="AN52" s="71">
        <v>0</v>
      </c>
      <c r="AO52" s="81">
        <v>0</v>
      </c>
      <c r="AP52" s="71">
        <v>0</v>
      </c>
      <c r="AQ52" s="71">
        <v>0</v>
      </c>
      <c r="AR52" s="71">
        <v>42393350</v>
      </c>
      <c r="AS52" s="71">
        <v>0</v>
      </c>
      <c r="AT52" s="71">
        <v>0</v>
      </c>
    </row>
    <row r="53" spans="1:46" x14ac:dyDescent="0.25">
      <c r="A53" s="19" t="s">
        <v>49</v>
      </c>
      <c r="B53" s="71">
        <v>0</v>
      </c>
      <c r="C53" s="71">
        <v>0</v>
      </c>
      <c r="D53" s="71">
        <v>0</v>
      </c>
      <c r="E53" s="81">
        <v>0</v>
      </c>
      <c r="F53" s="71">
        <v>0</v>
      </c>
      <c r="G53" s="71">
        <v>0</v>
      </c>
      <c r="H53" s="71">
        <v>0</v>
      </c>
      <c r="I53" s="81">
        <v>0</v>
      </c>
      <c r="J53" s="71">
        <v>0</v>
      </c>
      <c r="K53" s="71">
        <v>0</v>
      </c>
      <c r="L53" s="71">
        <v>0</v>
      </c>
      <c r="M53" s="81">
        <v>0</v>
      </c>
      <c r="N53" s="71">
        <v>0</v>
      </c>
      <c r="O53" s="71">
        <v>0</v>
      </c>
      <c r="P53" s="71">
        <v>0</v>
      </c>
      <c r="Q53" s="81">
        <v>0</v>
      </c>
      <c r="R53" s="71">
        <v>0</v>
      </c>
      <c r="S53" s="71">
        <v>0</v>
      </c>
      <c r="T53" s="71">
        <v>0</v>
      </c>
      <c r="U53" s="81">
        <v>0</v>
      </c>
      <c r="V53" s="71">
        <v>0</v>
      </c>
      <c r="W53" s="71">
        <v>0</v>
      </c>
      <c r="X53" s="71">
        <v>0</v>
      </c>
      <c r="Y53" s="81">
        <v>0</v>
      </c>
      <c r="Z53" s="71">
        <v>0</v>
      </c>
      <c r="AA53" s="71">
        <v>0</v>
      </c>
      <c r="AB53" s="71">
        <v>0</v>
      </c>
      <c r="AC53" s="81">
        <v>0</v>
      </c>
      <c r="AD53" s="71">
        <v>0</v>
      </c>
      <c r="AE53" s="71">
        <v>0</v>
      </c>
      <c r="AF53" s="71">
        <v>0</v>
      </c>
      <c r="AG53" s="81">
        <v>0</v>
      </c>
      <c r="AH53" s="71">
        <v>0</v>
      </c>
      <c r="AI53" s="71">
        <v>0</v>
      </c>
      <c r="AJ53" s="71">
        <v>0</v>
      </c>
      <c r="AK53" s="81">
        <v>0</v>
      </c>
      <c r="AL53" s="71">
        <v>0</v>
      </c>
      <c r="AM53" s="71">
        <v>0</v>
      </c>
      <c r="AN53" s="71">
        <v>0</v>
      </c>
      <c r="AO53" s="81">
        <v>0</v>
      </c>
      <c r="AP53" s="71">
        <v>0</v>
      </c>
      <c r="AQ53" s="71">
        <v>0</v>
      </c>
      <c r="AR53" s="71">
        <v>0</v>
      </c>
      <c r="AS53" s="71">
        <v>0</v>
      </c>
      <c r="AT53" s="71">
        <v>0</v>
      </c>
    </row>
    <row r="54" spans="1:46" x14ac:dyDescent="0.25">
      <c r="A54" s="19" t="s">
        <v>50</v>
      </c>
      <c r="B54" s="71">
        <v>34968544</v>
      </c>
      <c r="C54" s="71">
        <v>0</v>
      </c>
      <c r="D54" s="71">
        <v>0</v>
      </c>
      <c r="E54" s="81">
        <v>0</v>
      </c>
      <c r="F54" s="71">
        <v>0</v>
      </c>
      <c r="G54" s="71">
        <v>34968544</v>
      </c>
      <c r="H54" s="71">
        <v>34968544</v>
      </c>
      <c r="I54" s="81">
        <v>0</v>
      </c>
      <c r="J54" s="71">
        <v>0</v>
      </c>
      <c r="K54" s="71">
        <v>0</v>
      </c>
      <c r="L54" s="71">
        <v>0</v>
      </c>
      <c r="M54" s="81">
        <v>0</v>
      </c>
      <c r="N54" s="71">
        <v>0</v>
      </c>
      <c r="O54" s="71">
        <v>0</v>
      </c>
      <c r="P54" s="71">
        <v>0</v>
      </c>
      <c r="Q54" s="81">
        <v>0</v>
      </c>
      <c r="R54" s="71">
        <v>0</v>
      </c>
      <c r="S54" s="71">
        <v>0</v>
      </c>
      <c r="T54" s="71">
        <v>0</v>
      </c>
      <c r="U54" s="81">
        <v>0</v>
      </c>
      <c r="V54" s="71">
        <v>0</v>
      </c>
      <c r="W54" s="71">
        <v>0</v>
      </c>
      <c r="X54" s="71">
        <v>0</v>
      </c>
      <c r="Y54" s="81">
        <v>0</v>
      </c>
      <c r="Z54" s="71">
        <v>0</v>
      </c>
      <c r="AA54" s="71">
        <v>0</v>
      </c>
      <c r="AB54" s="71">
        <v>0</v>
      </c>
      <c r="AC54" s="81">
        <v>0</v>
      </c>
      <c r="AD54" s="71">
        <v>0</v>
      </c>
      <c r="AE54" s="71">
        <v>0</v>
      </c>
      <c r="AF54" s="71">
        <v>0</v>
      </c>
      <c r="AG54" s="81">
        <v>0</v>
      </c>
      <c r="AH54" s="71">
        <v>0</v>
      </c>
      <c r="AI54" s="71">
        <v>0</v>
      </c>
      <c r="AJ54" s="71">
        <v>0</v>
      </c>
      <c r="AK54" s="81">
        <v>0</v>
      </c>
      <c r="AL54" s="71">
        <v>0</v>
      </c>
      <c r="AM54" s="71">
        <v>0</v>
      </c>
      <c r="AN54" s="71">
        <v>0</v>
      </c>
      <c r="AO54" s="81">
        <v>0</v>
      </c>
      <c r="AP54" s="71">
        <v>0</v>
      </c>
      <c r="AQ54" s="71">
        <v>0</v>
      </c>
      <c r="AR54" s="71">
        <v>34968544</v>
      </c>
      <c r="AS54" s="71">
        <v>0</v>
      </c>
      <c r="AT54" s="71">
        <v>0</v>
      </c>
    </row>
    <row r="55" spans="1:46" x14ac:dyDescent="0.25">
      <c r="A55" s="3" t="s">
        <v>51</v>
      </c>
      <c r="B55" s="71">
        <v>0</v>
      </c>
      <c r="C55" s="71">
        <v>0</v>
      </c>
      <c r="D55" s="71">
        <v>0</v>
      </c>
      <c r="E55" s="82">
        <v>0</v>
      </c>
      <c r="F55" s="71">
        <v>0</v>
      </c>
      <c r="G55" s="71">
        <v>0</v>
      </c>
      <c r="H55" s="71">
        <v>0</v>
      </c>
      <c r="I55" s="82">
        <v>0</v>
      </c>
      <c r="J55" s="71">
        <v>0</v>
      </c>
      <c r="K55" s="71">
        <v>0</v>
      </c>
      <c r="L55" s="71">
        <v>0</v>
      </c>
      <c r="M55" s="82">
        <v>0</v>
      </c>
      <c r="N55" s="71">
        <v>0</v>
      </c>
      <c r="O55" s="71">
        <v>0</v>
      </c>
      <c r="P55" s="71">
        <v>0</v>
      </c>
      <c r="Q55" s="82">
        <v>0</v>
      </c>
      <c r="R55" s="71">
        <v>0</v>
      </c>
      <c r="S55" s="71">
        <v>0</v>
      </c>
      <c r="T55" s="71">
        <v>0</v>
      </c>
      <c r="U55" s="82">
        <v>0</v>
      </c>
      <c r="V55" s="71">
        <v>0</v>
      </c>
      <c r="W55" s="71">
        <v>0</v>
      </c>
      <c r="X55" s="71">
        <v>0</v>
      </c>
      <c r="Y55" s="82">
        <v>0</v>
      </c>
      <c r="Z55" s="71">
        <v>0</v>
      </c>
      <c r="AA55" s="71">
        <v>0</v>
      </c>
      <c r="AB55" s="71">
        <v>0</v>
      </c>
      <c r="AC55" s="82">
        <v>0</v>
      </c>
      <c r="AD55" s="71">
        <v>0</v>
      </c>
      <c r="AE55" s="71">
        <v>0</v>
      </c>
      <c r="AF55" s="71">
        <v>0</v>
      </c>
      <c r="AG55" s="82">
        <v>0</v>
      </c>
      <c r="AH55" s="71">
        <v>0</v>
      </c>
      <c r="AI55" s="71">
        <v>0</v>
      </c>
      <c r="AJ55" s="71">
        <v>0</v>
      </c>
      <c r="AK55" s="82">
        <v>0</v>
      </c>
      <c r="AL55" s="71">
        <v>0</v>
      </c>
      <c r="AM55" s="71">
        <v>0</v>
      </c>
      <c r="AN55" s="71">
        <v>0</v>
      </c>
      <c r="AO55" s="82">
        <v>0</v>
      </c>
      <c r="AP55" s="71">
        <v>0</v>
      </c>
      <c r="AQ55" s="71">
        <v>0</v>
      </c>
      <c r="AR55" s="71">
        <v>0</v>
      </c>
      <c r="AS55" s="71">
        <v>0</v>
      </c>
      <c r="AT55" s="71">
        <v>0</v>
      </c>
    </row>
    <row r="57" spans="1:46" ht="55.5" customHeight="1" x14ac:dyDescent="0.25">
      <c r="A57" s="289" t="s">
        <v>375</v>
      </c>
      <c r="B57" s="290"/>
      <c r="C57" s="290"/>
      <c r="D57" s="290"/>
      <c r="E57" s="290"/>
      <c r="F57" s="290"/>
      <c r="G57" s="290"/>
      <c r="H57" s="290"/>
      <c r="I57" s="290"/>
      <c r="J57" s="290"/>
      <c r="K57" s="290"/>
      <c r="L57" s="290"/>
      <c r="M57" s="290"/>
      <c r="N57" s="290"/>
      <c r="O57" s="290"/>
      <c r="P57" s="290"/>
      <c r="Q57" s="290"/>
      <c r="R57" s="290"/>
      <c r="S57" s="290"/>
      <c r="T57" s="290"/>
      <c r="U57" s="290"/>
      <c r="V57" s="290"/>
      <c r="W57" s="290"/>
      <c r="X57" s="290"/>
      <c r="Y57" s="290"/>
      <c r="Z57" s="290"/>
      <c r="AA57" s="290"/>
      <c r="AB57" s="290"/>
      <c r="AC57" s="290"/>
      <c r="AD57" s="290"/>
      <c r="AE57" s="290"/>
      <c r="AF57" s="290"/>
      <c r="AG57" s="290"/>
      <c r="AH57" s="290"/>
      <c r="AI57" s="290"/>
      <c r="AJ57" s="290"/>
      <c r="AK57" s="290"/>
      <c r="AL57" s="290"/>
      <c r="AM57" s="290"/>
      <c r="AN57" s="290"/>
      <c r="AO57" s="290"/>
      <c r="AP57" s="290"/>
      <c r="AQ57" s="290"/>
      <c r="AR57" s="290"/>
    </row>
    <row r="58" spans="1:46" x14ac:dyDescent="0.25">
      <c r="A58" s="192"/>
      <c r="B58" s="232"/>
      <c r="C58" s="232"/>
      <c r="D58" s="232"/>
      <c r="E58" s="232"/>
      <c r="F58" s="232"/>
      <c r="G58" s="232"/>
      <c r="H58" s="232"/>
      <c r="I58" s="232"/>
      <c r="J58" s="232"/>
      <c r="K58" s="232"/>
      <c r="L58" s="232"/>
      <c r="M58" s="232"/>
      <c r="N58" s="232"/>
      <c r="O58" s="232"/>
      <c r="P58" s="232"/>
      <c r="Q58" s="232"/>
      <c r="R58" s="232"/>
      <c r="S58" s="232"/>
      <c r="T58" s="232"/>
      <c r="U58" s="232"/>
      <c r="V58" s="232"/>
      <c r="W58" s="232"/>
      <c r="X58" s="232"/>
      <c r="Y58" s="232"/>
      <c r="Z58" s="232"/>
      <c r="AA58" s="232"/>
      <c r="AB58" s="232"/>
      <c r="AC58" s="232"/>
      <c r="AD58" s="232"/>
      <c r="AE58" s="232"/>
      <c r="AF58" s="232"/>
      <c r="AG58" s="232"/>
      <c r="AH58" s="232"/>
      <c r="AI58" s="232"/>
      <c r="AJ58" s="232"/>
      <c r="AK58" s="232"/>
      <c r="AL58" s="232"/>
      <c r="AM58" s="232"/>
      <c r="AN58" s="232"/>
      <c r="AO58" s="232"/>
      <c r="AP58" s="232"/>
      <c r="AQ58" s="232"/>
      <c r="AR58" s="232"/>
      <c r="AS58" s="232">
        <f t="shared" ref="AS58:AT58" si="0">AS56-AS4</f>
        <v>0</v>
      </c>
      <c r="AT58" s="232">
        <f t="shared" si="0"/>
        <v>0</v>
      </c>
    </row>
    <row r="59" spans="1:46" x14ac:dyDescent="0.25">
      <c r="A59" s="124"/>
      <c r="B59" s="124"/>
      <c r="C59" s="124"/>
      <c r="D59" s="124"/>
      <c r="E59" s="124"/>
      <c r="F59" s="124"/>
      <c r="G59" s="124"/>
      <c r="H59" s="124"/>
      <c r="I59" s="124"/>
      <c r="J59" s="124"/>
      <c r="K59" s="124"/>
      <c r="L59" s="124"/>
      <c r="M59" s="124"/>
      <c r="N59" s="124"/>
      <c r="O59" s="124"/>
    </row>
    <row r="60" spans="1:46" x14ac:dyDescent="0.25">
      <c r="A60" s="124"/>
      <c r="B60" s="124"/>
      <c r="C60" s="124"/>
      <c r="D60" s="124"/>
      <c r="E60" s="124"/>
      <c r="F60" s="124"/>
      <c r="G60" s="124"/>
      <c r="H60" s="124"/>
      <c r="I60" s="124"/>
      <c r="J60" s="124"/>
      <c r="K60" s="124"/>
      <c r="L60" s="124"/>
      <c r="M60" s="124"/>
      <c r="N60" s="124"/>
      <c r="O60" s="124"/>
    </row>
    <row r="61" spans="1:46" x14ac:dyDescent="0.25">
      <c r="A61" s="124"/>
      <c r="B61" s="124"/>
      <c r="C61" s="124"/>
      <c r="D61" s="124"/>
      <c r="E61" s="124"/>
      <c r="F61" s="124"/>
      <c r="G61" s="124"/>
      <c r="H61" s="124"/>
      <c r="I61" s="124"/>
      <c r="J61" s="124"/>
      <c r="K61" s="124"/>
      <c r="L61" s="124"/>
      <c r="M61" s="124"/>
      <c r="N61" s="124"/>
      <c r="O61" s="124"/>
    </row>
    <row r="62" spans="1:46" x14ac:dyDescent="0.25">
      <c r="A62" s="124"/>
      <c r="B62" s="124"/>
      <c r="C62" s="124"/>
      <c r="D62" s="124"/>
      <c r="E62" s="124"/>
      <c r="F62" s="124"/>
      <c r="G62" s="124"/>
      <c r="H62" s="124"/>
      <c r="I62" s="124"/>
      <c r="J62" s="124"/>
      <c r="K62" s="124"/>
      <c r="L62" s="124"/>
      <c r="M62" s="124"/>
      <c r="N62" s="124"/>
      <c r="O62" s="124"/>
    </row>
  </sheetData>
  <mergeCells count="3">
    <mergeCell ref="N2:Q2"/>
    <mergeCell ref="AM2:AP2"/>
    <mergeCell ref="A57:AR57"/>
  </mergeCells>
  <conditionalFormatting sqref="B4:AT55">
    <cfRule type="cellIs" dxfId="2" priority="1" operator="lessThan">
      <formula>0</formula>
    </cfRule>
  </conditionalFormatting>
  <pageMargins left="0.25" right="0.25" top="0.75" bottom="0.75" header="0.3" footer="0.3"/>
  <pageSetup scale="55" fitToWidth="0" orientation="landscape" r:id="rId1"/>
  <headerFooter differentFirst="1">
    <oddHeader>&amp;L&amp;"Arial,Regular"&amp;12E.5.: Expenditures using Contingency Funds, FY 2015 (continued)</oddHeader>
    <oddFooter>&amp;CPage &amp;P of &amp;N</oddFooter>
    <firstFooter>&amp;CPage &amp;P of &amp;N</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theme="6"/>
  </sheetPr>
  <dimension ref="A1:B10"/>
  <sheetViews>
    <sheetView zoomScaleNormal="100" workbookViewId="0">
      <selection activeCell="B12" sqref="B12:B13"/>
    </sheetView>
  </sheetViews>
  <sheetFormatPr defaultRowHeight="15" x14ac:dyDescent="0.25"/>
  <cols>
    <col min="1" max="1" width="46.7109375" customWidth="1"/>
    <col min="2" max="2" width="34" customWidth="1"/>
  </cols>
  <sheetData>
    <row r="1" spans="1:2" ht="15.75" x14ac:dyDescent="0.25">
      <c r="A1" s="267" t="s">
        <v>141</v>
      </c>
      <c r="B1" s="268"/>
    </row>
    <row r="2" spans="1:2" x14ac:dyDescent="0.25">
      <c r="A2" s="174" t="s">
        <v>138</v>
      </c>
      <c r="B2" s="175"/>
    </row>
    <row r="3" spans="1:2" x14ac:dyDescent="0.25">
      <c r="A3" s="44" t="s">
        <v>66</v>
      </c>
      <c r="B3" s="46">
        <f>'E.2 SFAG'!B4</f>
        <v>16297163756</v>
      </c>
    </row>
    <row r="4" spans="1:2" x14ac:dyDescent="0.25">
      <c r="A4" s="44" t="s">
        <v>67</v>
      </c>
      <c r="B4" s="46">
        <f>'E.5 Contingency'!B4</f>
        <v>685479832</v>
      </c>
    </row>
    <row r="5" spans="1:2" x14ac:dyDescent="0.25">
      <c r="A5" s="45" t="s">
        <v>137</v>
      </c>
      <c r="B5" s="46">
        <f>SUM(B3:B4)</f>
        <v>16982643588</v>
      </c>
    </row>
    <row r="6" spans="1:2" x14ac:dyDescent="0.25">
      <c r="A6" s="174" t="s">
        <v>68</v>
      </c>
      <c r="B6" s="175"/>
    </row>
    <row r="7" spans="1:2" x14ac:dyDescent="0.25">
      <c r="A7" s="44" t="s">
        <v>66</v>
      </c>
      <c r="B7" s="46">
        <f>'E.2 SFAG'!F4</f>
        <v>3371405017</v>
      </c>
    </row>
    <row r="8" spans="1:2" x14ac:dyDescent="0.25">
      <c r="A8" s="44" t="s">
        <v>78</v>
      </c>
      <c r="B8" s="46">
        <f>'E.6 ECF'!F3</f>
        <v>56680845.619999997</v>
      </c>
    </row>
    <row r="9" spans="1:2" x14ac:dyDescent="0.25">
      <c r="A9" s="45" t="s">
        <v>69</v>
      </c>
      <c r="B9" s="46">
        <f>B7+B8</f>
        <v>3428085862.6199999</v>
      </c>
    </row>
    <row r="10" spans="1:2" x14ac:dyDescent="0.25">
      <c r="A10" s="176" t="s">
        <v>70</v>
      </c>
      <c r="B10" s="132">
        <f>B5+B9</f>
        <v>20410729450.619999</v>
      </c>
    </row>
  </sheetData>
  <mergeCells count="1">
    <mergeCell ref="A1:B1"/>
  </mergeCells>
  <pageMargins left="0.25" right="0.25"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tabColor theme="9" tint="0.39997558519241921"/>
    <pageSetUpPr fitToPage="1"/>
  </sheetPr>
  <dimension ref="A1:BC68"/>
  <sheetViews>
    <sheetView zoomScaleNormal="100" workbookViewId="0">
      <pane xSplit="5" ySplit="2" topLeftCell="F3" activePane="bottomRight" state="frozenSplit"/>
      <selection activeCell="H58" sqref="H58"/>
      <selection pane="topRight" activeCell="H58" sqref="H58"/>
      <selection pane="bottomLeft" activeCell="H58" sqref="H58"/>
      <selection pane="bottomRight" activeCell="G2" sqref="G2"/>
    </sheetView>
  </sheetViews>
  <sheetFormatPr defaultColWidth="9.140625" defaultRowHeight="15" x14ac:dyDescent="0.25"/>
  <cols>
    <col min="1" max="1" width="20.7109375" style="11" customWidth="1"/>
    <col min="2" max="5" width="15.7109375" style="11" hidden="1" customWidth="1"/>
    <col min="6" max="7" width="15.7109375" style="11" customWidth="1"/>
    <col min="8" max="8" width="25" style="11" customWidth="1"/>
    <col min="9" max="22" width="15.7109375" style="11" hidden="1" customWidth="1"/>
    <col min="23" max="24" width="15.7109375" style="11" customWidth="1"/>
    <col min="25" max="28" width="15.7109375" style="11" hidden="1" customWidth="1"/>
    <col min="29" max="29" width="15.7109375" style="11" customWidth="1"/>
    <col min="30" max="38" width="15.7109375" style="11" hidden="1" customWidth="1"/>
    <col min="39" max="39" width="15.7109375" style="11" customWidth="1"/>
    <col min="40" max="41" width="15.7109375" style="11" hidden="1" customWidth="1"/>
    <col min="42" max="42" width="15.7109375" style="11" customWidth="1"/>
    <col min="43" max="43" width="15.7109375" style="11" hidden="1" customWidth="1"/>
    <col min="44" max="57" width="15.7109375" style="11" customWidth="1"/>
    <col min="58" max="16384" width="9.140625" style="11"/>
  </cols>
  <sheetData>
    <row r="1" spans="1:55" ht="15" customHeight="1" x14ac:dyDescent="0.25">
      <c r="A1" s="212" t="s">
        <v>346</v>
      </c>
      <c r="B1" s="193"/>
      <c r="C1" s="193"/>
      <c r="D1" s="193"/>
      <c r="E1" s="194"/>
      <c r="F1" s="184"/>
      <c r="G1" s="194"/>
      <c r="H1" s="194"/>
      <c r="I1" s="194"/>
      <c r="J1" s="194"/>
      <c r="K1" s="19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4"/>
      <c r="AP1" s="124"/>
    </row>
    <row r="2" spans="1:55" ht="58.5" x14ac:dyDescent="0.25">
      <c r="A2" s="74" t="s">
        <v>0</v>
      </c>
      <c r="B2" s="74" t="s">
        <v>266</v>
      </c>
      <c r="C2" s="74" t="s">
        <v>267</v>
      </c>
      <c r="D2" s="74" t="s">
        <v>319</v>
      </c>
      <c r="E2" s="74" t="s">
        <v>268</v>
      </c>
      <c r="F2" s="74" t="s">
        <v>269</v>
      </c>
      <c r="G2" s="74" t="s">
        <v>270</v>
      </c>
      <c r="H2" s="191" t="s">
        <v>291</v>
      </c>
      <c r="I2" s="125" t="s">
        <v>292</v>
      </c>
      <c r="J2" s="74" t="s">
        <v>271</v>
      </c>
      <c r="K2" s="125" t="s">
        <v>293</v>
      </c>
      <c r="L2" s="125" t="s">
        <v>294</v>
      </c>
      <c r="M2" s="125" t="s">
        <v>295</v>
      </c>
      <c r="N2" s="74" t="s">
        <v>272</v>
      </c>
      <c r="O2" s="125" t="s">
        <v>296</v>
      </c>
      <c r="P2" s="125" t="s">
        <v>297</v>
      </c>
      <c r="Q2" s="125" t="s">
        <v>298</v>
      </c>
      <c r="R2" s="74" t="s">
        <v>273</v>
      </c>
      <c r="S2" s="125" t="s">
        <v>299</v>
      </c>
      <c r="T2" s="125" t="s">
        <v>300</v>
      </c>
      <c r="U2" s="125" t="s">
        <v>301</v>
      </c>
      <c r="V2" s="74" t="s">
        <v>274</v>
      </c>
      <c r="W2" s="74" t="s">
        <v>275</v>
      </c>
      <c r="X2" s="191" t="s">
        <v>302</v>
      </c>
      <c r="Y2" s="125" t="s">
        <v>303</v>
      </c>
      <c r="Z2" s="74" t="s">
        <v>276</v>
      </c>
      <c r="AA2" s="74" t="s">
        <v>277</v>
      </c>
      <c r="AB2" s="74" t="s">
        <v>278</v>
      </c>
      <c r="AC2" s="74" t="s">
        <v>279</v>
      </c>
      <c r="AD2" s="74" t="s">
        <v>280</v>
      </c>
      <c r="AE2" s="74" t="s">
        <v>281</v>
      </c>
      <c r="AF2" s="74" t="s">
        <v>282</v>
      </c>
      <c r="AG2" s="74" t="s">
        <v>283</v>
      </c>
      <c r="AH2" s="74" t="s">
        <v>284</v>
      </c>
      <c r="AI2" s="125" t="s">
        <v>304</v>
      </c>
      <c r="AJ2" s="125" t="s">
        <v>305</v>
      </c>
      <c r="AK2" s="125" t="s">
        <v>306</v>
      </c>
      <c r="AL2" s="74" t="s">
        <v>285</v>
      </c>
      <c r="AM2" s="74" t="s">
        <v>286</v>
      </c>
      <c r="AN2" s="125" t="s">
        <v>307</v>
      </c>
      <c r="AO2" s="125" t="s">
        <v>308</v>
      </c>
      <c r="AP2" s="191" t="s">
        <v>309</v>
      </c>
      <c r="AQ2" s="74" t="s">
        <v>287</v>
      </c>
      <c r="AR2" s="74" t="s">
        <v>288</v>
      </c>
      <c r="AS2" s="74" t="s">
        <v>289</v>
      </c>
      <c r="AT2" s="74" t="s">
        <v>290</v>
      </c>
      <c r="AU2" s="86"/>
      <c r="AV2" s="233"/>
      <c r="AW2" s="86"/>
      <c r="AX2" s="86"/>
      <c r="AY2" s="47"/>
      <c r="AZ2" s="47"/>
      <c r="BA2" s="47"/>
      <c r="BB2" s="47"/>
      <c r="BC2" s="47"/>
    </row>
    <row r="3" spans="1:55" x14ac:dyDescent="0.25">
      <c r="A3" s="188" t="s">
        <v>52</v>
      </c>
      <c r="B3" s="189">
        <v>0</v>
      </c>
      <c r="C3" s="189">
        <v>0</v>
      </c>
      <c r="D3" s="189">
        <v>0</v>
      </c>
      <c r="E3" s="189">
        <v>0</v>
      </c>
      <c r="F3" s="189">
        <v>56680845.619999997</v>
      </c>
      <c r="G3" s="189">
        <v>4606487</v>
      </c>
      <c r="H3" s="189">
        <v>4606487</v>
      </c>
      <c r="I3" s="189">
        <v>0</v>
      </c>
      <c r="J3" s="189">
        <v>0</v>
      </c>
      <c r="K3" s="189">
        <v>0</v>
      </c>
      <c r="L3" s="189">
        <v>0</v>
      </c>
      <c r="M3" s="189">
        <v>0</v>
      </c>
      <c r="N3" s="189">
        <v>0</v>
      </c>
      <c r="O3" s="189">
        <v>0</v>
      </c>
      <c r="P3" s="189">
        <v>0</v>
      </c>
      <c r="Q3" s="189">
        <v>0</v>
      </c>
      <c r="R3" s="189">
        <v>0</v>
      </c>
      <c r="S3" s="189">
        <v>0</v>
      </c>
      <c r="T3" s="189">
        <v>0</v>
      </c>
      <c r="U3" s="189">
        <v>0</v>
      </c>
      <c r="V3" s="189">
        <v>0</v>
      </c>
      <c r="W3" s="189">
        <v>11990993</v>
      </c>
      <c r="X3" s="189">
        <v>11990993</v>
      </c>
      <c r="Y3" s="189">
        <v>0</v>
      </c>
      <c r="Z3" s="189">
        <v>0</v>
      </c>
      <c r="AA3" s="189">
        <v>0</v>
      </c>
      <c r="AB3" s="189">
        <v>0</v>
      </c>
      <c r="AC3" s="189">
        <v>916634</v>
      </c>
      <c r="AD3" s="189">
        <v>0</v>
      </c>
      <c r="AE3" s="189">
        <v>0</v>
      </c>
      <c r="AF3" s="189">
        <v>0</v>
      </c>
      <c r="AG3" s="189">
        <v>0</v>
      </c>
      <c r="AH3" s="189">
        <v>0</v>
      </c>
      <c r="AI3" s="189">
        <v>0</v>
      </c>
      <c r="AJ3" s="189">
        <v>0</v>
      </c>
      <c r="AK3" s="189">
        <v>0</v>
      </c>
      <c r="AL3" s="189">
        <v>0</v>
      </c>
      <c r="AM3" s="189">
        <v>2365743</v>
      </c>
      <c r="AN3" s="189">
        <v>0</v>
      </c>
      <c r="AO3" s="189">
        <v>0</v>
      </c>
      <c r="AP3" s="189">
        <v>2365743</v>
      </c>
      <c r="AQ3" s="189">
        <v>0</v>
      </c>
      <c r="AR3" s="189">
        <v>19879857</v>
      </c>
      <c r="AS3" s="189">
        <v>31310957</v>
      </c>
      <c r="AT3" s="189">
        <v>5490032</v>
      </c>
      <c r="AW3" s="16"/>
    </row>
    <row r="4" spans="1:55" x14ac:dyDescent="0.25">
      <c r="A4" s="19" t="s">
        <v>1</v>
      </c>
      <c r="B4" s="71">
        <v>0</v>
      </c>
      <c r="C4" s="71">
        <v>0</v>
      </c>
      <c r="D4" s="71">
        <v>0</v>
      </c>
      <c r="E4" s="81">
        <v>0</v>
      </c>
      <c r="F4" s="71">
        <v>0</v>
      </c>
      <c r="G4" s="71">
        <v>0</v>
      </c>
      <c r="H4" s="71">
        <v>0</v>
      </c>
      <c r="I4" s="81">
        <v>0</v>
      </c>
      <c r="J4" s="71">
        <v>0</v>
      </c>
      <c r="K4" s="71">
        <v>0</v>
      </c>
      <c r="L4" s="71">
        <v>0</v>
      </c>
      <c r="M4" s="81">
        <v>0</v>
      </c>
      <c r="N4" s="71">
        <v>0</v>
      </c>
      <c r="O4" s="71">
        <v>0</v>
      </c>
      <c r="P4" s="71">
        <v>0</v>
      </c>
      <c r="Q4" s="81">
        <v>0</v>
      </c>
      <c r="R4" s="71">
        <v>0</v>
      </c>
      <c r="S4" s="71">
        <v>0</v>
      </c>
      <c r="T4" s="71">
        <v>0</v>
      </c>
      <c r="U4" s="81">
        <v>0</v>
      </c>
      <c r="V4" s="71">
        <v>0</v>
      </c>
      <c r="W4" s="71">
        <v>0</v>
      </c>
      <c r="X4" s="71">
        <v>0</v>
      </c>
      <c r="Y4" s="81">
        <v>0</v>
      </c>
      <c r="Z4" s="71">
        <v>0</v>
      </c>
      <c r="AA4" s="71">
        <v>0</v>
      </c>
      <c r="AB4" s="71">
        <v>0</v>
      </c>
      <c r="AC4" s="81">
        <v>0</v>
      </c>
      <c r="AD4" s="71">
        <v>0</v>
      </c>
      <c r="AE4" s="71">
        <v>0</v>
      </c>
      <c r="AF4" s="71">
        <v>0</v>
      </c>
      <c r="AG4" s="81">
        <v>0</v>
      </c>
      <c r="AH4" s="71">
        <v>0</v>
      </c>
      <c r="AI4" s="71">
        <v>0</v>
      </c>
      <c r="AJ4" s="71">
        <v>0</v>
      </c>
      <c r="AK4" s="81">
        <v>0</v>
      </c>
      <c r="AL4" s="71">
        <v>0</v>
      </c>
      <c r="AM4" s="71">
        <v>0</v>
      </c>
      <c r="AN4" s="71">
        <v>0</v>
      </c>
      <c r="AO4" s="81">
        <v>0</v>
      </c>
      <c r="AP4" s="71">
        <v>0</v>
      </c>
      <c r="AQ4" s="71">
        <v>0</v>
      </c>
      <c r="AR4" s="71">
        <v>0</v>
      </c>
      <c r="AS4" s="71">
        <v>0</v>
      </c>
      <c r="AT4" s="71">
        <v>0</v>
      </c>
      <c r="AW4" s="16"/>
    </row>
    <row r="5" spans="1:55" x14ac:dyDescent="0.25">
      <c r="A5" s="19" t="s">
        <v>2</v>
      </c>
      <c r="B5" s="71">
        <v>0</v>
      </c>
      <c r="C5" s="71">
        <v>0</v>
      </c>
      <c r="D5" s="71">
        <v>0</v>
      </c>
      <c r="E5" s="81">
        <v>0</v>
      </c>
      <c r="F5" s="71">
        <v>0</v>
      </c>
      <c r="G5" s="71">
        <v>0</v>
      </c>
      <c r="H5" s="71">
        <v>0</v>
      </c>
      <c r="I5" s="81">
        <v>0</v>
      </c>
      <c r="J5" s="71">
        <v>0</v>
      </c>
      <c r="K5" s="71">
        <v>0</v>
      </c>
      <c r="L5" s="71">
        <v>0</v>
      </c>
      <c r="M5" s="81">
        <v>0</v>
      </c>
      <c r="N5" s="71">
        <v>0</v>
      </c>
      <c r="O5" s="71">
        <v>0</v>
      </c>
      <c r="P5" s="71">
        <v>0</v>
      </c>
      <c r="Q5" s="81">
        <v>0</v>
      </c>
      <c r="R5" s="71">
        <v>0</v>
      </c>
      <c r="S5" s="71">
        <v>0</v>
      </c>
      <c r="T5" s="71">
        <v>0</v>
      </c>
      <c r="U5" s="81">
        <v>0</v>
      </c>
      <c r="V5" s="71">
        <v>0</v>
      </c>
      <c r="W5" s="71">
        <v>0</v>
      </c>
      <c r="X5" s="71">
        <v>0</v>
      </c>
      <c r="Y5" s="81">
        <v>0</v>
      </c>
      <c r="Z5" s="71">
        <v>0</v>
      </c>
      <c r="AA5" s="71">
        <v>0</v>
      </c>
      <c r="AB5" s="71">
        <v>0</v>
      </c>
      <c r="AC5" s="81">
        <v>0</v>
      </c>
      <c r="AD5" s="71">
        <v>0</v>
      </c>
      <c r="AE5" s="71">
        <v>0</v>
      </c>
      <c r="AF5" s="71">
        <v>0</v>
      </c>
      <c r="AG5" s="81">
        <v>0</v>
      </c>
      <c r="AH5" s="71">
        <v>0</v>
      </c>
      <c r="AI5" s="71">
        <v>0</v>
      </c>
      <c r="AJ5" s="71">
        <v>0</v>
      </c>
      <c r="AK5" s="81">
        <v>0</v>
      </c>
      <c r="AL5" s="71">
        <v>0</v>
      </c>
      <c r="AM5" s="71">
        <v>0</v>
      </c>
      <c r="AN5" s="71">
        <v>0</v>
      </c>
      <c r="AO5" s="81">
        <v>0</v>
      </c>
      <c r="AP5" s="71">
        <v>0</v>
      </c>
      <c r="AQ5" s="71">
        <v>0</v>
      </c>
      <c r="AR5" s="71">
        <v>0</v>
      </c>
      <c r="AS5" s="71">
        <v>0</v>
      </c>
      <c r="AT5" s="71">
        <v>0</v>
      </c>
      <c r="AW5" s="16"/>
    </row>
    <row r="6" spans="1:55" x14ac:dyDescent="0.25">
      <c r="A6" s="19" t="s">
        <v>3</v>
      </c>
      <c r="B6" s="71">
        <v>0</v>
      </c>
      <c r="C6" s="71">
        <v>0</v>
      </c>
      <c r="D6" s="71">
        <v>0</v>
      </c>
      <c r="E6" s="81">
        <v>0</v>
      </c>
      <c r="F6" s="71">
        <v>0</v>
      </c>
      <c r="G6" s="71">
        <v>0</v>
      </c>
      <c r="H6" s="71">
        <v>0</v>
      </c>
      <c r="I6" s="81">
        <v>0</v>
      </c>
      <c r="J6" s="71">
        <v>0</v>
      </c>
      <c r="K6" s="71">
        <v>0</v>
      </c>
      <c r="L6" s="71">
        <v>0</v>
      </c>
      <c r="M6" s="81">
        <v>0</v>
      </c>
      <c r="N6" s="71">
        <v>0</v>
      </c>
      <c r="O6" s="71">
        <v>0</v>
      </c>
      <c r="P6" s="71">
        <v>0</v>
      </c>
      <c r="Q6" s="81">
        <v>0</v>
      </c>
      <c r="R6" s="71">
        <v>0</v>
      </c>
      <c r="S6" s="71">
        <v>0</v>
      </c>
      <c r="T6" s="71">
        <v>0</v>
      </c>
      <c r="U6" s="81">
        <v>0</v>
      </c>
      <c r="V6" s="71">
        <v>0</v>
      </c>
      <c r="W6" s="71">
        <v>0</v>
      </c>
      <c r="X6" s="71">
        <v>0</v>
      </c>
      <c r="Y6" s="81">
        <v>0</v>
      </c>
      <c r="Z6" s="71">
        <v>0</v>
      </c>
      <c r="AA6" s="71">
        <v>0</v>
      </c>
      <c r="AB6" s="71">
        <v>0</v>
      </c>
      <c r="AC6" s="81">
        <v>0</v>
      </c>
      <c r="AD6" s="71">
        <v>0</v>
      </c>
      <c r="AE6" s="71">
        <v>0</v>
      </c>
      <c r="AF6" s="71">
        <v>0</v>
      </c>
      <c r="AG6" s="81">
        <v>0</v>
      </c>
      <c r="AH6" s="71">
        <v>0</v>
      </c>
      <c r="AI6" s="71">
        <v>0</v>
      </c>
      <c r="AJ6" s="71">
        <v>0</v>
      </c>
      <c r="AK6" s="81">
        <v>0</v>
      </c>
      <c r="AL6" s="71">
        <v>0</v>
      </c>
      <c r="AM6" s="71">
        <v>0</v>
      </c>
      <c r="AN6" s="71">
        <v>0</v>
      </c>
      <c r="AO6" s="81">
        <v>0</v>
      </c>
      <c r="AP6" s="71">
        <v>0</v>
      </c>
      <c r="AQ6" s="71">
        <v>0</v>
      </c>
      <c r="AR6" s="71">
        <v>0</v>
      </c>
      <c r="AS6" s="71">
        <v>0</v>
      </c>
      <c r="AT6" s="71">
        <v>0</v>
      </c>
      <c r="AW6" s="16"/>
    </row>
    <row r="7" spans="1:55" x14ac:dyDescent="0.25">
      <c r="A7" s="19" t="s">
        <v>4</v>
      </c>
      <c r="B7" s="71">
        <v>0</v>
      </c>
      <c r="C7" s="71">
        <v>0</v>
      </c>
      <c r="D7" s="71">
        <v>0</v>
      </c>
      <c r="E7" s="81">
        <v>0</v>
      </c>
      <c r="F7" s="71">
        <v>0</v>
      </c>
      <c r="G7" s="71">
        <v>0</v>
      </c>
      <c r="H7" s="71">
        <v>0</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0</v>
      </c>
      <c r="AD7" s="71">
        <v>0</v>
      </c>
      <c r="AE7" s="71">
        <v>0</v>
      </c>
      <c r="AF7" s="71">
        <v>0</v>
      </c>
      <c r="AG7" s="81">
        <v>0</v>
      </c>
      <c r="AH7" s="71">
        <v>0</v>
      </c>
      <c r="AI7" s="71">
        <v>0</v>
      </c>
      <c r="AJ7" s="71">
        <v>0</v>
      </c>
      <c r="AK7" s="81">
        <v>0</v>
      </c>
      <c r="AL7" s="71">
        <v>0</v>
      </c>
      <c r="AM7" s="71">
        <v>0</v>
      </c>
      <c r="AN7" s="71">
        <v>0</v>
      </c>
      <c r="AO7" s="81">
        <v>0</v>
      </c>
      <c r="AP7" s="71">
        <v>0</v>
      </c>
      <c r="AQ7" s="71">
        <v>0</v>
      </c>
      <c r="AR7" s="71">
        <v>0</v>
      </c>
      <c r="AS7" s="71">
        <v>0</v>
      </c>
      <c r="AT7" s="71">
        <v>0</v>
      </c>
      <c r="AW7" s="16"/>
    </row>
    <row r="8" spans="1:55" x14ac:dyDescent="0.25">
      <c r="A8" s="19" t="s">
        <v>5</v>
      </c>
      <c r="B8" s="71">
        <v>0</v>
      </c>
      <c r="C8" s="71">
        <v>0</v>
      </c>
      <c r="D8" s="71">
        <v>0</v>
      </c>
      <c r="E8" s="81">
        <v>0</v>
      </c>
      <c r="F8" s="71">
        <v>0</v>
      </c>
      <c r="G8" s="71">
        <v>0</v>
      </c>
      <c r="H8" s="71">
        <v>0</v>
      </c>
      <c r="I8" s="81">
        <v>0</v>
      </c>
      <c r="J8" s="71">
        <v>0</v>
      </c>
      <c r="K8" s="71">
        <v>0</v>
      </c>
      <c r="L8" s="71">
        <v>0</v>
      </c>
      <c r="M8" s="81">
        <v>0</v>
      </c>
      <c r="N8" s="71">
        <v>0</v>
      </c>
      <c r="O8" s="71">
        <v>0</v>
      </c>
      <c r="P8" s="71">
        <v>0</v>
      </c>
      <c r="Q8" s="81">
        <v>0</v>
      </c>
      <c r="R8" s="71">
        <v>0</v>
      </c>
      <c r="S8" s="71">
        <v>0</v>
      </c>
      <c r="T8" s="71">
        <v>0</v>
      </c>
      <c r="U8" s="81">
        <v>0</v>
      </c>
      <c r="V8" s="71">
        <v>0</v>
      </c>
      <c r="W8" s="71">
        <v>0</v>
      </c>
      <c r="X8" s="71">
        <v>0</v>
      </c>
      <c r="Y8" s="81">
        <v>0</v>
      </c>
      <c r="Z8" s="71">
        <v>0</v>
      </c>
      <c r="AA8" s="71">
        <v>0</v>
      </c>
      <c r="AB8" s="71">
        <v>0</v>
      </c>
      <c r="AC8" s="81">
        <v>0</v>
      </c>
      <c r="AD8" s="71">
        <v>0</v>
      </c>
      <c r="AE8" s="71">
        <v>0</v>
      </c>
      <c r="AF8" s="71">
        <v>0</v>
      </c>
      <c r="AG8" s="81">
        <v>0</v>
      </c>
      <c r="AH8" s="71">
        <v>0</v>
      </c>
      <c r="AI8" s="71">
        <v>0</v>
      </c>
      <c r="AJ8" s="71">
        <v>0</v>
      </c>
      <c r="AK8" s="81">
        <v>0</v>
      </c>
      <c r="AL8" s="71">
        <v>0</v>
      </c>
      <c r="AM8" s="71">
        <v>0</v>
      </c>
      <c r="AN8" s="71">
        <v>0</v>
      </c>
      <c r="AO8" s="81">
        <v>0</v>
      </c>
      <c r="AP8" s="71">
        <v>0</v>
      </c>
      <c r="AQ8" s="71">
        <v>0</v>
      </c>
      <c r="AR8" s="71">
        <v>0</v>
      </c>
      <c r="AS8" s="71">
        <v>0</v>
      </c>
      <c r="AT8" s="71">
        <v>0</v>
      </c>
      <c r="AW8" s="16"/>
    </row>
    <row r="9" spans="1:55" x14ac:dyDescent="0.25">
      <c r="A9" s="19" t="s">
        <v>6</v>
      </c>
      <c r="B9" s="71">
        <v>0</v>
      </c>
      <c r="C9" s="71">
        <v>0</v>
      </c>
      <c r="D9" s="71">
        <v>0</v>
      </c>
      <c r="E9" s="81">
        <v>0</v>
      </c>
      <c r="F9" s="71">
        <v>0</v>
      </c>
      <c r="G9" s="71">
        <v>0</v>
      </c>
      <c r="H9" s="71">
        <v>0</v>
      </c>
      <c r="I9" s="81">
        <v>0</v>
      </c>
      <c r="J9" s="71">
        <v>0</v>
      </c>
      <c r="K9" s="71">
        <v>0</v>
      </c>
      <c r="L9" s="71">
        <v>0</v>
      </c>
      <c r="M9" s="81">
        <v>0</v>
      </c>
      <c r="N9" s="71">
        <v>0</v>
      </c>
      <c r="O9" s="71">
        <v>0</v>
      </c>
      <c r="P9" s="71">
        <v>0</v>
      </c>
      <c r="Q9" s="81">
        <v>0</v>
      </c>
      <c r="R9" s="71">
        <v>0</v>
      </c>
      <c r="S9" s="71">
        <v>0</v>
      </c>
      <c r="T9" s="71">
        <v>0</v>
      </c>
      <c r="U9" s="81">
        <v>0</v>
      </c>
      <c r="V9" s="71">
        <v>0</v>
      </c>
      <c r="W9" s="71">
        <v>0</v>
      </c>
      <c r="X9" s="71">
        <v>0</v>
      </c>
      <c r="Y9" s="81">
        <v>0</v>
      </c>
      <c r="Z9" s="71">
        <v>0</v>
      </c>
      <c r="AA9" s="71">
        <v>0</v>
      </c>
      <c r="AB9" s="71">
        <v>0</v>
      </c>
      <c r="AC9" s="81">
        <v>0</v>
      </c>
      <c r="AD9" s="71">
        <v>0</v>
      </c>
      <c r="AE9" s="71">
        <v>0</v>
      </c>
      <c r="AF9" s="71">
        <v>0</v>
      </c>
      <c r="AG9" s="81">
        <v>0</v>
      </c>
      <c r="AH9" s="71">
        <v>0</v>
      </c>
      <c r="AI9" s="71">
        <v>0</v>
      </c>
      <c r="AJ9" s="71">
        <v>0</v>
      </c>
      <c r="AK9" s="81">
        <v>0</v>
      </c>
      <c r="AL9" s="71">
        <v>0</v>
      </c>
      <c r="AM9" s="71">
        <v>0</v>
      </c>
      <c r="AN9" s="71">
        <v>0</v>
      </c>
      <c r="AO9" s="81">
        <v>0</v>
      </c>
      <c r="AP9" s="71">
        <v>0</v>
      </c>
      <c r="AQ9" s="71">
        <v>0</v>
      </c>
      <c r="AR9" s="71">
        <v>0</v>
      </c>
      <c r="AS9" s="71">
        <v>0</v>
      </c>
      <c r="AT9" s="71">
        <v>0</v>
      </c>
      <c r="AW9" s="16"/>
    </row>
    <row r="10" spans="1:55" x14ac:dyDescent="0.25">
      <c r="A10" s="19" t="s">
        <v>7</v>
      </c>
      <c r="B10" s="71">
        <v>0</v>
      </c>
      <c r="C10" s="71">
        <v>0</v>
      </c>
      <c r="D10" s="71">
        <v>0</v>
      </c>
      <c r="E10" s="81">
        <v>0</v>
      </c>
      <c r="F10" s="71">
        <v>0</v>
      </c>
      <c r="G10" s="71">
        <v>0</v>
      </c>
      <c r="H10" s="71">
        <v>0</v>
      </c>
      <c r="I10" s="81">
        <v>0</v>
      </c>
      <c r="J10" s="71">
        <v>0</v>
      </c>
      <c r="K10" s="71">
        <v>0</v>
      </c>
      <c r="L10" s="71">
        <v>0</v>
      </c>
      <c r="M10" s="81">
        <v>0</v>
      </c>
      <c r="N10" s="71">
        <v>0</v>
      </c>
      <c r="O10" s="71">
        <v>0</v>
      </c>
      <c r="P10" s="71">
        <v>0</v>
      </c>
      <c r="Q10" s="81">
        <v>0</v>
      </c>
      <c r="R10" s="71">
        <v>0</v>
      </c>
      <c r="S10" s="71">
        <v>0</v>
      </c>
      <c r="T10" s="71">
        <v>0</v>
      </c>
      <c r="U10" s="81">
        <v>0</v>
      </c>
      <c r="V10" s="71">
        <v>0</v>
      </c>
      <c r="W10" s="71">
        <v>0</v>
      </c>
      <c r="X10" s="71">
        <v>0</v>
      </c>
      <c r="Y10" s="81">
        <v>0</v>
      </c>
      <c r="Z10" s="71">
        <v>0</v>
      </c>
      <c r="AA10" s="71">
        <v>0</v>
      </c>
      <c r="AB10" s="71">
        <v>0</v>
      </c>
      <c r="AC10" s="81">
        <v>0</v>
      </c>
      <c r="AD10" s="71">
        <v>0</v>
      </c>
      <c r="AE10" s="71">
        <v>0</v>
      </c>
      <c r="AF10" s="71">
        <v>0</v>
      </c>
      <c r="AG10" s="81">
        <v>0</v>
      </c>
      <c r="AH10" s="71">
        <v>0</v>
      </c>
      <c r="AI10" s="71">
        <v>0</v>
      </c>
      <c r="AJ10" s="71">
        <v>0</v>
      </c>
      <c r="AK10" s="81">
        <v>0</v>
      </c>
      <c r="AL10" s="71">
        <v>0</v>
      </c>
      <c r="AM10" s="71">
        <v>0</v>
      </c>
      <c r="AN10" s="71">
        <v>0</v>
      </c>
      <c r="AO10" s="81">
        <v>0</v>
      </c>
      <c r="AP10" s="71">
        <v>0</v>
      </c>
      <c r="AQ10" s="71">
        <v>0</v>
      </c>
      <c r="AR10" s="71">
        <v>0</v>
      </c>
      <c r="AS10" s="71">
        <v>0</v>
      </c>
      <c r="AT10" s="71">
        <v>0</v>
      </c>
      <c r="AW10" s="16"/>
    </row>
    <row r="11" spans="1:55" x14ac:dyDescent="0.25">
      <c r="A11" s="19" t="s">
        <v>8</v>
      </c>
      <c r="B11" s="71">
        <v>0</v>
      </c>
      <c r="C11" s="71">
        <v>0</v>
      </c>
      <c r="D11" s="71">
        <v>0</v>
      </c>
      <c r="E11" s="81">
        <v>0</v>
      </c>
      <c r="F11" s="71">
        <v>0</v>
      </c>
      <c r="G11" s="71">
        <v>0</v>
      </c>
      <c r="H11" s="71">
        <v>0</v>
      </c>
      <c r="I11" s="81">
        <v>0</v>
      </c>
      <c r="J11" s="71">
        <v>0</v>
      </c>
      <c r="K11" s="71">
        <v>0</v>
      </c>
      <c r="L11" s="71">
        <v>0</v>
      </c>
      <c r="M11" s="81">
        <v>0</v>
      </c>
      <c r="N11" s="71">
        <v>0</v>
      </c>
      <c r="O11" s="71">
        <v>0</v>
      </c>
      <c r="P11" s="71">
        <v>0</v>
      </c>
      <c r="Q11" s="81">
        <v>0</v>
      </c>
      <c r="R11" s="71">
        <v>0</v>
      </c>
      <c r="S11" s="71">
        <v>0</v>
      </c>
      <c r="T11" s="71">
        <v>0</v>
      </c>
      <c r="U11" s="81">
        <v>0</v>
      </c>
      <c r="V11" s="71">
        <v>0</v>
      </c>
      <c r="W11" s="71">
        <v>0</v>
      </c>
      <c r="X11" s="71">
        <v>0</v>
      </c>
      <c r="Y11" s="81">
        <v>0</v>
      </c>
      <c r="Z11" s="71">
        <v>0</v>
      </c>
      <c r="AA11" s="71">
        <v>0</v>
      </c>
      <c r="AB11" s="71">
        <v>0</v>
      </c>
      <c r="AC11" s="81">
        <v>0</v>
      </c>
      <c r="AD11" s="71">
        <v>0</v>
      </c>
      <c r="AE11" s="71">
        <v>0</v>
      </c>
      <c r="AF11" s="71">
        <v>0</v>
      </c>
      <c r="AG11" s="81">
        <v>0</v>
      </c>
      <c r="AH11" s="71">
        <v>0</v>
      </c>
      <c r="AI11" s="71">
        <v>0</v>
      </c>
      <c r="AJ11" s="71">
        <v>0</v>
      </c>
      <c r="AK11" s="81">
        <v>0</v>
      </c>
      <c r="AL11" s="71">
        <v>0</v>
      </c>
      <c r="AM11" s="71">
        <v>0</v>
      </c>
      <c r="AN11" s="71">
        <v>0</v>
      </c>
      <c r="AO11" s="81">
        <v>0</v>
      </c>
      <c r="AP11" s="71">
        <v>0</v>
      </c>
      <c r="AQ11" s="71">
        <v>0</v>
      </c>
      <c r="AR11" s="71">
        <v>0</v>
      </c>
      <c r="AS11" s="71">
        <v>0</v>
      </c>
      <c r="AT11" s="71">
        <v>0</v>
      </c>
      <c r="AW11" s="16"/>
    </row>
    <row r="12" spans="1:55" x14ac:dyDescent="0.25">
      <c r="A12" s="19" t="s">
        <v>9</v>
      </c>
      <c r="B12" s="71">
        <v>0</v>
      </c>
      <c r="C12" s="71">
        <v>0</v>
      </c>
      <c r="D12" s="71">
        <v>0</v>
      </c>
      <c r="E12" s="81">
        <v>0</v>
      </c>
      <c r="F12" s="71">
        <v>0</v>
      </c>
      <c r="G12" s="71">
        <v>0</v>
      </c>
      <c r="H12" s="71">
        <v>0</v>
      </c>
      <c r="I12" s="81">
        <v>0</v>
      </c>
      <c r="J12" s="71">
        <v>0</v>
      </c>
      <c r="K12" s="71">
        <v>0</v>
      </c>
      <c r="L12" s="71">
        <v>0</v>
      </c>
      <c r="M12" s="81">
        <v>0</v>
      </c>
      <c r="N12" s="71">
        <v>0</v>
      </c>
      <c r="O12" s="71">
        <v>0</v>
      </c>
      <c r="P12" s="71">
        <v>0</v>
      </c>
      <c r="Q12" s="81">
        <v>0</v>
      </c>
      <c r="R12" s="71">
        <v>0</v>
      </c>
      <c r="S12" s="71">
        <v>0</v>
      </c>
      <c r="T12" s="71">
        <v>0</v>
      </c>
      <c r="U12" s="81">
        <v>0</v>
      </c>
      <c r="V12" s="71">
        <v>0</v>
      </c>
      <c r="W12" s="71">
        <v>0</v>
      </c>
      <c r="X12" s="71">
        <v>0</v>
      </c>
      <c r="Y12" s="81">
        <v>0</v>
      </c>
      <c r="Z12" s="71">
        <v>0</v>
      </c>
      <c r="AA12" s="71">
        <v>0</v>
      </c>
      <c r="AB12" s="71">
        <v>0</v>
      </c>
      <c r="AC12" s="81">
        <v>0</v>
      </c>
      <c r="AD12" s="71">
        <v>0</v>
      </c>
      <c r="AE12" s="71">
        <v>0</v>
      </c>
      <c r="AF12" s="71">
        <v>0</v>
      </c>
      <c r="AG12" s="81">
        <v>0</v>
      </c>
      <c r="AH12" s="71">
        <v>0</v>
      </c>
      <c r="AI12" s="71">
        <v>0</v>
      </c>
      <c r="AJ12" s="71">
        <v>0</v>
      </c>
      <c r="AK12" s="81">
        <v>0</v>
      </c>
      <c r="AL12" s="71">
        <v>0</v>
      </c>
      <c r="AM12" s="71">
        <v>0</v>
      </c>
      <c r="AN12" s="71">
        <v>0</v>
      </c>
      <c r="AO12" s="81">
        <v>0</v>
      </c>
      <c r="AP12" s="71">
        <v>0</v>
      </c>
      <c r="AQ12" s="71">
        <v>0</v>
      </c>
      <c r="AR12" s="71">
        <v>0</v>
      </c>
      <c r="AS12" s="71">
        <v>0</v>
      </c>
      <c r="AT12" s="71">
        <v>0</v>
      </c>
      <c r="AW12" s="16"/>
    </row>
    <row r="13" spans="1:55" x14ac:dyDescent="0.25">
      <c r="A13" s="19" t="s">
        <v>10</v>
      </c>
      <c r="B13" s="71">
        <v>0</v>
      </c>
      <c r="C13" s="71">
        <v>0</v>
      </c>
      <c r="D13" s="71">
        <v>0</v>
      </c>
      <c r="E13" s="81">
        <v>0</v>
      </c>
      <c r="F13" s="71">
        <v>493862</v>
      </c>
      <c r="G13" s="71">
        <v>493862</v>
      </c>
      <c r="H13" s="71">
        <v>493862</v>
      </c>
      <c r="I13" s="81">
        <v>0</v>
      </c>
      <c r="J13" s="71">
        <v>0</v>
      </c>
      <c r="K13" s="71">
        <v>0</v>
      </c>
      <c r="L13" s="71">
        <v>0</v>
      </c>
      <c r="M13" s="81">
        <v>0</v>
      </c>
      <c r="N13" s="71">
        <v>0</v>
      </c>
      <c r="O13" s="71">
        <v>0</v>
      </c>
      <c r="P13" s="71">
        <v>0</v>
      </c>
      <c r="Q13" s="81">
        <v>0</v>
      </c>
      <c r="R13" s="71">
        <v>0</v>
      </c>
      <c r="S13" s="71">
        <v>0</v>
      </c>
      <c r="T13" s="71">
        <v>0</v>
      </c>
      <c r="U13" s="81">
        <v>0</v>
      </c>
      <c r="V13" s="71">
        <v>0</v>
      </c>
      <c r="W13" s="71">
        <v>0</v>
      </c>
      <c r="X13" s="71">
        <v>0</v>
      </c>
      <c r="Y13" s="81">
        <v>0</v>
      </c>
      <c r="Z13" s="71">
        <v>0</v>
      </c>
      <c r="AA13" s="71">
        <v>0</v>
      </c>
      <c r="AB13" s="71">
        <v>0</v>
      </c>
      <c r="AC13" s="81">
        <v>0</v>
      </c>
      <c r="AD13" s="71">
        <v>0</v>
      </c>
      <c r="AE13" s="71">
        <v>0</v>
      </c>
      <c r="AF13" s="71">
        <v>0</v>
      </c>
      <c r="AG13" s="81">
        <v>0</v>
      </c>
      <c r="AH13" s="71">
        <v>0</v>
      </c>
      <c r="AI13" s="71">
        <v>0</v>
      </c>
      <c r="AJ13" s="71">
        <v>0</v>
      </c>
      <c r="AK13" s="81">
        <v>0</v>
      </c>
      <c r="AL13" s="71">
        <v>0</v>
      </c>
      <c r="AM13" s="71">
        <v>0</v>
      </c>
      <c r="AN13" s="71">
        <v>0</v>
      </c>
      <c r="AO13" s="81">
        <v>0</v>
      </c>
      <c r="AP13" s="71">
        <v>0</v>
      </c>
      <c r="AQ13" s="71">
        <v>0</v>
      </c>
      <c r="AR13" s="71">
        <v>493862</v>
      </c>
      <c r="AS13" s="71">
        <v>0</v>
      </c>
      <c r="AT13" s="71">
        <v>0</v>
      </c>
      <c r="AW13" s="16"/>
    </row>
    <row r="14" spans="1:55" x14ac:dyDescent="0.25">
      <c r="A14" s="19" t="s">
        <v>11</v>
      </c>
      <c r="B14" s="71">
        <v>0</v>
      </c>
      <c r="C14" s="71">
        <v>0</v>
      </c>
      <c r="D14" s="71">
        <v>0</v>
      </c>
      <c r="E14" s="81">
        <v>0</v>
      </c>
      <c r="F14" s="71">
        <v>0</v>
      </c>
      <c r="G14" s="71">
        <v>0</v>
      </c>
      <c r="H14" s="71">
        <v>0</v>
      </c>
      <c r="I14" s="81">
        <v>0</v>
      </c>
      <c r="J14" s="71">
        <v>0</v>
      </c>
      <c r="K14" s="71">
        <v>0</v>
      </c>
      <c r="L14" s="71">
        <v>0</v>
      </c>
      <c r="M14" s="81">
        <v>0</v>
      </c>
      <c r="N14" s="71">
        <v>0</v>
      </c>
      <c r="O14" s="71">
        <v>0</v>
      </c>
      <c r="P14" s="71">
        <v>0</v>
      </c>
      <c r="Q14" s="81">
        <v>0</v>
      </c>
      <c r="R14" s="71">
        <v>0</v>
      </c>
      <c r="S14" s="71">
        <v>0</v>
      </c>
      <c r="T14" s="71">
        <v>0</v>
      </c>
      <c r="U14" s="81">
        <v>0</v>
      </c>
      <c r="V14" s="71">
        <v>0</v>
      </c>
      <c r="W14" s="71">
        <v>0</v>
      </c>
      <c r="X14" s="71">
        <v>0</v>
      </c>
      <c r="Y14" s="81">
        <v>0</v>
      </c>
      <c r="Z14" s="71">
        <v>0</v>
      </c>
      <c r="AA14" s="71">
        <v>0</v>
      </c>
      <c r="AB14" s="71">
        <v>0</v>
      </c>
      <c r="AC14" s="81">
        <v>0</v>
      </c>
      <c r="AD14" s="71">
        <v>0</v>
      </c>
      <c r="AE14" s="71">
        <v>0</v>
      </c>
      <c r="AF14" s="71">
        <v>0</v>
      </c>
      <c r="AG14" s="81">
        <v>0</v>
      </c>
      <c r="AH14" s="71">
        <v>0</v>
      </c>
      <c r="AI14" s="71">
        <v>0</v>
      </c>
      <c r="AJ14" s="71">
        <v>0</v>
      </c>
      <c r="AK14" s="81">
        <v>0</v>
      </c>
      <c r="AL14" s="71">
        <v>0</v>
      </c>
      <c r="AM14" s="71">
        <v>0</v>
      </c>
      <c r="AN14" s="71">
        <v>0</v>
      </c>
      <c r="AO14" s="81">
        <v>0</v>
      </c>
      <c r="AP14" s="71">
        <v>0</v>
      </c>
      <c r="AQ14" s="71">
        <v>0</v>
      </c>
      <c r="AR14" s="71">
        <v>0</v>
      </c>
      <c r="AS14" s="71">
        <v>0</v>
      </c>
      <c r="AT14" s="71">
        <v>0</v>
      </c>
      <c r="AW14" s="16"/>
    </row>
    <row r="15" spans="1:55" x14ac:dyDescent="0.25">
      <c r="A15" s="19" t="s">
        <v>12</v>
      </c>
      <c r="B15" s="71">
        <v>0</v>
      </c>
      <c r="C15" s="71">
        <v>0</v>
      </c>
      <c r="D15" s="71">
        <v>0</v>
      </c>
      <c r="E15" s="81">
        <v>0</v>
      </c>
      <c r="F15" s="71">
        <v>0</v>
      </c>
      <c r="G15" s="71">
        <v>0</v>
      </c>
      <c r="H15" s="71">
        <v>0</v>
      </c>
      <c r="I15" s="81">
        <v>0</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0</v>
      </c>
      <c r="AI15" s="71">
        <v>0</v>
      </c>
      <c r="AJ15" s="71">
        <v>0</v>
      </c>
      <c r="AK15" s="81">
        <v>0</v>
      </c>
      <c r="AL15" s="71">
        <v>0</v>
      </c>
      <c r="AM15" s="71">
        <v>0</v>
      </c>
      <c r="AN15" s="71">
        <v>0</v>
      </c>
      <c r="AO15" s="81">
        <v>0</v>
      </c>
      <c r="AP15" s="71">
        <v>0</v>
      </c>
      <c r="AQ15" s="71">
        <v>0</v>
      </c>
      <c r="AR15" s="71">
        <v>0</v>
      </c>
      <c r="AS15" s="71">
        <v>0</v>
      </c>
      <c r="AT15" s="71">
        <v>0</v>
      </c>
      <c r="AW15" s="16"/>
    </row>
    <row r="16" spans="1:55" x14ac:dyDescent="0.25">
      <c r="A16" s="19" t="s">
        <v>13</v>
      </c>
      <c r="B16" s="71">
        <v>0</v>
      </c>
      <c r="C16" s="71">
        <v>0</v>
      </c>
      <c r="D16" s="71">
        <v>0</v>
      </c>
      <c r="E16" s="81">
        <v>0</v>
      </c>
      <c r="F16" s="71">
        <v>0</v>
      </c>
      <c r="G16" s="71">
        <v>0</v>
      </c>
      <c r="H16" s="71">
        <v>0</v>
      </c>
      <c r="I16" s="81">
        <v>0</v>
      </c>
      <c r="J16" s="71">
        <v>0</v>
      </c>
      <c r="K16" s="71">
        <v>0</v>
      </c>
      <c r="L16" s="71">
        <v>0</v>
      </c>
      <c r="M16" s="81">
        <v>0</v>
      </c>
      <c r="N16" s="71">
        <v>0</v>
      </c>
      <c r="O16" s="71">
        <v>0</v>
      </c>
      <c r="P16" s="71">
        <v>0</v>
      </c>
      <c r="Q16" s="81">
        <v>0</v>
      </c>
      <c r="R16" s="71">
        <v>0</v>
      </c>
      <c r="S16" s="71">
        <v>0</v>
      </c>
      <c r="T16" s="71">
        <v>0</v>
      </c>
      <c r="U16" s="81">
        <v>0</v>
      </c>
      <c r="V16" s="71">
        <v>0</v>
      </c>
      <c r="W16" s="71">
        <v>0</v>
      </c>
      <c r="X16" s="71">
        <v>0</v>
      </c>
      <c r="Y16" s="81">
        <v>0</v>
      </c>
      <c r="Z16" s="71">
        <v>0</v>
      </c>
      <c r="AA16" s="71">
        <v>0</v>
      </c>
      <c r="AB16" s="71">
        <v>0</v>
      </c>
      <c r="AC16" s="81">
        <v>0</v>
      </c>
      <c r="AD16" s="71">
        <v>0</v>
      </c>
      <c r="AE16" s="71">
        <v>0</v>
      </c>
      <c r="AF16" s="71">
        <v>0</v>
      </c>
      <c r="AG16" s="81">
        <v>0</v>
      </c>
      <c r="AH16" s="71">
        <v>0</v>
      </c>
      <c r="AI16" s="71">
        <v>0</v>
      </c>
      <c r="AJ16" s="71">
        <v>0</v>
      </c>
      <c r="AK16" s="81">
        <v>0</v>
      </c>
      <c r="AL16" s="71">
        <v>0</v>
      </c>
      <c r="AM16" s="71">
        <v>0</v>
      </c>
      <c r="AN16" s="71">
        <v>0</v>
      </c>
      <c r="AO16" s="81">
        <v>0</v>
      </c>
      <c r="AP16" s="71">
        <v>0</v>
      </c>
      <c r="AQ16" s="71">
        <v>0</v>
      </c>
      <c r="AR16" s="71">
        <v>0</v>
      </c>
      <c r="AS16" s="71">
        <v>0</v>
      </c>
      <c r="AT16" s="71">
        <v>0</v>
      </c>
      <c r="AW16" s="16"/>
    </row>
    <row r="17" spans="1:49" x14ac:dyDescent="0.25">
      <c r="A17" s="19" t="s">
        <v>14</v>
      </c>
      <c r="B17" s="71">
        <v>0</v>
      </c>
      <c r="C17" s="71">
        <v>0</v>
      </c>
      <c r="D17" s="71">
        <v>0</v>
      </c>
      <c r="E17" s="81">
        <v>0</v>
      </c>
      <c r="F17" s="71">
        <v>14356736</v>
      </c>
      <c r="G17" s="71">
        <v>0</v>
      </c>
      <c r="H17" s="71">
        <v>0</v>
      </c>
      <c r="I17" s="81">
        <v>0</v>
      </c>
      <c r="J17" s="71">
        <v>0</v>
      </c>
      <c r="K17" s="71">
        <v>0</v>
      </c>
      <c r="L17" s="71">
        <v>0</v>
      </c>
      <c r="M17" s="81">
        <v>0</v>
      </c>
      <c r="N17" s="71">
        <v>0</v>
      </c>
      <c r="O17" s="71">
        <v>0</v>
      </c>
      <c r="P17" s="71">
        <v>0</v>
      </c>
      <c r="Q17" s="81">
        <v>0</v>
      </c>
      <c r="R17" s="71">
        <v>0</v>
      </c>
      <c r="S17" s="71">
        <v>0</v>
      </c>
      <c r="T17" s="71">
        <v>0</v>
      </c>
      <c r="U17" s="81">
        <v>0</v>
      </c>
      <c r="V17" s="71">
        <v>0</v>
      </c>
      <c r="W17" s="71">
        <v>11990993</v>
      </c>
      <c r="X17" s="71">
        <v>11990993</v>
      </c>
      <c r="Y17" s="81">
        <v>0</v>
      </c>
      <c r="Z17" s="71">
        <v>0</v>
      </c>
      <c r="AA17" s="71">
        <v>0</v>
      </c>
      <c r="AB17" s="71">
        <v>0</v>
      </c>
      <c r="AC17" s="81">
        <v>0</v>
      </c>
      <c r="AD17" s="71">
        <v>0</v>
      </c>
      <c r="AE17" s="71">
        <v>0</v>
      </c>
      <c r="AF17" s="71">
        <v>0</v>
      </c>
      <c r="AG17" s="81">
        <v>0</v>
      </c>
      <c r="AH17" s="71">
        <v>0</v>
      </c>
      <c r="AI17" s="71">
        <v>0</v>
      </c>
      <c r="AJ17" s="71">
        <v>0</v>
      </c>
      <c r="AK17" s="81">
        <v>0</v>
      </c>
      <c r="AL17" s="71">
        <v>0</v>
      </c>
      <c r="AM17" s="71">
        <v>2365743</v>
      </c>
      <c r="AN17" s="71">
        <v>0</v>
      </c>
      <c r="AO17" s="81">
        <v>0</v>
      </c>
      <c r="AP17" s="71">
        <v>2365743</v>
      </c>
      <c r="AQ17" s="71">
        <v>0</v>
      </c>
      <c r="AR17" s="71">
        <v>14356736</v>
      </c>
      <c r="AS17" s="71">
        <v>0</v>
      </c>
      <c r="AT17" s="71">
        <v>0</v>
      </c>
      <c r="AW17" s="16"/>
    </row>
    <row r="18" spans="1:49" x14ac:dyDescent="0.25">
      <c r="A18" s="19" t="s">
        <v>15</v>
      </c>
      <c r="B18" s="71">
        <v>0</v>
      </c>
      <c r="C18" s="71">
        <v>0</v>
      </c>
      <c r="D18" s="71">
        <v>0</v>
      </c>
      <c r="E18" s="81">
        <v>0</v>
      </c>
      <c r="F18" s="71">
        <v>5250000</v>
      </c>
      <c r="G18" s="71">
        <v>0</v>
      </c>
      <c r="H18" s="71">
        <v>0</v>
      </c>
      <c r="I18" s="81">
        <v>0</v>
      </c>
      <c r="J18" s="71">
        <v>0</v>
      </c>
      <c r="K18" s="71">
        <v>0</v>
      </c>
      <c r="L18" s="71">
        <v>0</v>
      </c>
      <c r="M18" s="81">
        <v>0</v>
      </c>
      <c r="N18" s="71">
        <v>0</v>
      </c>
      <c r="O18" s="71">
        <v>0</v>
      </c>
      <c r="P18" s="71">
        <v>0</v>
      </c>
      <c r="Q18" s="81">
        <v>0</v>
      </c>
      <c r="R18" s="71">
        <v>0</v>
      </c>
      <c r="S18" s="71">
        <v>0</v>
      </c>
      <c r="T18" s="71">
        <v>0</v>
      </c>
      <c r="U18" s="81">
        <v>0</v>
      </c>
      <c r="V18" s="71">
        <v>0</v>
      </c>
      <c r="W18" s="71">
        <v>0</v>
      </c>
      <c r="X18" s="71">
        <v>0</v>
      </c>
      <c r="Y18" s="81">
        <v>0</v>
      </c>
      <c r="Z18" s="71">
        <v>0</v>
      </c>
      <c r="AA18" s="71">
        <v>0</v>
      </c>
      <c r="AB18" s="71">
        <v>0</v>
      </c>
      <c r="AC18" s="81">
        <v>0</v>
      </c>
      <c r="AD18" s="71">
        <v>0</v>
      </c>
      <c r="AE18" s="71">
        <v>0</v>
      </c>
      <c r="AF18" s="71">
        <v>0</v>
      </c>
      <c r="AG18" s="81">
        <v>0</v>
      </c>
      <c r="AH18" s="71">
        <v>0</v>
      </c>
      <c r="AI18" s="71">
        <v>0</v>
      </c>
      <c r="AJ18" s="71">
        <v>0</v>
      </c>
      <c r="AK18" s="81">
        <v>0</v>
      </c>
      <c r="AL18" s="71">
        <v>0</v>
      </c>
      <c r="AM18" s="71">
        <v>0</v>
      </c>
      <c r="AN18" s="71">
        <v>0</v>
      </c>
      <c r="AO18" s="81">
        <v>0</v>
      </c>
      <c r="AP18" s="71">
        <v>0</v>
      </c>
      <c r="AQ18" s="71">
        <v>0</v>
      </c>
      <c r="AR18" s="71">
        <v>0</v>
      </c>
      <c r="AS18" s="71">
        <v>0</v>
      </c>
      <c r="AT18" s="71">
        <v>5250000</v>
      </c>
      <c r="AW18" s="16"/>
    </row>
    <row r="19" spans="1:49" x14ac:dyDescent="0.25">
      <c r="A19" s="19" t="s">
        <v>16</v>
      </c>
      <c r="B19" s="71">
        <v>0</v>
      </c>
      <c r="C19" s="71">
        <v>0</v>
      </c>
      <c r="D19" s="71">
        <v>0</v>
      </c>
      <c r="E19" s="81">
        <v>0</v>
      </c>
      <c r="F19" s="71">
        <v>0</v>
      </c>
      <c r="G19" s="71">
        <v>0</v>
      </c>
      <c r="H19" s="71">
        <v>0</v>
      </c>
      <c r="I19" s="81">
        <v>0</v>
      </c>
      <c r="J19" s="71">
        <v>0</v>
      </c>
      <c r="K19" s="71">
        <v>0</v>
      </c>
      <c r="L19" s="71">
        <v>0</v>
      </c>
      <c r="M19" s="81">
        <v>0</v>
      </c>
      <c r="N19" s="71">
        <v>0</v>
      </c>
      <c r="O19" s="71">
        <v>0</v>
      </c>
      <c r="P19" s="71">
        <v>0</v>
      </c>
      <c r="Q19" s="81">
        <v>0</v>
      </c>
      <c r="R19" s="71">
        <v>0</v>
      </c>
      <c r="S19" s="71">
        <v>0</v>
      </c>
      <c r="T19" s="71">
        <v>0</v>
      </c>
      <c r="U19" s="81">
        <v>0</v>
      </c>
      <c r="V19" s="71">
        <v>0</v>
      </c>
      <c r="W19" s="71">
        <v>0</v>
      </c>
      <c r="X19" s="71">
        <v>0</v>
      </c>
      <c r="Y19" s="81">
        <v>0</v>
      </c>
      <c r="Z19" s="71">
        <v>0</v>
      </c>
      <c r="AA19" s="71">
        <v>0</v>
      </c>
      <c r="AB19" s="71">
        <v>0</v>
      </c>
      <c r="AC19" s="81">
        <v>0</v>
      </c>
      <c r="AD19" s="71">
        <v>0</v>
      </c>
      <c r="AE19" s="71">
        <v>0</v>
      </c>
      <c r="AF19" s="71">
        <v>0</v>
      </c>
      <c r="AG19" s="81">
        <v>0</v>
      </c>
      <c r="AH19" s="71">
        <v>0</v>
      </c>
      <c r="AI19" s="71">
        <v>0</v>
      </c>
      <c r="AJ19" s="71">
        <v>0</v>
      </c>
      <c r="AK19" s="81">
        <v>0</v>
      </c>
      <c r="AL19" s="71">
        <v>0</v>
      </c>
      <c r="AM19" s="71">
        <v>0</v>
      </c>
      <c r="AN19" s="71">
        <v>0</v>
      </c>
      <c r="AO19" s="81">
        <v>0</v>
      </c>
      <c r="AP19" s="71">
        <v>0</v>
      </c>
      <c r="AQ19" s="71">
        <v>0</v>
      </c>
      <c r="AR19" s="71">
        <v>0</v>
      </c>
      <c r="AS19" s="71">
        <v>0</v>
      </c>
      <c r="AT19" s="71">
        <v>0</v>
      </c>
      <c r="AW19" s="16"/>
    </row>
    <row r="20" spans="1:49" x14ac:dyDescent="0.25">
      <c r="A20" s="19" t="s">
        <v>17</v>
      </c>
      <c r="B20" s="71">
        <v>0</v>
      </c>
      <c r="C20" s="71">
        <v>0</v>
      </c>
      <c r="D20" s="71">
        <v>0</v>
      </c>
      <c r="E20" s="81">
        <v>0</v>
      </c>
      <c r="F20" s="71">
        <v>0</v>
      </c>
      <c r="G20" s="71">
        <v>0</v>
      </c>
      <c r="H20" s="71">
        <v>0</v>
      </c>
      <c r="I20" s="81">
        <v>0</v>
      </c>
      <c r="J20" s="71">
        <v>0</v>
      </c>
      <c r="K20" s="71">
        <v>0</v>
      </c>
      <c r="L20" s="71">
        <v>0</v>
      </c>
      <c r="M20" s="81">
        <v>0</v>
      </c>
      <c r="N20" s="71">
        <v>0</v>
      </c>
      <c r="O20" s="71">
        <v>0</v>
      </c>
      <c r="P20" s="71">
        <v>0</v>
      </c>
      <c r="Q20" s="81">
        <v>0</v>
      </c>
      <c r="R20" s="71">
        <v>0</v>
      </c>
      <c r="S20" s="71">
        <v>0</v>
      </c>
      <c r="T20" s="71">
        <v>0</v>
      </c>
      <c r="U20" s="81">
        <v>0</v>
      </c>
      <c r="V20" s="71">
        <v>0</v>
      </c>
      <c r="W20" s="71">
        <v>0</v>
      </c>
      <c r="X20" s="71">
        <v>0</v>
      </c>
      <c r="Y20" s="81">
        <v>0</v>
      </c>
      <c r="Z20" s="71">
        <v>0</v>
      </c>
      <c r="AA20" s="71">
        <v>0</v>
      </c>
      <c r="AB20" s="71">
        <v>0</v>
      </c>
      <c r="AC20" s="81">
        <v>0</v>
      </c>
      <c r="AD20" s="71">
        <v>0</v>
      </c>
      <c r="AE20" s="71">
        <v>0</v>
      </c>
      <c r="AF20" s="71">
        <v>0</v>
      </c>
      <c r="AG20" s="81">
        <v>0</v>
      </c>
      <c r="AH20" s="71">
        <v>0</v>
      </c>
      <c r="AI20" s="71">
        <v>0</v>
      </c>
      <c r="AJ20" s="71">
        <v>0</v>
      </c>
      <c r="AK20" s="81">
        <v>0</v>
      </c>
      <c r="AL20" s="71">
        <v>0</v>
      </c>
      <c r="AM20" s="71">
        <v>0</v>
      </c>
      <c r="AN20" s="71">
        <v>0</v>
      </c>
      <c r="AO20" s="81">
        <v>0</v>
      </c>
      <c r="AP20" s="71">
        <v>0</v>
      </c>
      <c r="AQ20" s="71">
        <v>0</v>
      </c>
      <c r="AR20" s="71">
        <v>0</v>
      </c>
      <c r="AS20" s="71">
        <v>0</v>
      </c>
      <c r="AT20" s="71">
        <v>0</v>
      </c>
      <c r="AW20" s="16"/>
    </row>
    <row r="21" spans="1:49" x14ac:dyDescent="0.25">
      <c r="A21" s="19" t="s">
        <v>18</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0</v>
      </c>
      <c r="X21" s="71">
        <v>0</v>
      </c>
      <c r="Y21" s="81">
        <v>0</v>
      </c>
      <c r="Z21" s="71">
        <v>0</v>
      </c>
      <c r="AA21" s="71">
        <v>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0</v>
      </c>
      <c r="AS21" s="71">
        <v>0</v>
      </c>
      <c r="AT21" s="71">
        <v>0</v>
      </c>
      <c r="AW21" s="16"/>
    </row>
    <row r="22" spans="1:49" x14ac:dyDescent="0.25">
      <c r="A22" s="19" t="s">
        <v>19</v>
      </c>
      <c r="B22" s="71">
        <v>0</v>
      </c>
      <c r="C22" s="71">
        <v>0</v>
      </c>
      <c r="D22" s="71">
        <v>0</v>
      </c>
      <c r="E22" s="81">
        <v>0</v>
      </c>
      <c r="F22" s="71">
        <v>0</v>
      </c>
      <c r="G22" s="71">
        <v>0</v>
      </c>
      <c r="H22" s="71">
        <v>0</v>
      </c>
      <c r="I22" s="81">
        <v>0</v>
      </c>
      <c r="J22" s="71">
        <v>0</v>
      </c>
      <c r="K22" s="71">
        <v>0</v>
      </c>
      <c r="L22" s="71">
        <v>0</v>
      </c>
      <c r="M22" s="81">
        <v>0</v>
      </c>
      <c r="N22" s="71">
        <v>0</v>
      </c>
      <c r="O22" s="71">
        <v>0</v>
      </c>
      <c r="P22" s="71">
        <v>0</v>
      </c>
      <c r="Q22" s="81">
        <v>0</v>
      </c>
      <c r="R22" s="71">
        <v>0</v>
      </c>
      <c r="S22" s="71">
        <v>0</v>
      </c>
      <c r="T22" s="71">
        <v>0</v>
      </c>
      <c r="U22" s="81">
        <v>0</v>
      </c>
      <c r="V22" s="71">
        <v>0</v>
      </c>
      <c r="W22" s="71">
        <v>0</v>
      </c>
      <c r="X22" s="71">
        <v>0</v>
      </c>
      <c r="Y22" s="81">
        <v>0</v>
      </c>
      <c r="Z22" s="71">
        <v>0</v>
      </c>
      <c r="AA22" s="71">
        <v>0</v>
      </c>
      <c r="AB22" s="71">
        <v>0</v>
      </c>
      <c r="AC22" s="81">
        <v>0</v>
      </c>
      <c r="AD22" s="71">
        <v>0</v>
      </c>
      <c r="AE22" s="71">
        <v>0</v>
      </c>
      <c r="AF22" s="71">
        <v>0</v>
      </c>
      <c r="AG22" s="81">
        <v>0</v>
      </c>
      <c r="AH22" s="71">
        <v>0</v>
      </c>
      <c r="AI22" s="71">
        <v>0</v>
      </c>
      <c r="AJ22" s="71">
        <v>0</v>
      </c>
      <c r="AK22" s="81">
        <v>0</v>
      </c>
      <c r="AL22" s="71">
        <v>0</v>
      </c>
      <c r="AM22" s="71">
        <v>0</v>
      </c>
      <c r="AN22" s="71">
        <v>0</v>
      </c>
      <c r="AO22" s="81">
        <v>0</v>
      </c>
      <c r="AP22" s="71">
        <v>0</v>
      </c>
      <c r="AQ22" s="71">
        <v>0</v>
      </c>
      <c r="AR22" s="71">
        <v>0</v>
      </c>
      <c r="AS22" s="71">
        <v>0</v>
      </c>
      <c r="AT22" s="71">
        <v>0</v>
      </c>
      <c r="AW22" s="16"/>
    </row>
    <row r="23" spans="1:49" x14ac:dyDescent="0.25">
      <c r="A23" s="19" t="s">
        <v>20</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0</v>
      </c>
      <c r="S23" s="71">
        <v>0</v>
      </c>
      <c r="T23" s="71">
        <v>0</v>
      </c>
      <c r="U23" s="81">
        <v>0</v>
      </c>
      <c r="V23" s="71">
        <v>0</v>
      </c>
      <c r="W23" s="71">
        <v>0</v>
      </c>
      <c r="X23" s="71">
        <v>0</v>
      </c>
      <c r="Y23" s="81">
        <v>0</v>
      </c>
      <c r="Z23" s="71">
        <v>0</v>
      </c>
      <c r="AA23" s="71">
        <v>0</v>
      </c>
      <c r="AB23" s="71">
        <v>0</v>
      </c>
      <c r="AC23" s="81">
        <v>0</v>
      </c>
      <c r="AD23" s="71">
        <v>0</v>
      </c>
      <c r="AE23" s="71">
        <v>0</v>
      </c>
      <c r="AF23" s="71">
        <v>0</v>
      </c>
      <c r="AG23" s="81">
        <v>0</v>
      </c>
      <c r="AH23" s="71">
        <v>0</v>
      </c>
      <c r="AI23" s="71">
        <v>0</v>
      </c>
      <c r="AJ23" s="71">
        <v>0</v>
      </c>
      <c r="AK23" s="81">
        <v>0</v>
      </c>
      <c r="AL23" s="71">
        <v>0</v>
      </c>
      <c r="AM23" s="71">
        <v>0</v>
      </c>
      <c r="AN23" s="71">
        <v>0</v>
      </c>
      <c r="AO23" s="81">
        <v>0</v>
      </c>
      <c r="AP23" s="71">
        <v>0</v>
      </c>
      <c r="AQ23" s="71">
        <v>0</v>
      </c>
      <c r="AR23" s="71">
        <v>0</v>
      </c>
      <c r="AS23" s="71">
        <v>0</v>
      </c>
      <c r="AT23" s="71">
        <v>0</v>
      </c>
      <c r="AW23" s="16"/>
    </row>
    <row r="24" spans="1:49" x14ac:dyDescent="0.25">
      <c r="A24" s="19" t="s">
        <v>21</v>
      </c>
      <c r="B24" s="71">
        <v>0</v>
      </c>
      <c r="C24" s="71">
        <v>0</v>
      </c>
      <c r="D24" s="71">
        <v>0</v>
      </c>
      <c r="E24" s="81">
        <v>0</v>
      </c>
      <c r="F24" s="71">
        <v>0</v>
      </c>
      <c r="G24" s="71">
        <v>0</v>
      </c>
      <c r="H24" s="71">
        <v>0</v>
      </c>
      <c r="I24" s="81">
        <v>0</v>
      </c>
      <c r="J24" s="71">
        <v>0</v>
      </c>
      <c r="K24" s="71">
        <v>0</v>
      </c>
      <c r="L24" s="71">
        <v>0</v>
      </c>
      <c r="M24" s="81">
        <v>0</v>
      </c>
      <c r="N24" s="71">
        <v>0</v>
      </c>
      <c r="O24" s="71">
        <v>0</v>
      </c>
      <c r="P24" s="71">
        <v>0</v>
      </c>
      <c r="Q24" s="81">
        <v>0</v>
      </c>
      <c r="R24" s="71">
        <v>0</v>
      </c>
      <c r="S24" s="71">
        <v>0</v>
      </c>
      <c r="T24" s="71">
        <v>0</v>
      </c>
      <c r="U24" s="81">
        <v>0</v>
      </c>
      <c r="V24" s="71">
        <v>0</v>
      </c>
      <c r="W24" s="71">
        <v>0</v>
      </c>
      <c r="X24" s="71">
        <v>0</v>
      </c>
      <c r="Y24" s="81">
        <v>0</v>
      </c>
      <c r="Z24" s="71">
        <v>0</v>
      </c>
      <c r="AA24" s="71">
        <v>0</v>
      </c>
      <c r="AB24" s="71">
        <v>0</v>
      </c>
      <c r="AC24" s="81">
        <v>0</v>
      </c>
      <c r="AD24" s="71">
        <v>0</v>
      </c>
      <c r="AE24" s="71">
        <v>0</v>
      </c>
      <c r="AF24" s="71">
        <v>0</v>
      </c>
      <c r="AG24" s="81">
        <v>0</v>
      </c>
      <c r="AH24" s="71">
        <v>0</v>
      </c>
      <c r="AI24" s="71">
        <v>0</v>
      </c>
      <c r="AJ24" s="71">
        <v>0</v>
      </c>
      <c r="AK24" s="81">
        <v>0</v>
      </c>
      <c r="AL24" s="71">
        <v>0</v>
      </c>
      <c r="AM24" s="71">
        <v>0</v>
      </c>
      <c r="AN24" s="71">
        <v>0</v>
      </c>
      <c r="AO24" s="81">
        <v>0</v>
      </c>
      <c r="AP24" s="71">
        <v>0</v>
      </c>
      <c r="AQ24" s="71">
        <v>0</v>
      </c>
      <c r="AR24" s="71">
        <v>0</v>
      </c>
      <c r="AS24" s="71">
        <v>0</v>
      </c>
      <c r="AT24" s="71">
        <v>0</v>
      </c>
      <c r="AW24" s="16"/>
    </row>
    <row r="25" spans="1:49" x14ac:dyDescent="0.25">
      <c r="A25" s="19" t="s">
        <v>22</v>
      </c>
      <c r="B25" s="71">
        <v>0</v>
      </c>
      <c r="C25" s="71">
        <v>0</v>
      </c>
      <c r="D25" s="71">
        <v>0</v>
      </c>
      <c r="E25" s="81">
        <v>0</v>
      </c>
      <c r="F25" s="71">
        <v>0</v>
      </c>
      <c r="G25" s="71">
        <v>0</v>
      </c>
      <c r="H25" s="71">
        <v>0</v>
      </c>
      <c r="I25" s="81">
        <v>0</v>
      </c>
      <c r="J25" s="71">
        <v>0</v>
      </c>
      <c r="K25" s="71">
        <v>0</v>
      </c>
      <c r="L25" s="71">
        <v>0</v>
      </c>
      <c r="M25" s="81">
        <v>0</v>
      </c>
      <c r="N25" s="71">
        <v>0</v>
      </c>
      <c r="O25" s="71">
        <v>0</v>
      </c>
      <c r="P25" s="71">
        <v>0</v>
      </c>
      <c r="Q25" s="81">
        <v>0</v>
      </c>
      <c r="R25" s="71">
        <v>0</v>
      </c>
      <c r="S25" s="71">
        <v>0</v>
      </c>
      <c r="T25" s="71">
        <v>0</v>
      </c>
      <c r="U25" s="81">
        <v>0</v>
      </c>
      <c r="V25" s="71">
        <v>0</v>
      </c>
      <c r="W25" s="71">
        <v>0</v>
      </c>
      <c r="X25" s="71">
        <v>0</v>
      </c>
      <c r="Y25" s="81">
        <v>0</v>
      </c>
      <c r="Z25" s="71">
        <v>0</v>
      </c>
      <c r="AA25" s="71">
        <v>0</v>
      </c>
      <c r="AB25" s="71">
        <v>0</v>
      </c>
      <c r="AC25" s="81">
        <v>0</v>
      </c>
      <c r="AD25" s="71">
        <v>0</v>
      </c>
      <c r="AE25" s="71">
        <v>0</v>
      </c>
      <c r="AF25" s="71">
        <v>0</v>
      </c>
      <c r="AG25" s="81">
        <v>0</v>
      </c>
      <c r="AH25" s="71">
        <v>0</v>
      </c>
      <c r="AI25" s="71">
        <v>0</v>
      </c>
      <c r="AJ25" s="71">
        <v>0</v>
      </c>
      <c r="AK25" s="81">
        <v>0</v>
      </c>
      <c r="AL25" s="71">
        <v>0</v>
      </c>
      <c r="AM25" s="71">
        <v>0</v>
      </c>
      <c r="AN25" s="71">
        <v>0</v>
      </c>
      <c r="AO25" s="81">
        <v>0</v>
      </c>
      <c r="AP25" s="71">
        <v>0</v>
      </c>
      <c r="AQ25" s="71">
        <v>0</v>
      </c>
      <c r="AR25" s="71">
        <v>0</v>
      </c>
      <c r="AS25" s="71">
        <v>0</v>
      </c>
      <c r="AT25" s="71">
        <v>0</v>
      </c>
      <c r="AW25" s="16"/>
    </row>
    <row r="26" spans="1:49" x14ac:dyDescent="0.25">
      <c r="A26" s="19" t="s">
        <v>23</v>
      </c>
      <c r="B26" s="71">
        <v>0</v>
      </c>
      <c r="C26" s="71">
        <v>0</v>
      </c>
      <c r="D26" s="71">
        <v>0</v>
      </c>
      <c r="E26" s="81">
        <v>0</v>
      </c>
      <c r="F26" s="71">
        <v>0</v>
      </c>
      <c r="G26" s="71">
        <v>0</v>
      </c>
      <c r="H26" s="71">
        <v>0</v>
      </c>
      <c r="I26" s="81">
        <v>0</v>
      </c>
      <c r="J26" s="71">
        <v>0</v>
      </c>
      <c r="K26" s="71">
        <v>0</v>
      </c>
      <c r="L26" s="71">
        <v>0</v>
      </c>
      <c r="M26" s="81">
        <v>0</v>
      </c>
      <c r="N26" s="71">
        <v>0</v>
      </c>
      <c r="O26" s="71">
        <v>0</v>
      </c>
      <c r="P26" s="71">
        <v>0</v>
      </c>
      <c r="Q26" s="81">
        <v>0</v>
      </c>
      <c r="R26" s="71">
        <v>0</v>
      </c>
      <c r="S26" s="71">
        <v>0</v>
      </c>
      <c r="T26" s="71">
        <v>0</v>
      </c>
      <c r="U26" s="81">
        <v>0</v>
      </c>
      <c r="V26" s="71">
        <v>0</v>
      </c>
      <c r="W26" s="71">
        <v>0</v>
      </c>
      <c r="X26" s="71">
        <v>0</v>
      </c>
      <c r="Y26" s="81">
        <v>0</v>
      </c>
      <c r="Z26" s="71">
        <v>0</v>
      </c>
      <c r="AA26" s="71">
        <v>0</v>
      </c>
      <c r="AB26" s="71">
        <v>0</v>
      </c>
      <c r="AC26" s="81">
        <v>0</v>
      </c>
      <c r="AD26" s="71">
        <v>0</v>
      </c>
      <c r="AE26" s="71">
        <v>0</v>
      </c>
      <c r="AF26" s="71">
        <v>0</v>
      </c>
      <c r="AG26" s="81">
        <v>0</v>
      </c>
      <c r="AH26" s="71">
        <v>0</v>
      </c>
      <c r="AI26" s="71">
        <v>0</v>
      </c>
      <c r="AJ26" s="71">
        <v>0</v>
      </c>
      <c r="AK26" s="81">
        <v>0</v>
      </c>
      <c r="AL26" s="71">
        <v>0</v>
      </c>
      <c r="AM26" s="71">
        <v>0</v>
      </c>
      <c r="AN26" s="71">
        <v>0</v>
      </c>
      <c r="AO26" s="81">
        <v>0</v>
      </c>
      <c r="AP26" s="71">
        <v>0</v>
      </c>
      <c r="AQ26" s="71">
        <v>0</v>
      </c>
      <c r="AR26" s="71">
        <v>0</v>
      </c>
      <c r="AS26" s="71">
        <v>0</v>
      </c>
      <c r="AT26" s="71">
        <v>0</v>
      </c>
      <c r="AW26" s="16"/>
    </row>
    <row r="27" spans="1:49" x14ac:dyDescent="0.25">
      <c r="A27" s="19" t="s">
        <v>24</v>
      </c>
      <c r="B27" s="71">
        <v>0</v>
      </c>
      <c r="C27" s="71">
        <v>0</v>
      </c>
      <c r="D27" s="71">
        <v>0</v>
      </c>
      <c r="E27" s="81">
        <v>0</v>
      </c>
      <c r="F27" s="71">
        <v>0</v>
      </c>
      <c r="G27" s="71">
        <v>0</v>
      </c>
      <c r="H27" s="71">
        <v>0</v>
      </c>
      <c r="I27" s="81">
        <v>0</v>
      </c>
      <c r="J27" s="71">
        <v>0</v>
      </c>
      <c r="K27" s="71">
        <v>0</v>
      </c>
      <c r="L27" s="71">
        <v>0</v>
      </c>
      <c r="M27" s="81">
        <v>0</v>
      </c>
      <c r="N27" s="71">
        <v>0</v>
      </c>
      <c r="O27" s="71">
        <v>0</v>
      </c>
      <c r="P27" s="71">
        <v>0</v>
      </c>
      <c r="Q27" s="81">
        <v>0</v>
      </c>
      <c r="R27" s="71">
        <v>0</v>
      </c>
      <c r="S27" s="71">
        <v>0</v>
      </c>
      <c r="T27" s="71">
        <v>0</v>
      </c>
      <c r="U27" s="81">
        <v>0</v>
      </c>
      <c r="V27" s="71">
        <v>0</v>
      </c>
      <c r="W27" s="71">
        <v>0</v>
      </c>
      <c r="X27" s="71">
        <v>0</v>
      </c>
      <c r="Y27" s="81">
        <v>0</v>
      </c>
      <c r="Z27" s="71">
        <v>0</v>
      </c>
      <c r="AA27" s="71">
        <v>0</v>
      </c>
      <c r="AB27" s="71">
        <v>0</v>
      </c>
      <c r="AC27" s="81">
        <v>0</v>
      </c>
      <c r="AD27" s="71">
        <v>0</v>
      </c>
      <c r="AE27" s="71">
        <v>0</v>
      </c>
      <c r="AF27" s="71">
        <v>0</v>
      </c>
      <c r="AG27" s="81">
        <v>0</v>
      </c>
      <c r="AH27" s="71">
        <v>0</v>
      </c>
      <c r="AI27" s="71">
        <v>0</v>
      </c>
      <c r="AJ27" s="71">
        <v>0</v>
      </c>
      <c r="AK27" s="81">
        <v>0</v>
      </c>
      <c r="AL27" s="71">
        <v>0</v>
      </c>
      <c r="AM27" s="71">
        <v>0</v>
      </c>
      <c r="AN27" s="71">
        <v>0</v>
      </c>
      <c r="AO27" s="81">
        <v>0</v>
      </c>
      <c r="AP27" s="71">
        <v>0</v>
      </c>
      <c r="AQ27" s="71">
        <v>0</v>
      </c>
      <c r="AR27" s="71">
        <v>0</v>
      </c>
      <c r="AS27" s="71">
        <v>0</v>
      </c>
      <c r="AT27" s="71">
        <v>0</v>
      </c>
      <c r="AW27" s="16"/>
    </row>
    <row r="28" spans="1:49" x14ac:dyDescent="0.25">
      <c r="A28" s="19" t="s">
        <v>25</v>
      </c>
      <c r="B28" s="71">
        <v>0</v>
      </c>
      <c r="C28" s="71">
        <v>0</v>
      </c>
      <c r="D28" s="71">
        <v>0</v>
      </c>
      <c r="E28" s="81">
        <v>0</v>
      </c>
      <c r="F28" s="71">
        <v>0</v>
      </c>
      <c r="G28" s="71">
        <v>0</v>
      </c>
      <c r="H28" s="71">
        <v>0</v>
      </c>
      <c r="I28" s="81">
        <v>0</v>
      </c>
      <c r="J28" s="71">
        <v>0</v>
      </c>
      <c r="K28" s="71">
        <v>0</v>
      </c>
      <c r="L28" s="71">
        <v>0</v>
      </c>
      <c r="M28" s="81">
        <v>0</v>
      </c>
      <c r="N28" s="71">
        <v>0</v>
      </c>
      <c r="O28" s="71">
        <v>0</v>
      </c>
      <c r="P28" s="71">
        <v>0</v>
      </c>
      <c r="Q28" s="81">
        <v>0</v>
      </c>
      <c r="R28" s="71">
        <v>0</v>
      </c>
      <c r="S28" s="71">
        <v>0</v>
      </c>
      <c r="T28" s="71">
        <v>0</v>
      </c>
      <c r="U28" s="81">
        <v>0</v>
      </c>
      <c r="V28" s="71">
        <v>0</v>
      </c>
      <c r="W28" s="71">
        <v>0</v>
      </c>
      <c r="X28" s="71">
        <v>0</v>
      </c>
      <c r="Y28" s="81">
        <v>0</v>
      </c>
      <c r="Z28" s="71">
        <v>0</v>
      </c>
      <c r="AA28" s="71">
        <v>0</v>
      </c>
      <c r="AB28" s="71">
        <v>0</v>
      </c>
      <c r="AC28" s="81">
        <v>0</v>
      </c>
      <c r="AD28" s="71">
        <v>0</v>
      </c>
      <c r="AE28" s="71">
        <v>0</v>
      </c>
      <c r="AF28" s="71">
        <v>0</v>
      </c>
      <c r="AG28" s="81">
        <v>0</v>
      </c>
      <c r="AH28" s="71">
        <v>0</v>
      </c>
      <c r="AI28" s="71">
        <v>0</v>
      </c>
      <c r="AJ28" s="71">
        <v>0</v>
      </c>
      <c r="AK28" s="81">
        <v>0</v>
      </c>
      <c r="AL28" s="71">
        <v>0</v>
      </c>
      <c r="AM28" s="71">
        <v>0</v>
      </c>
      <c r="AN28" s="71">
        <v>0</v>
      </c>
      <c r="AO28" s="81">
        <v>0</v>
      </c>
      <c r="AP28" s="71">
        <v>0</v>
      </c>
      <c r="AQ28" s="71">
        <v>0</v>
      </c>
      <c r="AR28" s="71">
        <v>0</v>
      </c>
      <c r="AS28" s="71">
        <v>0</v>
      </c>
      <c r="AT28" s="71">
        <v>0</v>
      </c>
      <c r="AW28" s="16"/>
    </row>
    <row r="29" spans="1:49" x14ac:dyDescent="0.25">
      <c r="A29" s="19" t="s">
        <v>26</v>
      </c>
      <c r="B29" s="71">
        <v>0</v>
      </c>
      <c r="C29" s="71">
        <v>0</v>
      </c>
      <c r="D29" s="71">
        <v>0</v>
      </c>
      <c r="E29" s="81">
        <v>0</v>
      </c>
      <c r="F29" s="71">
        <v>0</v>
      </c>
      <c r="G29" s="71">
        <v>0</v>
      </c>
      <c r="H29" s="71">
        <v>0</v>
      </c>
      <c r="I29" s="81">
        <v>0</v>
      </c>
      <c r="J29" s="71">
        <v>0</v>
      </c>
      <c r="K29" s="71">
        <v>0</v>
      </c>
      <c r="L29" s="71">
        <v>0</v>
      </c>
      <c r="M29" s="81">
        <v>0</v>
      </c>
      <c r="N29" s="71">
        <v>0</v>
      </c>
      <c r="O29" s="71">
        <v>0</v>
      </c>
      <c r="P29" s="71">
        <v>0</v>
      </c>
      <c r="Q29" s="81">
        <v>0</v>
      </c>
      <c r="R29" s="71">
        <v>0</v>
      </c>
      <c r="S29" s="71">
        <v>0</v>
      </c>
      <c r="T29" s="71">
        <v>0</v>
      </c>
      <c r="U29" s="81">
        <v>0</v>
      </c>
      <c r="V29" s="71">
        <v>0</v>
      </c>
      <c r="W29" s="71">
        <v>0</v>
      </c>
      <c r="X29" s="71">
        <v>0</v>
      </c>
      <c r="Y29" s="81">
        <v>0</v>
      </c>
      <c r="Z29" s="71">
        <v>0</v>
      </c>
      <c r="AA29" s="71">
        <v>0</v>
      </c>
      <c r="AB29" s="71">
        <v>0</v>
      </c>
      <c r="AC29" s="81">
        <v>0</v>
      </c>
      <c r="AD29" s="71">
        <v>0</v>
      </c>
      <c r="AE29" s="71">
        <v>0</v>
      </c>
      <c r="AF29" s="71">
        <v>0</v>
      </c>
      <c r="AG29" s="81">
        <v>0</v>
      </c>
      <c r="AH29" s="71">
        <v>0</v>
      </c>
      <c r="AI29" s="71">
        <v>0</v>
      </c>
      <c r="AJ29" s="71">
        <v>0</v>
      </c>
      <c r="AK29" s="81">
        <v>0</v>
      </c>
      <c r="AL29" s="71">
        <v>0</v>
      </c>
      <c r="AM29" s="71">
        <v>0</v>
      </c>
      <c r="AN29" s="71">
        <v>0</v>
      </c>
      <c r="AO29" s="81">
        <v>0</v>
      </c>
      <c r="AP29" s="71">
        <v>0</v>
      </c>
      <c r="AQ29" s="71">
        <v>0</v>
      </c>
      <c r="AR29" s="71">
        <v>0</v>
      </c>
      <c r="AS29" s="71">
        <v>0</v>
      </c>
      <c r="AT29" s="71">
        <v>0</v>
      </c>
      <c r="AW29" s="16"/>
    </row>
    <row r="30" spans="1:49" x14ac:dyDescent="0.25">
      <c r="A30" s="19" t="s">
        <v>27</v>
      </c>
      <c r="B30" s="71">
        <v>0</v>
      </c>
      <c r="C30" s="71">
        <v>0</v>
      </c>
      <c r="D30" s="71">
        <v>0</v>
      </c>
      <c r="E30" s="81">
        <v>0</v>
      </c>
      <c r="F30" s="71">
        <v>0</v>
      </c>
      <c r="G30" s="71">
        <v>0</v>
      </c>
      <c r="H30" s="71">
        <v>0</v>
      </c>
      <c r="I30" s="81">
        <v>0</v>
      </c>
      <c r="J30" s="71">
        <v>0</v>
      </c>
      <c r="K30" s="71">
        <v>0</v>
      </c>
      <c r="L30" s="71">
        <v>0</v>
      </c>
      <c r="M30" s="81">
        <v>0</v>
      </c>
      <c r="N30" s="71">
        <v>0</v>
      </c>
      <c r="O30" s="71">
        <v>0</v>
      </c>
      <c r="P30" s="71">
        <v>0</v>
      </c>
      <c r="Q30" s="81">
        <v>0</v>
      </c>
      <c r="R30" s="71">
        <v>0</v>
      </c>
      <c r="S30" s="71">
        <v>0</v>
      </c>
      <c r="T30" s="71">
        <v>0</v>
      </c>
      <c r="U30" s="81">
        <v>0</v>
      </c>
      <c r="V30" s="71">
        <v>0</v>
      </c>
      <c r="W30" s="71">
        <v>0</v>
      </c>
      <c r="X30" s="71">
        <v>0</v>
      </c>
      <c r="Y30" s="81">
        <v>0</v>
      </c>
      <c r="Z30" s="71">
        <v>0</v>
      </c>
      <c r="AA30" s="71">
        <v>0</v>
      </c>
      <c r="AB30" s="71">
        <v>0</v>
      </c>
      <c r="AC30" s="81">
        <v>0</v>
      </c>
      <c r="AD30" s="71">
        <v>0</v>
      </c>
      <c r="AE30" s="71">
        <v>0</v>
      </c>
      <c r="AF30" s="71">
        <v>0</v>
      </c>
      <c r="AG30" s="81">
        <v>0</v>
      </c>
      <c r="AH30" s="71">
        <v>0</v>
      </c>
      <c r="AI30" s="71">
        <v>0</v>
      </c>
      <c r="AJ30" s="71">
        <v>0</v>
      </c>
      <c r="AK30" s="81">
        <v>0</v>
      </c>
      <c r="AL30" s="71">
        <v>0</v>
      </c>
      <c r="AM30" s="71">
        <v>0</v>
      </c>
      <c r="AN30" s="71">
        <v>0</v>
      </c>
      <c r="AO30" s="81">
        <v>0</v>
      </c>
      <c r="AP30" s="71">
        <v>0</v>
      </c>
      <c r="AQ30" s="71">
        <v>0</v>
      </c>
      <c r="AR30" s="71">
        <v>0</v>
      </c>
      <c r="AS30" s="71">
        <v>0</v>
      </c>
      <c r="AT30" s="71">
        <v>0</v>
      </c>
      <c r="AW30" s="16"/>
    </row>
    <row r="31" spans="1:49" x14ac:dyDescent="0.25">
      <c r="A31" s="19" t="s">
        <v>28</v>
      </c>
      <c r="B31" s="71">
        <v>0</v>
      </c>
      <c r="C31" s="71">
        <v>0</v>
      </c>
      <c r="D31" s="71">
        <v>0</v>
      </c>
      <c r="E31" s="81">
        <v>0</v>
      </c>
      <c r="F31" s="71">
        <v>0</v>
      </c>
      <c r="G31" s="71">
        <v>0</v>
      </c>
      <c r="H31" s="71">
        <v>0</v>
      </c>
      <c r="I31" s="81">
        <v>0</v>
      </c>
      <c r="J31" s="71">
        <v>0</v>
      </c>
      <c r="K31" s="71">
        <v>0</v>
      </c>
      <c r="L31" s="71">
        <v>0</v>
      </c>
      <c r="M31" s="81">
        <v>0</v>
      </c>
      <c r="N31" s="71">
        <v>0</v>
      </c>
      <c r="O31" s="71">
        <v>0</v>
      </c>
      <c r="P31" s="71">
        <v>0</v>
      </c>
      <c r="Q31" s="81">
        <v>0</v>
      </c>
      <c r="R31" s="71">
        <v>0</v>
      </c>
      <c r="S31" s="71">
        <v>0</v>
      </c>
      <c r="T31" s="71">
        <v>0</v>
      </c>
      <c r="U31" s="81">
        <v>0</v>
      </c>
      <c r="V31" s="71">
        <v>0</v>
      </c>
      <c r="W31" s="71">
        <v>0</v>
      </c>
      <c r="X31" s="71">
        <v>0</v>
      </c>
      <c r="Y31" s="81">
        <v>0</v>
      </c>
      <c r="Z31" s="71">
        <v>0</v>
      </c>
      <c r="AA31" s="71">
        <v>0</v>
      </c>
      <c r="AB31" s="71">
        <v>0</v>
      </c>
      <c r="AC31" s="81">
        <v>0</v>
      </c>
      <c r="AD31" s="71">
        <v>0</v>
      </c>
      <c r="AE31" s="71">
        <v>0</v>
      </c>
      <c r="AF31" s="71">
        <v>0</v>
      </c>
      <c r="AG31" s="81">
        <v>0</v>
      </c>
      <c r="AH31" s="71">
        <v>0</v>
      </c>
      <c r="AI31" s="71">
        <v>0</v>
      </c>
      <c r="AJ31" s="71">
        <v>0</v>
      </c>
      <c r="AK31" s="81">
        <v>0</v>
      </c>
      <c r="AL31" s="71">
        <v>0</v>
      </c>
      <c r="AM31" s="71">
        <v>0</v>
      </c>
      <c r="AN31" s="71">
        <v>0</v>
      </c>
      <c r="AO31" s="81">
        <v>0</v>
      </c>
      <c r="AP31" s="71">
        <v>0</v>
      </c>
      <c r="AQ31" s="71">
        <v>0</v>
      </c>
      <c r="AR31" s="71">
        <v>0</v>
      </c>
      <c r="AS31" s="71">
        <v>0</v>
      </c>
      <c r="AT31" s="71">
        <v>0</v>
      </c>
      <c r="AW31" s="16"/>
    </row>
    <row r="32" spans="1:49" x14ac:dyDescent="0.25">
      <c r="A32" s="19" t="s">
        <v>29</v>
      </c>
      <c r="B32" s="71">
        <v>0</v>
      </c>
      <c r="C32" s="71">
        <v>0</v>
      </c>
      <c r="D32" s="71">
        <v>0</v>
      </c>
      <c r="E32" s="81">
        <v>0</v>
      </c>
      <c r="F32" s="71">
        <v>0</v>
      </c>
      <c r="G32" s="71">
        <v>0</v>
      </c>
      <c r="H32" s="71">
        <v>0</v>
      </c>
      <c r="I32" s="81">
        <v>0</v>
      </c>
      <c r="J32" s="71">
        <v>0</v>
      </c>
      <c r="K32" s="71">
        <v>0</v>
      </c>
      <c r="L32" s="71">
        <v>0</v>
      </c>
      <c r="M32" s="81">
        <v>0</v>
      </c>
      <c r="N32" s="71">
        <v>0</v>
      </c>
      <c r="O32" s="71">
        <v>0</v>
      </c>
      <c r="P32" s="71">
        <v>0</v>
      </c>
      <c r="Q32" s="81">
        <v>0</v>
      </c>
      <c r="R32" s="71">
        <v>0</v>
      </c>
      <c r="S32" s="71">
        <v>0</v>
      </c>
      <c r="T32" s="71">
        <v>0</v>
      </c>
      <c r="U32" s="81">
        <v>0</v>
      </c>
      <c r="V32" s="71">
        <v>0</v>
      </c>
      <c r="W32" s="71">
        <v>0</v>
      </c>
      <c r="X32" s="71">
        <v>0</v>
      </c>
      <c r="Y32" s="81">
        <v>0</v>
      </c>
      <c r="Z32" s="71">
        <v>0</v>
      </c>
      <c r="AA32" s="71">
        <v>0</v>
      </c>
      <c r="AB32" s="71">
        <v>0</v>
      </c>
      <c r="AC32" s="81">
        <v>0</v>
      </c>
      <c r="AD32" s="71">
        <v>0</v>
      </c>
      <c r="AE32" s="71">
        <v>0</v>
      </c>
      <c r="AF32" s="71">
        <v>0</v>
      </c>
      <c r="AG32" s="81">
        <v>0</v>
      </c>
      <c r="AH32" s="71">
        <v>0</v>
      </c>
      <c r="AI32" s="71">
        <v>0</v>
      </c>
      <c r="AJ32" s="71">
        <v>0</v>
      </c>
      <c r="AK32" s="81">
        <v>0</v>
      </c>
      <c r="AL32" s="71">
        <v>0</v>
      </c>
      <c r="AM32" s="71">
        <v>0</v>
      </c>
      <c r="AN32" s="71">
        <v>0</v>
      </c>
      <c r="AO32" s="81">
        <v>0</v>
      </c>
      <c r="AP32" s="71">
        <v>0</v>
      </c>
      <c r="AQ32" s="71">
        <v>0</v>
      </c>
      <c r="AR32" s="71">
        <v>0</v>
      </c>
      <c r="AS32" s="71">
        <v>0</v>
      </c>
      <c r="AT32" s="71">
        <v>0</v>
      </c>
      <c r="AW32" s="16"/>
    </row>
    <row r="33" spans="1:49" x14ac:dyDescent="0.25">
      <c r="A33" s="19" t="s">
        <v>30</v>
      </c>
      <c r="B33" s="71">
        <v>0</v>
      </c>
      <c r="C33" s="71">
        <v>0</v>
      </c>
      <c r="D33" s="71">
        <v>0</v>
      </c>
      <c r="E33" s="81">
        <v>0</v>
      </c>
      <c r="F33" s="71">
        <v>0</v>
      </c>
      <c r="G33" s="71">
        <v>0</v>
      </c>
      <c r="H33" s="71">
        <v>0</v>
      </c>
      <c r="I33" s="81">
        <v>0</v>
      </c>
      <c r="J33" s="71">
        <v>0</v>
      </c>
      <c r="K33" s="71">
        <v>0</v>
      </c>
      <c r="L33" s="71">
        <v>0</v>
      </c>
      <c r="M33" s="81">
        <v>0</v>
      </c>
      <c r="N33" s="71">
        <v>0</v>
      </c>
      <c r="O33" s="71">
        <v>0</v>
      </c>
      <c r="P33" s="71">
        <v>0</v>
      </c>
      <c r="Q33" s="81">
        <v>0</v>
      </c>
      <c r="R33" s="71">
        <v>0</v>
      </c>
      <c r="S33" s="71">
        <v>0</v>
      </c>
      <c r="T33" s="71">
        <v>0</v>
      </c>
      <c r="U33" s="81">
        <v>0</v>
      </c>
      <c r="V33" s="71">
        <v>0</v>
      </c>
      <c r="W33" s="71">
        <v>0</v>
      </c>
      <c r="X33" s="71">
        <v>0</v>
      </c>
      <c r="Y33" s="81">
        <v>0</v>
      </c>
      <c r="Z33" s="71">
        <v>0</v>
      </c>
      <c r="AA33" s="71">
        <v>0</v>
      </c>
      <c r="AB33" s="71">
        <v>0</v>
      </c>
      <c r="AC33" s="81">
        <v>0</v>
      </c>
      <c r="AD33" s="71">
        <v>0</v>
      </c>
      <c r="AE33" s="71">
        <v>0</v>
      </c>
      <c r="AF33" s="71">
        <v>0</v>
      </c>
      <c r="AG33" s="81">
        <v>0</v>
      </c>
      <c r="AH33" s="71">
        <v>0</v>
      </c>
      <c r="AI33" s="71">
        <v>0</v>
      </c>
      <c r="AJ33" s="71">
        <v>0</v>
      </c>
      <c r="AK33" s="81">
        <v>0</v>
      </c>
      <c r="AL33" s="71">
        <v>0</v>
      </c>
      <c r="AM33" s="71">
        <v>0</v>
      </c>
      <c r="AN33" s="71">
        <v>0</v>
      </c>
      <c r="AO33" s="81">
        <v>0</v>
      </c>
      <c r="AP33" s="71">
        <v>0</v>
      </c>
      <c r="AQ33" s="71">
        <v>0</v>
      </c>
      <c r="AR33" s="71">
        <v>0</v>
      </c>
      <c r="AS33" s="71">
        <v>0</v>
      </c>
      <c r="AT33" s="71">
        <v>0</v>
      </c>
      <c r="AW33" s="16"/>
    </row>
    <row r="34" spans="1:49" x14ac:dyDescent="0.25">
      <c r="A34" s="19" t="s">
        <v>31</v>
      </c>
      <c r="B34" s="71">
        <v>0</v>
      </c>
      <c r="C34" s="71">
        <v>0</v>
      </c>
      <c r="D34" s="71">
        <v>0</v>
      </c>
      <c r="E34" s="81">
        <v>0</v>
      </c>
      <c r="F34" s="71">
        <v>0</v>
      </c>
      <c r="G34" s="71">
        <v>0</v>
      </c>
      <c r="H34" s="71">
        <v>0</v>
      </c>
      <c r="I34" s="81">
        <v>0</v>
      </c>
      <c r="J34" s="71">
        <v>0</v>
      </c>
      <c r="K34" s="71">
        <v>0</v>
      </c>
      <c r="L34" s="71">
        <v>0</v>
      </c>
      <c r="M34" s="81">
        <v>0</v>
      </c>
      <c r="N34" s="71">
        <v>0</v>
      </c>
      <c r="O34" s="71">
        <v>0</v>
      </c>
      <c r="P34" s="71">
        <v>0</v>
      </c>
      <c r="Q34" s="81">
        <v>0</v>
      </c>
      <c r="R34" s="71">
        <v>0</v>
      </c>
      <c r="S34" s="71">
        <v>0</v>
      </c>
      <c r="T34" s="71">
        <v>0</v>
      </c>
      <c r="U34" s="81">
        <v>0</v>
      </c>
      <c r="V34" s="71">
        <v>0</v>
      </c>
      <c r="W34" s="71">
        <v>0</v>
      </c>
      <c r="X34" s="71">
        <v>0</v>
      </c>
      <c r="Y34" s="81">
        <v>0</v>
      </c>
      <c r="Z34" s="71">
        <v>0</v>
      </c>
      <c r="AA34" s="71">
        <v>0</v>
      </c>
      <c r="AB34" s="71">
        <v>0</v>
      </c>
      <c r="AC34" s="81">
        <v>0</v>
      </c>
      <c r="AD34" s="71">
        <v>0</v>
      </c>
      <c r="AE34" s="71">
        <v>0</v>
      </c>
      <c r="AF34" s="71">
        <v>0</v>
      </c>
      <c r="AG34" s="81">
        <v>0</v>
      </c>
      <c r="AH34" s="71">
        <v>0</v>
      </c>
      <c r="AI34" s="71">
        <v>0</v>
      </c>
      <c r="AJ34" s="71">
        <v>0</v>
      </c>
      <c r="AK34" s="81">
        <v>0</v>
      </c>
      <c r="AL34" s="71">
        <v>0</v>
      </c>
      <c r="AM34" s="71">
        <v>0</v>
      </c>
      <c r="AN34" s="71">
        <v>0</v>
      </c>
      <c r="AO34" s="81">
        <v>0</v>
      </c>
      <c r="AP34" s="71">
        <v>0</v>
      </c>
      <c r="AQ34" s="71">
        <v>0</v>
      </c>
      <c r="AR34" s="71">
        <v>0</v>
      </c>
      <c r="AS34" s="71">
        <v>0</v>
      </c>
      <c r="AT34" s="71">
        <v>0</v>
      </c>
      <c r="AW34" s="16"/>
    </row>
    <row r="35" spans="1:49" x14ac:dyDescent="0.25">
      <c r="A35" s="19" t="s">
        <v>32</v>
      </c>
      <c r="B35" s="71">
        <v>0</v>
      </c>
      <c r="C35" s="71">
        <v>0</v>
      </c>
      <c r="D35" s="71">
        <v>0</v>
      </c>
      <c r="E35" s="81">
        <v>0</v>
      </c>
      <c r="F35" s="71">
        <v>0</v>
      </c>
      <c r="G35" s="71">
        <v>0</v>
      </c>
      <c r="H35" s="71">
        <v>0</v>
      </c>
      <c r="I35" s="81">
        <v>0</v>
      </c>
      <c r="J35" s="71">
        <v>0</v>
      </c>
      <c r="K35" s="71">
        <v>0</v>
      </c>
      <c r="L35" s="71">
        <v>0</v>
      </c>
      <c r="M35" s="81">
        <v>0</v>
      </c>
      <c r="N35" s="71">
        <v>0</v>
      </c>
      <c r="O35" s="71">
        <v>0</v>
      </c>
      <c r="P35" s="71">
        <v>0</v>
      </c>
      <c r="Q35" s="81">
        <v>0</v>
      </c>
      <c r="R35" s="71">
        <v>0</v>
      </c>
      <c r="S35" s="71">
        <v>0</v>
      </c>
      <c r="T35" s="71">
        <v>0</v>
      </c>
      <c r="U35" s="81">
        <v>0</v>
      </c>
      <c r="V35" s="71">
        <v>0</v>
      </c>
      <c r="W35" s="71">
        <v>0</v>
      </c>
      <c r="X35" s="71">
        <v>0</v>
      </c>
      <c r="Y35" s="81">
        <v>0</v>
      </c>
      <c r="Z35" s="71">
        <v>0</v>
      </c>
      <c r="AA35" s="71">
        <v>0</v>
      </c>
      <c r="AB35" s="71">
        <v>0</v>
      </c>
      <c r="AC35" s="81">
        <v>0</v>
      </c>
      <c r="AD35" s="71">
        <v>0</v>
      </c>
      <c r="AE35" s="71">
        <v>0</v>
      </c>
      <c r="AF35" s="71">
        <v>0</v>
      </c>
      <c r="AG35" s="81">
        <v>0</v>
      </c>
      <c r="AH35" s="71">
        <v>0</v>
      </c>
      <c r="AI35" s="71">
        <v>0</v>
      </c>
      <c r="AJ35" s="71">
        <v>0</v>
      </c>
      <c r="AK35" s="81">
        <v>0</v>
      </c>
      <c r="AL35" s="71">
        <v>0</v>
      </c>
      <c r="AM35" s="71">
        <v>0</v>
      </c>
      <c r="AN35" s="71">
        <v>0</v>
      </c>
      <c r="AO35" s="81">
        <v>0</v>
      </c>
      <c r="AP35" s="71">
        <v>0</v>
      </c>
      <c r="AQ35" s="71">
        <v>0</v>
      </c>
      <c r="AR35" s="71">
        <v>0</v>
      </c>
      <c r="AS35" s="71">
        <v>0</v>
      </c>
      <c r="AT35" s="71">
        <v>0</v>
      </c>
      <c r="AW35" s="16"/>
    </row>
    <row r="36" spans="1:49" x14ac:dyDescent="0.25">
      <c r="A36" s="19" t="s">
        <v>33</v>
      </c>
      <c r="B36" s="71">
        <v>0</v>
      </c>
      <c r="C36" s="71">
        <v>0</v>
      </c>
      <c r="D36" s="71">
        <v>0</v>
      </c>
      <c r="E36" s="81">
        <v>0</v>
      </c>
      <c r="F36" s="71">
        <v>0</v>
      </c>
      <c r="G36" s="71">
        <v>0</v>
      </c>
      <c r="H36" s="71">
        <v>0</v>
      </c>
      <c r="I36" s="81">
        <v>0</v>
      </c>
      <c r="J36" s="71">
        <v>0</v>
      </c>
      <c r="K36" s="71">
        <v>0</v>
      </c>
      <c r="L36" s="71">
        <v>0</v>
      </c>
      <c r="M36" s="81">
        <v>0</v>
      </c>
      <c r="N36" s="71">
        <v>0</v>
      </c>
      <c r="O36" s="71">
        <v>0</v>
      </c>
      <c r="P36" s="71">
        <v>0</v>
      </c>
      <c r="Q36" s="81">
        <v>0</v>
      </c>
      <c r="R36" s="71">
        <v>0</v>
      </c>
      <c r="S36" s="71">
        <v>0</v>
      </c>
      <c r="T36" s="71">
        <v>0</v>
      </c>
      <c r="U36" s="81">
        <v>0</v>
      </c>
      <c r="V36" s="71">
        <v>0</v>
      </c>
      <c r="W36" s="71">
        <v>0</v>
      </c>
      <c r="X36" s="71">
        <v>0</v>
      </c>
      <c r="Y36" s="81">
        <v>0</v>
      </c>
      <c r="Z36" s="71">
        <v>0</v>
      </c>
      <c r="AA36" s="71">
        <v>0</v>
      </c>
      <c r="AB36" s="71">
        <v>0</v>
      </c>
      <c r="AC36" s="81">
        <v>0</v>
      </c>
      <c r="AD36" s="71">
        <v>0</v>
      </c>
      <c r="AE36" s="71">
        <v>0</v>
      </c>
      <c r="AF36" s="71">
        <v>0</v>
      </c>
      <c r="AG36" s="81">
        <v>0</v>
      </c>
      <c r="AH36" s="71">
        <v>0</v>
      </c>
      <c r="AI36" s="71">
        <v>0</v>
      </c>
      <c r="AJ36" s="71">
        <v>0</v>
      </c>
      <c r="AK36" s="81">
        <v>0</v>
      </c>
      <c r="AL36" s="71">
        <v>0</v>
      </c>
      <c r="AM36" s="71">
        <v>0</v>
      </c>
      <c r="AN36" s="71">
        <v>0</v>
      </c>
      <c r="AO36" s="81">
        <v>0</v>
      </c>
      <c r="AP36" s="71">
        <v>0</v>
      </c>
      <c r="AQ36" s="71">
        <v>0</v>
      </c>
      <c r="AR36" s="71">
        <v>0</v>
      </c>
      <c r="AS36" s="71">
        <v>0</v>
      </c>
      <c r="AT36" s="71">
        <v>0</v>
      </c>
      <c r="AW36" s="16"/>
    </row>
    <row r="37" spans="1:49" x14ac:dyDescent="0.25">
      <c r="A37" s="19" t="s">
        <v>34</v>
      </c>
      <c r="B37" s="71">
        <v>0</v>
      </c>
      <c r="C37" s="71">
        <v>0</v>
      </c>
      <c r="D37" s="71">
        <v>0</v>
      </c>
      <c r="E37" s="81">
        <v>0</v>
      </c>
      <c r="F37" s="71">
        <v>0</v>
      </c>
      <c r="G37" s="71">
        <v>0</v>
      </c>
      <c r="H37" s="71">
        <v>0</v>
      </c>
      <c r="I37" s="81">
        <v>0</v>
      </c>
      <c r="J37" s="71">
        <v>0</v>
      </c>
      <c r="K37" s="71">
        <v>0</v>
      </c>
      <c r="L37" s="71">
        <v>0</v>
      </c>
      <c r="M37" s="81">
        <v>0</v>
      </c>
      <c r="N37" s="71">
        <v>0</v>
      </c>
      <c r="O37" s="71">
        <v>0</v>
      </c>
      <c r="P37" s="71">
        <v>0</v>
      </c>
      <c r="Q37" s="81">
        <v>0</v>
      </c>
      <c r="R37" s="71">
        <v>0</v>
      </c>
      <c r="S37" s="71">
        <v>0</v>
      </c>
      <c r="T37" s="71">
        <v>0</v>
      </c>
      <c r="U37" s="81">
        <v>0</v>
      </c>
      <c r="V37" s="71">
        <v>0</v>
      </c>
      <c r="W37" s="71">
        <v>0</v>
      </c>
      <c r="X37" s="71">
        <v>0</v>
      </c>
      <c r="Y37" s="81">
        <v>0</v>
      </c>
      <c r="Z37" s="71">
        <v>0</v>
      </c>
      <c r="AA37" s="71">
        <v>0</v>
      </c>
      <c r="AB37" s="71">
        <v>0</v>
      </c>
      <c r="AC37" s="81">
        <v>0</v>
      </c>
      <c r="AD37" s="71">
        <v>0</v>
      </c>
      <c r="AE37" s="71">
        <v>0</v>
      </c>
      <c r="AF37" s="71">
        <v>0</v>
      </c>
      <c r="AG37" s="81">
        <v>0</v>
      </c>
      <c r="AH37" s="71">
        <v>0</v>
      </c>
      <c r="AI37" s="71">
        <v>0</v>
      </c>
      <c r="AJ37" s="71">
        <v>0</v>
      </c>
      <c r="AK37" s="81">
        <v>0</v>
      </c>
      <c r="AL37" s="71">
        <v>0</v>
      </c>
      <c r="AM37" s="71">
        <v>0</v>
      </c>
      <c r="AN37" s="71">
        <v>0</v>
      </c>
      <c r="AO37" s="81">
        <v>0</v>
      </c>
      <c r="AP37" s="71">
        <v>0</v>
      </c>
      <c r="AQ37" s="71">
        <v>0</v>
      </c>
      <c r="AR37" s="71">
        <v>0</v>
      </c>
      <c r="AS37" s="71">
        <v>0</v>
      </c>
      <c r="AT37" s="71">
        <v>0</v>
      </c>
      <c r="AW37" s="16"/>
    </row>
    <row r="38" spans="1:49" x14ac:dyDescent="0.25">
      <c r="A38" s="19" t="s">
        <v>35</v>
      </c>
      <c r="B38" s="71">
        <v>0</v>
      </c>
      <c r="C38" s="71">
        <v>0</v>
      </c>
      <c r="D38" s="71">
        <v>0</v>
      </c>
      <c r="E38" s="81">
        <v>0</v>
      </c>
      <c r="F38" s="71">
        <v>0</v>
      </c>
      <c r="G38" s="71">
        <v>0</v>
      </c>
      <c r="H38" s="71">
        <v>0</v>
      </c>
      <c r="I38" s="81">
        <v>0</v>
      </c>
      <c r="J38" s="71">
        <v>0</v>
      </c>
      <c r="K38" s="71">
        <v>0</v>
      </c>
      <c r="L38" s="71">
        <v>0</v>
      </c>
      <c r="M38" s="81">
        <v>0</v>
      </c>
      <c r="N38" s="71">
        <v>0</v>
      </c>
      <c r="O38" s="71">
        <v>0</v>
      </c>
      <c r="P38" s="71">
        <v>0</v>
      </c>
      <c r="Q38" s="81">
        <v>0</v>
      </c>
      <c r="R38" s="71">
        <v>0</v>
      </c>
      <c r="S38" s="71">
        <v>0</v>
      </c>
      <c r="T38" s="71">
        <v>0</v>
      </c>
      <c r="U38" s="81">
        <v>0</v>
      </c>
      <c r="V38" s="71">
        <v>0</v>
      </c>
      <c r="W38" s="71">
        <v>0</v>
      </c>
      <c r="X38" s="71">
        <v>0</v>
      </c>
      <c r="Y38" s="81">
        <v>0</v>
      </c>
      <c r="Z38" s="71">
        <v>0</v>
      </c>
      <c r="AA38" s="71">
        <v>0</v>
      </c>
      <c r="AB38" s="71">
        <v>0</v>
      </c>
      <c r="AC38" s="81">
        <v>0</v>
      </c>
      <c r="AD38" s="71">
        <v>0</v>
      </c>
      <c r="AE38" s="71">
        <v>0</v>
      </c>
      <c r="AF38" s="71">
        <v>0</v>
      </c>
      <c r="AG38" s="81">
        <v>0</v>
      </c>
      <c r="AH38" s="71">
        <v>0</v>
      </c>
      <c r="AI38" s="71">
        <v>0</v>
      </c>
      <c r="AJ38" s="71">
        <v>0</v>
      </c>
      <c r="AK38" s="81">
        <v>0</v>
      </c>
      <c r="AL38" s="71">
        <v>0</v>
      </c>
      <c r="AM38" s="71">
        <v>0</v>
      </c>
      <c r="AN38" s="71">
        <v>0</v>
      </c>
      <c r="AO38" s="81">
        <v>0</v>
      </c>
      <c r="AP38" s="71">
        <v>0</v>
      </c>
      <c r="AQ38" s="71">
        <v>0</v>
      </c>
      <c r="AR38" s="71">
        <v>0</v>
      </c>
      <c r="AS38" s="71">
        <v>0</v>
      </c>
      <c r="AT38" s="71">
        <v>0</v>
      </c>
      <c r="AW38" s="16"/>
    </row>
    <row r="39" spans="1:49" x14ac:dyDescent="0.25">
      <c r="A39" s="19" t="s">
        <v>36</v>
      </c>
      <c r="B39" s="71">
        <v>0</v>
      </c>
      <c r="C39" s="71">
        <v>0</v>
      </c>
      <c r="D39" s="71">
        <v>0</v>
      </c>
      <c r="E39" s="81">
        <v>0</v>
      </c>
      <c r="F39" s="71">
        <v>2958751</v>
      </c>
      <c r="G39" s="71">
        <v>2958751</v>
      </c>
      <c r="H39" s="71">
        <v>2958751</v>
      </c>
      <c r="I39" s="81">
        <v>0</v>
      </c>
      <c r="J39" s="71">
        <v>0</v>
      </c>
      <c r="K39" s="71">
        <v>0</v>
      </c>
      <c r="L39" s="71">
        <v>0</v>
      </c>
      <c r="M39" s="81">
        <v>0</v>
      </c>
      <c r="N39" s="71">
        <v>0</v>
      </c>
      <c r="O39" s="71">
        <v>0</v>
      </c>
      <c r="P39" s="71">
        <v>0</v>
      </c>
      <c r="Q39" s="81">
        <v>0</v>
      </c>
      <c r="R39" s="71">
        <v>0</v>
      </c>
      <c r="S39" s="71">
        <v>0</v>
      </c>
      <c r="T39" s="71">
        <v>0</v>
      </c>
      <c r="U39" s="81">
        <v>0</v>
      </c>
      <c r="V39" s="71">
        <v>0</v>
      </c>
      <c r="W39" s="71">
        <v>0</v>
      </c>
      <c r="X39" s="71">
        <v>0</v>
      </c>
      <c r="Y39" s="81">
        <v>0</v>
      </c>
      <c r="Z39" s="71">
        <v>0</v>
      </c>
      <c r="AA39" s="71">
        <v>0</v>
      </c>
      <c r="AB39" s="71">
        <v>0</v>
      </c>
      <c r="AC39" s="81">
        <v>0</v>
      </c>
      <c r="AD39" s="71">
        <v>0</v>
      </c>
      <c r="AE39" s="71">
        <v>0</v>
      </c>
      <c r="AF39" s="71">
        <v>0</v>
      </c>
      <c r="AG39" s="81">
        <v>0</v>
      </c>
      <c r="AH39" s="71">
        <v>0</v>
      </c>
      <c r="AI39" s="71">
        <v>0</v>
      </c>
      <c r="AJ39" s="71">
        <v>0</v>
      </c>
      <c r="AK39" s="81">
        <v>0</v>
      </c>
      <c r="AL39" s="71">
        <v>0</v>
      </c>
      <c r="AM39" s="71">
        <v>0</v>
      </c>
      <c r="AN39" s="71">
        <v>0</v>
      </c>
      <c r="AO39" s="81">
        <v>0</v>
      </c>
      <c r="AP39" s="71">
        <v>0</v>
      </c>
      <c r="AQ39" s="71">
        <v>0</v>
      </c>
      <c r="AR39" s="71">
        <v>2958751</v>
      </c>
      <c r="AS39" s="71">
        <v>0</v>
      </c>
      <c r="AT39" s="71">
        <v>0</v>
      </c>
      <c r="AW39" s="16"/>
    </row>
    <row r="40" spans="1:49" x14ac:dyDescent="0.25">
      <c r="A40" s="19" t="s">
        <v>37</v>
      </c>
      <c r="B40" s="71">
        <v>0</v>
      </c>
      <c r="C40" s="71">
        <v>0</v>
      </c>
      <c r="D40" s="71">
        <v>0</v>
      </c>
      <c r="E40" s="81">
        <v>0</v>
      </c>
      <c r="F40" s="71">
        <v>0</v>
      </c>
      <c r="G40" s="71">
        <v>0</v>
      </c>
      <c r="H40" s="71">
        <v>0</v>
      </c>
      <c r="I40" s="81">
        <v>0</v>
      </c>
      <c r="J40" s="71">
        <v>0</v>
      </c>
      <c r="K40" s="71">
        <v>0</v>
      </c>
      <c r="L40" s="71">
        <v>0</v>
      </c>
      <c r="M40" s="81">
        <v>0</v>
      </c>
      <c r="N40" s="71">
        <v>0</v>
      </c>
      <c r="O40" s="71">
        <v>0</v>
      </c>
      <c r="P40" s="71">
        <v>0</v>
      </c>
      <c r="Q40" s="81">
        <v>0</v>
      </c>
      <c r="R40" s="71">
        <v>0</v>
      </c>
      <c r="S40" s="71">
        <v>0</v>
      </c>
      <c r="T40" s="71">
        <v>0</v>
      </c>
      <c r="U40" s="81">
        <v>0</v>
      </c>
      <c r="V40" s="71">
        <v>0</v>
      </c>
      <c r="W40" s="71">
        <v>0</v>
      </c>
      <c r="X40" s="71">
        <v>0</v>
      </c>
      <c r="Y40" s="81">
        <v>0</v>
      </c>
      <c r="Z40" s="71">
        <v>0</v>
      </c>
      <c r="AA40" s="71">
        <v>0</v>
      </c>
      <c r="AB40" s="71">
        <v>0</v>
      </c>
      <c r="AC40" s="81">
        <v>0</v>
      </c>
      <c r="AD40" s="71">
        <v>0</v>
      </c>
      <c r="AE40" s="71">
        <v>0</v>
      </c>
      <c r="AF40" s="71">
        <v>0</v>
      </c>
      <c r="AG40" s="81">
        <v>0</v>
      </c>
      <c r="AH40" s="71">
        <v>0</v>
      </c>
      <c r="AI40" s="71">
        <v>0</v>
      </c>
      <c r="AJ40" s="71">
        <v>0</v>
      </c>
      <c r="AK40" s="81">
        <v>0</v>
      </c>
      <c r="AL40" s="71">
        <v>0</v>
      </c>
      <c r="AM40" s="71">
        <v>0</v>
      </c>
      <c r="AN40" s="71">
        <v>0</v>
      </c>
      <c r="AO40" s="81">
        <v>0</v>
      </c>
      <c r="AP40" s="71">
        <v>0</v>
      </c>
      <c r="AQ40" s="71">
        <v>0</v>
      </c>
      <c r="AR40" s="71">
        <v>0</v>
      </c>
      <c r="AS40" s="71">
        <v>0</v>
      </c>
      <c r="AT40" s="71">
        <v>0</v>
      </c>
      <c r="AW40" s="16"/>
    </row>
    <row r="41" spans="1:49" x14ac:dyDescent="0.25">
      <c r="A41" s="19" t="s">
        <v>38</v>
      </c>
      <c r="B41" s="71">
        <v>0</v>
      </c>
      <c r="C41" s="71">
        <v>0</v>
      </c>
      <c r="D41" s="71">
        <v>0</v>
      </c>
      <c r="E41" s="81">
        <v>0</v>
      </c>
      <c r="F41" s="71">
        <v>0</v>
      </c>
      <c r="G41" s="71">
        <v>0</v>
      </c>
      <c r="H41" s="71">
        <v>0</v>
      </c>
      <c r="I41" s="81">
        <v>0</v>
      </c>
      <c r="J41" s="71">
        <v>0</v>
      </c>
      <c r="K41" s="71">
        <v>0</v>
      </c>
      <c r="L41" s="71">
        <v>0</v>
      </c>
      <c r="M41" s="81">
        <v>0</v>
      </c>
      <c r="N41" s="71">
        <v>0</v>
      </c>
      <c r="O41" s="71">
        <v>0</v>
      </c>
      <c r="P41" s="71">
        <v>0</v>
      </c>
      <c r="Q41" s="81">
        <v>0</v>
      </c>
      <c r="R41" s="71">
        <v>0</v>
      </c>
      <c r="S41" s="71">
        <v>0</v>
      </c>
      <c r="T41" s="71">
        <v>0</v>
      </c>
      <c r="U41" s="81">
        <v>0</v>
      </c>
      <c r="V41" s="71">
        <v>0</v>
      </c>
      <c r="W41" s="71">
        <v>0</v>
      </c>
      <c r="X41" s="71">
        <v>0</v>
      </c>
      <c r="Y41" s="81">
        <v>0</v>
      </c>
      <c r="Z41" s="71">
        <v>0</v>
      </c>
      <c r="AA41" s="71">
        <v>0</v>
      </c>
      <c r="AB41" s="71">
        <v>0</v>
      </c>
      <c r="AC41" s="81">
        <v>0</v>
      </c>
      <c r="AD41" s="71">
        <v>0</v>
      </c>
      <c r="AE41" s="71">
        <v>0</v>
      </c>
      <c r="AF41" s="71">
        <v>0</v>
      </c>
      <c r="AG41" s="81">
        <v>0</v>
      </c>
      <c r="AH41" s="71">
        <v>0</v>
      </c>
      <c r="AI41" s="71">
        <v>0</v>
      </c>
      <c r="AJ41" s="71">
        <v>0</v>
      </c>
      <c r="AK41" s="81">
        <v>0</v>
      </c>
      <c r="AL41" s="71">
        <v>0</v>
      </c>
      <c r="AM41" s="71">
        <v>0</v>
      </c>
      <c r="AN41" s="71">
        <v>0</v>
      </c>
      <c r="AO41" s="81">
        <v>0</v>
      </c>
      <c r="AP41" s="71">
        <v>0</v>
      </c>
      <c r="AQ41" s="71">
        <v>0</v>
      </c>
      <c r="AR41" s="71">
        <v>0</v>
      </c>
      <c r="AS41" s="71">
        <v>0</v>
      </c>
      <c r="AT41" s="71">
        <v>0</v>
      </c>
      <c r="AW41" s="16"/>
    </row>
    <row r="42" spans="1:49" x14ac:dyDescent="0.25">
      <c r="A42" s="19" t="s">
        <v>39</v>
      </c>
      <c r="B42" s="71">
        <v>0</v>
      </c>
      <c r="C42" s="71">
        <v>0</v>
      </c>
      <c r="D42" s="71">
        <v>0</v>
      </c>
      <c r="E42" s="81">
        <v>0</v>
      </c>
      <c r="F42" s="71">
        <v>0</v>
      </c>
      <c r="G42" s="71">
        <v>0</v>
      </c>
      <c r="H42" s="71">
        <v>0</v>
      </c>
      <c r="I42" s="81">
        <v>0</v>
      </c>
      <c r="J42" s="71">
        <v>0</v>
      </c>
      <c r="K42" s="71">
        <v>0</v>
      </c>
      <c r="L42" s="71">
        <v>0</v>
      </c>
      <c r="M42" s="81">
        <v>0</v>
      </c>
      <c r="N42" s="71">
        <v>0</v>
      </c>
      <c r="O42" s="71">
        <v>0</v>
      </c>
      <c r="P42" s="71">
        <v>0</v>
      </c>
      <c r="Q42" s="81">
        <v>0</v>
      </c>
      <c r="R42" s="71">
        <v>0</v>
      </c>
      <c r="S42" s="71">
        <v>0</v>
      </c>
      <c r="T42" s="71">
        <v>0</v>
      </c>
      <c r="U42" s="81">
        <v>0</v>
      </c>
      <c r="V42" s="71">
        <v>0</v>
      </c>
      <c r="W42" s="71">
        <v>0</v>
      </c>
      <c r="X42" s="71">
        <v>0</v>
      </c>
      <c r="Y42" s="81">
        <v>0</v>
      </c>
      <c r="Z42" s="71">
        <v>0</v>
      </c>
      <c r="AA42" s="71">
        <v>0</v>
      </c>
      <c r="AB42" s="71">
        <v>0</v>
      </c>
      <c r="AC42" s="81">
        <v>0</v>
      </c>
      <c r="AD42" s="71">
        <v>0</v>
      </c>
      <c r="AE42" s="71">
        <v>0</v>
      </c>
      <c r="AF42" s="71">
        <v>0</v>
      </c>
      <c r="AG42" s="81">
        <v>0</v>
      </c>
      <c r="AH42" s="71">
        <v>0</v>
      </c>
      <c r="AI42" s="71">
        <v>0</v>
      </c>
      <c r="AJ42" s="71">
        <v>0</v>
      </c>
      <c r="AK42" s="81">
        <v>0</v>
      </c>
      <c r="AL42" s="71">
        <v>0</v>
      </c>
      <c r="AM42" s="71">
        <v>0</v>
      </c>
      <c r="AN42" s="71">
        <v>0</v>
      </c>
      <c r="AO42" s="81">
        <v>0</v>
      </c>
      <c r="AP42" s="71">
        <v>0</v>
      </c>
      <c r="AQ42" s="71">
        <v>0</v>
      </c>
      <c r="AR42" s="71">
        <v>0</v>
      </c>
      <c r="AS42" s="71">
        <v>0</v>
      </c>
      <c r="AT42" s="71">
        <v>0</v>
      </c>
      <c r="AW42" s="16"/>
    </row>
    <row r="43" spans="1:49" x14ac:dyDescent="0.25">
      <c r="A43" s="19" t="s">
        <v>40</v>
      </c>
      <c r="B43" s="71">
        <v>0</v>
      </c>
      <c r="C43" s="71">
        <v>0</v>
      </c>
      <c r="D43" s="71">
        <v>0</v>
      </c>
      <c r="E43" s="81">
        <v>0</v>
      </c>
      <c r="F43" s="71">
        <v>0</v>
      </c>
      <c r="G43" s="71">
        <v>0</v>
      </c>
      <c r="H43" s="71">
        <v>0</v>
      </c>
      <c r="I43" s="81">
        <v>0</v>
      </c>
      <c r="J43" s="71">
        <v>0</v>
      </c>
      <c r="K43" s="71">
        <v>0</v>
      </c>
      <c r="L43" s="71">
        <v>0</v>
      </c>
      <c r="M43" s="81">
        <v>0</v>
      </c>
      <c r="N43" s="71">
        <v>0</v>
      </c>
      <c r="O43" s="71">
        <v>0</v>
      </c>
      <c r="P43" s="71">
        <v>0</v>
      </c>
      <c r="Q43" s="81">
        <v>0</v>
      </c>
      <c r="R43" s="71">
        <v>0</v>
      </c>
      <c r="S43" s="71">
        <v>0</v>
      </c>
      <c r="T43" s="71">
        <v>0</v>
      </c>
      <c r="U43" s="81">
        <v>0</v>
      </c>
      <c r="V43" s="71">
        <v>0</v>
      </c>
      <c r="W43" s="71">
        <v>0</v>
      </c>
      <c r="X43" s="71">
        <v>0</v>
      </c>
      <c r="Y43" s="81">
        <v>0</v>
      </c>
      <c r="Z43" s="71">
        <v>0</v>
      </c>
      <c r="AA43" s="71">
        <v>0</v>
      </c>
      <c r="AB43" s="71">
        <v>0</v>
      </c>
      <c r="AC43" s="81">
        <v>0</v>
      </c>
      <c r="AD43" s="71">
        <v>0</v>
      </c>
      <c r="AE43" s="71">
        <v>0</v>
      </c>
      <c r="AF43" s="71">
        <v>0</v>
      </c>
      <c r="AG43" s="81">
        <v>0</v>
      </c>
      <c r="AH43" s="71">
        <v>0</v>
      </c>
      <c r="AI43" s="71">
        <v>0</v>
      </c>
      <c r="AJ43" s="71">
        <v>0</v>
      </c>
      <c r="AK43" s="81">
        <v>0</v>
      </c>
      <c r="AL43" s="71">
        <v>0</v>
      </c>
      <c r="AM43" s="71">
        <v>0</v>
      </c>
      <c r="AN43" s="71">
        <v>0</v>
      </c>
      <c r="AO43" s="81">
        <v>0</v>
      </c>
      <c r="AP43" s="71">
        <v>0</v>
      </c>
      <c r="AQ43" s="71">
        <v>0</v>
      </c>
      <c r="AR43" s="71">
        <v>0</v>
      </c>
      <c r="AS43" s="71">
        <v>0</v>
      </c>
      <c r="AT43" s="71">
        <v>0</v>
      </c>
      <c r="AW43" s="16"/>
    </row>
    <row r="44" spans="1:49" x14ac:dyDescent="0.25">
      <c r="A44" s="19" t="s">
        <v>41</v>
      </c>
      <c r="B44" s="71">
        <v>0</v>
      </c>
      <c r="C44" s="71">
        <v>0</v>
      </c>
      <c r="D44" s="71">
        <v>0</v>
      </c>
      <c r="E44" s="81">
        <v>0</v>
      </c>
      <c r="F44" s="71">
        <v>608842</v>
      </c>
      <c r="G44" s="71">
        <v>608842</v>
      </c>
      <c r="H44" s="71">
        <v>608842</v>
      </c>
      <c r="I44" s="81">
        <v>0</v>
      </c>
      <c r="J44" s="71">
        <v>0</v>
      </c>
      <c r="K44" s="71">
        <v>0</v>
      </c>
      <c r="L44" s="71">
        <v>0</v>
      </c>
      <c r="M44" s="81">
        <v>0</v>
      </c>
      <c r="N44" s="71">
        <v>0</v>
      </c>
      <c r="O44" s="71">
        <v>0</v>
      </c>
      <c r="P44" s="71">
        <v>0</v>
      </c>
      <c r="Q44" s="81">
        <v>0</v>
      </c>
      <c r="R44" s="71">
        <v>0</v>
      </c>
      <c r="S44" s="71">
        <v>0</v>
      </c>
      <c r="T44" s="71">
        <v>0</v>
      </c>
      <c r="U44" s="81">
        <v>0</v>
      </c>
      <c r="V44" s="71">
        <v>0</v>
      </c>
      <c r="W44" s="71">
        <v>0</v>
      </c>
      <c r="X44" s="71">
        <v>0</v>
      </c>
      <c r="Y44" s="81">
        <v>0</v>
      </c>
      <c r="Z44" s="71">
        <v>0</v>
      </c>
      <c r="AA44" s="71">
        <v>0</v>
      </c>
      <c r="AB44" s="71">
        <v>0</v>
      </c>
      <c r="AC44" s="81">
        <v>0</v>
      </c>
      <c r="AD44" s="71">
        <v>0</v>
      </c>
      <c r="AE44" s="71">
        <v>0</v>
      </c>
      <c r="AF44" s="71">
        <v>0</v>
      </c>
      <c r="AG44" s="81">
        <v>0</v>
      </c>
      <c r="AH44" s="71">
        <v>0</v>
      </c>
      <c r="AI44" s="71">
        <v>0</v>
      </c>
      <c r="AJ44" s="71">
        <v>0</v>
      </c>
      <c r="AK44" s="81">
        <v>0</v>
      </c>
      <c r="AL44" s="71">
        <v>0</v>
      </c>
      <c r="AM44" s="71">
        <v>0</v>
      </c>
      <c r="AN44" s="71">
        <v>0</v>
      </c>
      <c r="AO44" s="81">
        <v>0</v>
      </c>
      <c r="AP44" s="71">
        <v>0</v>
      </c>
      <c r="AQ44" s="71">
        <v>0</v>
      </c>
      <c r="AR44" s="71">
        <v>608842</v>
      </c>
      <c r="AS44" s="71">
        <v>0</v>
      </c>
      <c r="AT44" s="71">
        <v>0</v>
      </c>
      <c r="AW44" s="16"/>
    </row>
    <row r="45" spans="1:49" x14ac:dyDescent="0.25">
      <c r="A45" s="19" t="s">
        <v>42</v>
      </c>
      <c r="B45" s="71">
        <v>0</v>
      </c>
      <c r="C45" s="71">
        <v>0</v>
      </c>
      <c r="D45" s="71">
        <v>0</v>
      </c>
      <c r="E45" s="81">
        <v>0</v>
      </c>
      <c r="F45" s="71">
        <v>0</v>
      </c>
      <c r="G45" s="71">
        <v>0</v>
      </c>
      <c r="H45" s="71">
        <v>0</v>
      </c>
      <c r="I45" s="81">
        <v>0</v>
      </c>
      <c r="J45" s="71">
        <v>0</v>
      </c>
      <c r="K45" s="71">
        <v>0</v>
      </c>
      <c r="L45" s="71">
        <v>0</v>
      </c>
      <c r="M45" s="81">
        <v>0</v>
      </c>
      <c r="N45" s="71">
        <v>0</v>
      </c>
      <c r="O45" s="71">
        <v>0</v>
      </c>
      <c r="P45" s="71">
        <v>0</v>
      </c>
      <c r="Q45" s="81">
        <v>0</v>
      </c>
      <c r="R45" s="71">
        <v>0</v>
      </c>
      <c r="S45" s="71">
        <v>0</v>
      </c>
      <c r="T45" s="71">
        <v>0</v>
      </c>
      <c r="U45" s="81">
        <v>0</v>
      </c>
      <c r="V45" s="71">
        <v>0</v>
      </c>
      <c r="W45" s="71">
        <v>0</v>
      </c>
      <c r="X45" s="71">
        <v>0</v>
      </c>
      <c r="Y45" s="81">
        <v>0</v>
      </c>
      <c r="Z45" s="71">
        <v>0</v>
      </c>
      <c r="AA45" s="71">
        <v>0</v>
      </c>
      <c r="AB45" s="71">
        <v>0</v>
      </c>
      <c r="AC45" s="81">
        <v>0</v>
      </c>
      <c r="AD45" s="71">
        <v>0</v>
      </c>
      <c r="AE45" s="71">
        <v>0</v>
      </c>
      <c r="AF45" s="71">
        <v>0</v>
      </c>
      <c r="AG45" s="81">
        <v>0</v>
      </c>
      <c r="AH45" s="71">
        <v>0</v>
      </c>
      <c r="AI45" s="71">
        <v>0</v>
      </c>
      <c r="AJ45" s="71">
        <v>0</v>
      </c>
      <c r="AK45" s="81">
        <v>0</v>
      </c>
      <c r="AL45" s="71">
        <v>0</v>
      </c>
      <c r="AM45" s="71">
        <v>0</v>
      </c>
      <c r="AN45" s="71">
        <v>0</v>
      </c>
      <c r="AO45" s="81">
        <v>0</v>
      </c>
      <c r="AP45" s="71">
        <v>0</v>
      </c>
      <c r="AQ45" s="71">
        <v>0</v>
      </c>
      <c r="AR45" s="71">
        <v>0</v>
      </c>
      <c r="AS45" s="71">
        <v>0</v>
      </c>
      <c r="AT45" s="71">
        <v>0</v>
      </c>
      <c r="AW45" s="16"/>
    </row>
    <row r="46" spans="1:49" x14ac:dyDescent="0.25">
      <c r="A46" s="19" t="s">
        <v>43</v>
      </c>
      <c r="B46" s="71">
        <v>0</v>
      </c>
      <c r="C46" s="71">
        <v>0</v>
      </c>
      <c r="D46" s="71">
        <v>0</v>
      </c>
      <c r="E46" s="81">
        <v>0</v>
      </c>
      <c r="F46" s="71">
        <v>0</v>
      </c>
      <c r="G46" s="71">
        <v>0</v>
      </c>
      <c r="H46" s="71">
        <v>0</v>
      </c>
      <c r="I46" s="81">
        <v>0</v>
      </c>
      <c r="J46" s="71">
        <v>0</v>
      </c>
      <c r="K46" s="71">
        <v>0</v>
      </c>
      <c r="L46" s="71">
        <v>0</v>
      </c>
      <c r="M46" s="81">
        <v>0</v>
      </c>
      <c r="N46" s="71">
        <v>0</v>
      </c>
      <c r="O46" s="71">
        <v>0</v>
      </c>
      <c r="P46" s="71">
        <v>0</v>
      </c>
      <c r="Q46" s="81">
        <v>0</v>
      </c>
      <c r="R46" s="71">
        <v>0</v>
      </c>
      <c r="S46" s="71">
        <v>0</v>
      </c>
      <c r="T46" s="71">
        <v>0</v>
      </c>
      <c r="U46" s="81">
        <v>0</v>
      </c>
      <c r="V46" s="71">
        <v>0</v>
      </c>
      <c r="W46" s="71">
        <v>0</v>
      </c>
      <c r="X46" s="71">
        <v>0</v>
      </c>
      <c r="Y46" s="81">
        <v>0</v>
      </c>
      <c r="Z46" s="71">
        <v>0</v>
      </c>
      <c r="AA46" s="71">
        <v>0</v>
      </c>
      <c r="AB46" s="71">
        <v>0</v>
      </c>
      <c r="AC46" s="81">
        <v>0</v>
      </c>
      <c r="AD46" s="71">
        <v>0</v>
      </c>
      <c r="AE46" s="71">
        <v>0</v>
      </c>
      <c r="AF46" s="71">
        <v>0</v>
      </c>
      <c r="AG46" s="81">
        <v>0</v>
      </c>
      <c r="AH46" s="71">
        <v>0</v>
      </c>
      <c r="AI46" s="71">
        <v>0</v>
      </c>
      <c r="AJ46" s="71">
        <v>0</v>
      </c>
      <c r="AK46" s="81">
        <v>0</v>
      </c>
      <c r="AL46" s="71">
        <v>0</v>
      </c>
      <c r="AM46" s="71">
        <v>0</v>
      </c>
      <c r="AN46" s="71">
        <v>0</v>
      </c>
      <c r="AO46" s="81">
        <v>0</v>
      </c>
      <c r="AP46" s="71">
        <v>0</v>
      </c>
      <c r="AQ46" s="71">
        <v>0</v>
      </c>
      <c r="AR46" s="71">
        <v>0</v>
      </c>
      <c r="AS46" s="71">
        <v>0</v>
      </c>
      <c r="AT46" s="71">
        <v>0</v>
      </c>
      <c r="AW46" s="16"/>
    </row>
    <row r="47" spans="1:49" x14ac:dyDescent="0.25">
      <c r="A47" s="19" t="s">
        <v>44</v>
      </c>
      <c r="B47" s="71">
        <v>0</v>
      </c>
      <c r="C47" s="71">
        <v>0</v>
      </c>
      <c r="D47" s="71">
        <v>0</v>
      </c>
      <c r="E47" s="81">
        <v>0</v>
      </c>
      <c r="F47" s="71">
        <v>31310957</v>
      </c>
      <c r="G47" s="71">
        <v>0</v>
      </c>
      <c r="H47" s="71">
        <v>0</v>
      </c>
      <c r="I47" s="81">
        <v>0</v>
      </c>
      <c r="J47" s="71">
        <v>0</v>
      </c>
      <c r="K47" s="71">
        <v>0</v>
      </c>
      <c r="L47" s="71">
        <v>0</v>
      </c>
      <c r="M47" s="81">
        <v>0</v>
      </c>
      <c r="N47" s="71">
        <v>0</v>
      </c>
      <c r="O47" s="71">
        <v>0</v>
      </c>
      <c r="P47" s="71">
        <v>0</v>
      </c>
      <c r="Q47" s="81">
        <v>0</v>
      </c>
      <c r="R47" s="71">
        <v>0</v>
      </c>
      <c r="S47" s="71">
        <v>0</v>
      </c>
      <c r="T47" s="71">
        <v>0</v>
      </c>
      <c r="U47" s="81">
        <v>0</v>
      </c>
      <c r="V47" s="71">
        <v>0</v>
      </c>
      <c r="W47" s="71">
        <v>0</v>
      </c>
      <c r="X47" s="71">
        <v>0</v>
      </c>
      <c r="Y47" s="81">
        <v>0</v>
      </c>
      <c r="Z47" s="71">
        <v>0</v>
      </c>
      <c r="AA47" s="71">
        <v>0</v>
      </c>
      <c r="AB47" s="71">
        <v>0</v>
      </c>
      <c r="AC47" s="81">
        <v>0</v>
      </c>
      <c r="AD47" s="71">
        <v>0</v>
      </c>
      <c r="AE47" s="71">
        <v>0</v>
      </c>
      <c r="AF47" s="71">
        <v>0</v>
      </c>
      <c r="AG47" s="81">
        <v>0</v>
      </c>
      <c r="AH47" s="71">
        <v>0</v>
      </c>
      <c r="AI47" s="71">
        <v>0</v>
      </c>
      <c r="AJ47" s="71">
        <v>0</v>
      </c>
      <c r="AK47" s="81">
        <v>0</v>
      </c>
      <c r="AL47" s="71">
        <v>0</v>
      </c>
      <c r="AM47" s="71">
        <v>0</v>
      </c>
      <c r="AN47" s="71">
        <v>0</v>
      </c>
      <c r="AO47" s="81">
        <v>0</v>
      </c>
      <c r="AP47" s="71">
        <v>0</v>
      </c>
      <c r="AQ47" s="71">
        <v>0</v>
      </c>
      <c r="AR47" s="71">
        <v>0</v>
      </c>
      <c r="AS47" s="71">
        <v>31310957</v>
      </c>
      <c r="AT47" s="71">
        <v>0</v>
      </c>
      <c r="AW47" s="16"/>
    </row>
    <row r="48" spans="1:49" x14ac:dyDescent="0.25">
      <c r="A48" s="19" t="s">
        <v>45</v>
      </c>
      <c r="B48" s="71">
        <v>0</v>
      </c>
      <c r="C48" s="71">
        <v>0</v>
      </c>
      <c r="D48" s="71">
        <v>0</v>
      </c>
      <c r="E48" s="81">
        <v>0</v>
      </c>
      <c r="F48" s="71">
        <v>0</v>
      </c>
      <c r="G48" s="71">
        <v>0</v>
      </c>
      <c r="H48" s="71">
        <v>0</v>
      </c>
      <c r="I48" s="81">
        <v>0</v>
      </c>
      <c r="J48" s="71">
        <v>0</v>
      </c>
      <c r="K48" s="71">
        <v>0</v>
      </c>
      <c r="L48" s="71">
        <v>0</v>
      </c>
      <c r="M48" s="81">
        <v>0</v>
      </c>
      <c r="N48" s="71">
        <v>0</v>
      </c>
      <c r="O48" s="71">
        <v>0</v>
      </c>
      <c r="P48" s="71">
        <v>0</v>
      </c>
      <c r="Q48" s="81">
        <v>0</v>
      </c>
      <c r="R48" s="71">
        <v>0</v>
      </c>
      <c r="S48" s="71">
        <v>0</v>
      </c>
      <c r="T48" s="71">
        <v>0</v>
      </c>
      <c r="U48" s="81">
        <v>0</v>
      </c>
      <c r="V48" s="71">
        <v>0</v>
      </c>
      <c r="W48" s="71">
        <v>0</v>
      </c>
      <c r="X48" s="71">
        <v>0</v>
      </c>
      <c r="Y48" s="81">
        <v>0</v>
      </c>
      <c r="Z48" s="71">
        <v>0</v>
      </c>
      <c r="AA48" s="71">
        <v>0</v>
      </c>
      <c r="AB48" s="71">
        <v>0</v>
      </c>
      <c r="AC48" s="81">
        <v>0</v>
      </c>
      <c r="AD48" s="71">
        <v>0</v>
      </c>
      <c r="AE48" s="71">
        <v>0</v>
      </c>
      <c r="AF48" s="71">
        <v>0</v>
      </c>
      <c r="AG48" s="81">
        <v>0</v>
      </c>
      <c r="AH48" s="71">
        <v>0</v>
      </c>
      <c r="AI48" s="71">
        <v>0</v>
      </c>
      <c r="AJ48" s="71">
        <v>0</v>
      </c>
      <c r="AK48" s="81">
        <v>0</v>
      </c>
      <c r="AL48" s="71">
        <v>0</v>
      </c>
      <c r="AM48" s="71">
        <v>0</v>
      </c>
      <c r="AN48" s="71">
        <v>0</v>
      </c>
      <c r="AO48" s="81">
        <v>0</v>
      </c>
      <c r="AP48" s="71">
        <v>0</v>
      </c>
      <c r="AQ48" s="71">
        <v>0</v>
      </c>
      <c r="AR48" s="71">
        <v>0</v>
      </c>
      <c r="AS48" s="71">
        <v>0</v>
      </c>
      <c r="AT48" s="71">
        <v>0</v>
      </c>
      <c r="AW48" s="16"/>
    </row>
    <row r="49" spans="1:49" x14ac:dyDescent="0.25">
      <c r="A49" s="19" t="s">
        <v>46</v>
      </c>
      <c r="B49" s="71">
        <v>0</v>
      </c>
      <c r="C49" s="71">
        <v>0</v>
      </c>
      <c r="D49" s="71">
        <v>0</v>
      </c>
      <c r="E49" s="81">
        <v>0</v>
      </c>
      <c r="F49" s="71">
        <v>1636422</v>
      </c>
      <c r="G49" s="71">
        <v>545032</v>
      </c>
      <c r="H49" s="71">
        <v>545032</v>
      </c>
      <c r="I49" s="81">
        <v>0</v>
      </c>
      <c r="J49" s="71">
        <v>0</v>
      </c>
      <c r="K49" s="71">
        <v>0</v>
      </c>
      <c r="L49" s="71">
        <v>0</v>
      </c>
      <c r="M49" s="81">
        <v>0</v>
      </c>
      <c r="N49" s="71">
        <v>0</v>
      </c>
      <c r="O49" s="71">
        <v>0</v>
      </c>
      <c r="P49" s="71">
        <v>0</v>
      </c>
      <c r="Q49" s="81">
        <v>0</v>
      </c>
      <c r="R49" s="71">
        <v>0</v>
      </c>
      <c r="S49" s="71">
        <v>0</v>
      </c>
      <c r="T49" s="71">
        <v>0</v>
      </c>
      <c r="U49" s="81">
        <v>0</v>
      </c>
      <c r="V49" s="71">
        <v>0</v>
      </c>
      <c r="W49" s="71">
        <v>0</v>
      </c>
      <c r="X49" s="71">
        <v>0</v>
      </c>
      <c r="Y49" s="81">
        <v>0</v>
      </c>
      <c r="Z49" s="71">
        <v>0</v>
      </c>
      <c r="AA49" s="71">
        <v>0</v>
      </c>
      <c r="AB49" s="71">
        <v>0</v>
      </c>
      <c r="AC49" s="81">
        <v>916634</v>
      </c>
      <c r="AD49" s="71">
        <v>0</v>
      </c>
      <c r="AE49" s="71">
        <v>0</v>
      </c>
      <c r="AF49" s="71">
        <v>0</v>
      </c>
      <c r="AG49" s="81">
        <v>0</v>
      </c>
      <c r="AH49" s="71">
        <v>0</v>
      </c>
      <c r="AI49" s="71">
        <v>0</v>
      </c>
      <c r="AJ49" s="71">
        <v>0</v>
      </c>
      <c r="AK49" s="81">
        <v>0</v>
      </c>
      <c r="AL49" s="71">
        <v>0</v>
      </c>
      <c r="AM49" s="71">
        <v>0</v>
      </c>
      <c r="AN49" s="71">
        <v>0</v>
      </c>
      <c r="AO49" s="81">
        <v>0</v>
      </c>
      <c r="AP49" s="71">
        <v>0</v>
      </c>
      <c r="AQ49" s="71">
        <v>0</v>
      </c>
      <c r="AR49" s="71">
        <v>1461666</v>
      </c>
      <c r="AS49" s="71">
        <v>0</v>
      </c>
      <c r="AT49" s="71">
        <v>174756</v>
      </c>
      <c r="AW49" s="16"/>
    </row>
    <row r="50" spans="1:49" x14ac:dyDescent="0.25">
      <c r="A50" s="19" t="s">
        <v>47</v>
      </c>
      <c r="B50" s="71">
        <v>0</v>
      </c>
      <c r="C50" s="71">
        <v>0</v>
      </c>
      <c r="D50" s="71">
        <v>0</v>
      </c>
      <c r="E50" s="81">
        <v>0</v>
      </c>
      <c r="F50" s="71">
        <v>0</v>
      </c>
      <c r="G50" s="71">
        <v>0</v>
      </c>
      <c r="H50" s="71">
        <v>0</v>
      </c>
      <c r="I50" s="81">
        <v>0</v>
      </c>
      <c r="J50" s="71">
        <v>0</v>
      </c>
      <c r="K50" s="71">
        <v>0</v>
      </c>
      <c r="L50" s="71">
        <v>0</v>
      </c>
      <c r="M50" s="81">
        <v>0</v>
      </c>
      <c r="N50" s="71">
        <v>0</v>
      </c>
      <c r="O50" s="71">
        <v>0</v>
      </c>
      <c r="P50" s="71">
        <v>0</v>
      </c>
      <c r="Q50" s="81">
        <v>0</v>
      </c>
      <c r="R50" s="71">
        <v>0</v>
      </c>
      <c r="S50" s="71">
        <v>0</v>
      </c>
      <c r="T50" s="71">
        <v>0</v>
      </c>
      <c r="U50" s="81">
        <v>0</v>
      </c>
      <c r="V50" s="71">
        <v>0</v>
      </c>
      <c r="W50" s="71">
        <v>0</v>
      </c>
      <c r="X50" s="71">
        <v>0</v>
      </c>
      <c r="Y50" s="81">
        <v>0</v>
      </c>
      <c r="Z50" s="71">
        <v>0</v>
      </c>
      <c r="AA50" s="71">
        <v>0</v>
      </c>
      <c r="AB50" s="71">
        <v>0</v>
      </c>
      <c r="AC50" s="81">
        <v>0</v>
      </c>
      <c r="AD50" s="71">
        <v>0</v>
      </c>
      <c r="AE50" s="71">
        <v>0</v>
      </c>
      <c r="AF50" s="71">
        <v>0</v>
      </c>
      <c r="AG50" s="81">
        <v>0</v>
      </c>
      <c r="AH50" s="71">
        <v>0</v>
      </c>
      <c r="AI50" s="71">
        <v>0</v>
      </c>
      <c r="AJ50" s="71">
        <v>0</v>
      </c>
      <c r="AK50" s="81">
        <v>0</v>
      </c>
      <c r="AL50" s="71">
        <v>0</v>
      </c>
      <c r="AM50" s="71">
        <v>0</v>
      </c>
      <c r="AN50" s="71">
        <v>0</v>
      </c>
      <c r="AO50" s="81">
        <v>0</v>
      </c>
      <c r="AP50" s="71">
        <v>0</v>
      </c>
      <c r="AQ50" s="71">
        <v>0</v>
      </c>
      <c r="AR50" s="71">
        <v>0</v>
      </c>
      <c r="AS50" s="71">
        <v>0</v>
      </c>
      <c r="AT50" s="71">
        <v>0</v>
      </c>
      <c r="AW50" s="16"/>
    </row>
    <row r="51" spans="1:49" x14ac:dyDescent="0.25">
      <c r="A51" s="19" t="s">
        <v>48</v>
      </c>
      <c r="B51" s="71">
        <v>0</v>
      </c>
      <c r="C51" s="71">
        <v>0</v>
      </c>
      <c r="D51" s="71">
        <v>0</v>
      </c>
      <c r="E51" s="81">
        <v>0</v>
      </c>
      <c r="F51" s="71">
        <v>0</v>
      </c>
      <c r="G51" s="71">
        <v>0</v>
      </c>
      <c r="H51" s="71">
        <v>0</v>
      </c>
      <c r="I51" s="81">
        <v>0</v>
      </c>
      <c r="J51" s="71">
        <v>0</v>
      </c>
      <c r="K51" s="71">
        <v>0</v>
      </c>
      <c r="L51" s="71">
        <v>0</v>
      </c>
      <c r="M51" s="81">
        <v>0</v>
      </c>
      <c r="N51" s="71">
        <v>0</v>
      </c>
      <c r="O51" s="71">
        <v>0</v>
      </c>
      <c r="P51" s="71">
        <v>0</v>
      </c>
      <c r="Q51" s="81">
        <v>0</v>
      </c>
      <c r="R51" s="71">
        <v>0</v>
      </c>
      <c r="S51" s="71">
        <v>0</v>
      </c>
      <c r="T51" s="71">
        <v>0</v>
      </c>
      <c r="U51" s="81">
        <v>0</v>
      </c>
      <c r="V51" s="71">
        <v>0</v>
      </c>
      <c r="W51" s="71">
        <v>0</v>
      </c>
      <c r="X51" s="71">
        <v>0</v>
      </c>
      <c r="Y51" s="81">
        <v>0</v>
      </c>
      <c r="Z51" s="71">
        <v>0</v>
      </c>
      <c r="AA51" s="71">
        <v>0</v>
      </c>
      <c r="AB51" s="71">
        <v>0</v>
      </c>
      <c r="AC51" s="81">
        <v>0</v>
      </c>
      <c r="AD51" s="71">
        <v>0</v>
      </c>
      <c r="AE51" s="71">
        <v>0</v>
      </c>
      <c r="AF51" s="71">
        <v>0</v>
      </c>
      <c r="AG51" s="81">
        <v>0</v>
      </c>
      <c r="AH51" s="71">
        <v>0</v>
      </c>
      <c r="AI51" s="71">
        <v>0</v>
      </c>
      <c r="AJ51" s="71">
        <v>0</v>
      </c>
      <c r="AK51" s="81">
        <v>0</v>
      </c>
      <c r="AL51" s="71">
        <v>0</v>
      </c>
      <c r="AM51" s="71">
        <v>0</v>
      </c>
      <c r="AN51" s="71">
        <v>0</v>
      </c>
      <c r="AO51" s="81">
        <v>0</v>
      </c>
      <c r="AP51" s="71">
        <v>0</v>
      </c>
      <c r="AQ51" s="71">
        <v>0</v>
      </c>
      <c r="AR51" s="71">
        <v>0</v>
      </c>
      <c r="AS51" s="71">
        <v>0</v>
      </c>
      <c r="AT51" s="71">
        <v>0</v>
      </c>
      <c r="AW51" s="16"/>
    </row>
    <row r="52" spans="1:49" x14ac:dyDescent="0.25">
      <c r="A52" s="19" t="s">
        <v>49</v>
      </c>
      <c r="B52" s="71">
        <v>0</v>
      </c>
      <c r="C52" s="71">
        <v>0</v>
      </c>
      <c r="D52" s="71">
        <v>0</v>
      </c>
      <c r="E52" s="81">
        <v>0</v>
      </c>
      <c r="F52" s="71">
        <v>65276</v>
      </c>
      <c r="G52" s="71">
        <v>0</v>
      </c>
      <c r="H52" s="71">
        <v>0</v>
      </c>
      <c r="I52" s="81">
        <v>0</v>
      </c>
      <c r="J52" s="71">
        <v>0</v>
      </c>
      <c r="K52" s="71">
        <v>0</v>
      </c>
      <c r="L52" s="71">
        <v>0</v>
      </c>
      <c r="M52" s="81">
        <v>0</v>
      </c>
      <c r="N52" s="71">
        <v>0</v>
      </c>
      <c r="O52" s="71">
        <v>0</v>
      </c>
      <c r="P52" s="71">
        <v>0</v>
      </c>
      <c r="Q52" s="81">
        <v>0</v>
      </c>
      <c r="R52" s="71">
        <v>0</v>
      </c>
      <c r="S52" s="71">
        <v>0</v>
      </c>
      <c r="T52" s="71">
        <v>0</v>
      </c>
      <c r="U52" s="81">
        <v>0</v>
      </c>
      <c r="V52" s="71">
        <v>0</v>
      </c>
      <c r="W52" s="71">
        <v>0</v>
      </c>
      <c r="X52" s="71">
        <v>0</v>
      </c>
      <c r="Y52" s="81">
        <v>0</v>
      </c>
      <c r="Z52" s="71">
        <v>0</v>
      </c>
      <c r="AA52" s="71">
        <v>0</v>
      </c>
      <c r="AB52" s="71">
        <v>0</v>
      </c>
      <c r="AC52" s="81">
        <v>0</v>
      </c>
      <c r="AD52" s="71">
        <v>0</v>
      </c>
      <c r="AE52" s="71">
        <v>0</v>
      </c>
      <c r="AF52" s="71">
        <v>0</v>
      </c>
      <c r="AG52" s="81">
        <v>0</v>
      </c>
      <c r="AH52" s="71">
        <v>0</v>
      </c>
      <c r="AI52" s="71">
        <v>0</v>
      </c>
      <c r="AJ52" s="71">
        <v>0</v>
      </c>
      <c r="AK52" s="81">
        <v>0</v>
      </c>
      <c r="AL52" s="71">
        <v>0</v>
      </c>
      <c r="AM52" s="71">
        <v>0</v>
      </c>
      <c r="AN52" s="71">
        <v>0</v>
      </c>
      <c r="AO52" s="81">
        <v>0</v>
      </c>
      <c r="AP52" s="71">
        <v>0</v>
      </c>
      <c r="AQ52" s="71">
        <v>0</v>
      </c>
      <c r="AR52" s="71">
        <v>0</v>
      </c>
      <c r="AS52" s="71">
        <v>0</v>
      </c>
      <c r="AT52" s="71">
        <v>65276</v>
      </c>
      <c r="AW52" s="16"/>
    </row>
    <row r="53" spans="1:49" x14ac:dyDescent="0.25">
      <c r="A53" s="19" t="s">
        <v>50</v>
      </c>
      <c r="B53" s="71">
        <v>0</v>
      </c>
      <c r="C53" s="71">
        <v>0</v>
      </c>
      <c r="D53" s="71">
        <v>0</v>
      </c>
      <c r="E53" s="81">
        <v>0</v>
      </c>
      <c r="F53" s="71">
        <v>0</v>
      </c>
      <c r="G53" s="71">
        <v>0</v>
      </c>
      <c r="H53" s="71">
        <v>0</v>
      </c>
      <c r="I53" s="81">
        <v>0</v>
      </c>
      <c r="J53" s="71">
        <v>0</v>
      </c>
      <c r="K53" s="71">
        <v>0</v>
      </c>
      <c r="L53" s="71">
        <v>0</v>
      </c>
      <c r="M53" s="81">
        <v>0</v>
      </c>
      <c r="N53" s="71">
        <v>0</v>
      </c>
      <c r="O53" s="71">
        <v>0</v>
      </c>
      <c r="P53" s="71">
        <v>0</v>
      </c>
      <c r="Q53" s="81">
        <v>0</v>
      </c>
      <c r="R53" s="71">
        <v>0</v>
      </c>
      <c r="S53" s="71">
        <v>0</v>
      </c>
      <c r="T53" s="71">
        <v>0</v>
      </c>
      <c r="U53" s="81">
        <v>0</v>
      </c>
      <c r="V53" s="71">
        <v>0</v>
      </c>
      <c r="W53" s="71">
        <v>0</v>
      </c>
      <c r="X53" s="71">
        <v>0</v>
      </c>
      <c r="Y53" s="81">
        <v>0</v>
      </c>
      <c r="Z53" s="71">
        <v>0</v>
      </c>
      <c r="AA53" s="71">
        <v>0</v>
      </c>
      <c r="AB53" s="71">
        <v>0</v>
      </c>
      <c r="AC53" s="81">
        <v>0</v>
      </c>
      <c r="AD53" s="71">
        <v>0</v>
      </c>
      <c r="AE53" s="71">
        <v>0</v>
      </c>
      <c r="AF53" s="71">
        <v>0</v>
      </c>
      <c r="AG53" s="81">
        <v>0</v>
      </c>
      <c r="AH53" s="71">
        <v>0</v>
      </c>
      <c r="AI53" s="71">
        <v>0</v>
      </c>
      <c r="AJ53" s="71">
        <v>0</v>
      </c>
      <c r="AK53" s="81">
        <v>0</v>
      </c>
      <c r="AL53" s="71">
        <v>0</v>
      </c>
      <c r="AM53" s="71">
        <v>0</v>
      </c>
      <c r="AN53" s="71">
        <v>0</v>
      </c>
      <c r="AO53" s="81">
        <v>0</v>
      </c>
      <c r="AP53" s="71">
        <v>0</v>
      </c>
      <c r="AQ53" s="71">
        <v>0</v>
      </c>
      <c r="AR53" s="71">
        <v>0</v>
      </c>
      <c r="AS53" s="71">
        <v>0</v>
      </c>
      <c r="AT53" s="71">
        <v>0</v>
      </c>
      <c r="AW53" s="16"/>
    </row>
    <row r="54" spans="1:49" x14ac:dyDescent="0.25">
      <c r="A54" s="3" t="s">
        <v>51</v>
      </c>
      <c r="B54" s="71">
        <v>0</v>
      </c>
      <c r="C54" s="71">
        <v>0</v>
      </c>
      <c r="D54" s="71">
        <v>0</v>
      </c>
      <c r="E54" s="82">
        <v>0</v>
      </c>
      <c r="F54" s="71">
        <v>0</v>
      </c>
      <c r="G54" s="71">
        <v>0</v>
      </c>
      <c r="H54" s="71">
        <v>0</v>
      </c>
      <c r="I54" s="82">
        <v>0</v>
      </c>
      <c r="J54" s="71">
        <v>0</v>
      </c>
      <c r="K54" s="71">
        <v>0</v>
      </c>
      <c r="L54" s="71">
        <v>0</v>
      </c>
      <c r="M54" s="82">
        <v>0</v>
      </c>
      <c r="N54" s="71">
        <v>0</v>
      </c>
      <c r="O54" s="71">
        <v>0</v>
      </c>
      <c r="P54" s="71">
        <v>0</v>
      </c>
      <c r="Q54" s="82">
        <v>0</v>
      </c>
      <c r="R54" s="71">
        <v>0</v>
      </c>
      <c r="S54" s="71">
        <v>0</v>
      </c>
      <c r="T54" s="71">
        <v>0</v>
      </c>
      <c r="U54" s="82">
        <v>0</v>
      </c>
      <c r="V54" s="71">
        <v>0</v>
      </c>
      <c r="W54" s="71">
        <v>0</v>
      </c>
      <c r="X54" s="71">
        <v>0</v>
      </c>
      <c r="Y54" s="82">
        <v>0</v>
      </c>
      <c r="Z54" s="71">
        <v>0</v>
      </c>
      <c r="AA54" s="71">
        <v>0</v>
      </c>
      <c r="AB54" s="71">
        <v>0</v>
      </c>
      <c r="AC54" s="82">
        <v>0</v>
      </c>
      <c r="AD54" s="71">
        <v>0</v>
      </c>
      <c r="AE54" s="71">
        <v>0</v>
      </c>
      <c r="AF54" s="71">
        <v>0</v>
      </c>
      <c r="AG54" s="82">
        <v>0</v>
      </c>
      <c r="AH54" s="71">
        <v>0</v>
      </c>
      <c r="AI54" s="71">
        <v>0</v>
      </c>
      <c r="AJ54" s="71">
        <v>0</v>
      </c>
      <c r="AK54" s="82">
        <v>0</v>
      </c>
      <c r="AL54" s="71">
        <v>0</v>
      </c>
      <c r="AM54" s="71">
        <v>0</v>
      </c>
      <c r="AN54" s="71">
        <v>0</v>
      </c>
      <c r="AO54" s="82">
        <v>0</v>
      </c>
      <c r="AP54" s="71">
        <v>0</v>
      </c>
      <c r="AQ54" s="71">
        <v>0</v>
      </c>
      <c r="AR54" s="71">
        <v>0</v>
      </c>
      <c r="AS54" s="71">
        <v>0</v>
      </c>
      <c r="AT54" s="71">
        <v>0</v>
      </c>
      <c r="AW54" s="16"/>
    </row>
    <row r="55" spans="1:49" x14ac:dyDescent="0.25">
      <c r="A55" s="291" t="s">
        <v>376</v>
      </c>
      <c r="B55" s="292"/>
      <c r="C55" s="292"/>
      <c r="D55" s="292"/>
      <c r="E55" s="292"/>
      <c r="F55" s="292"/>
      <c r="G55" s="292"/>
      <c r="H55" s="292"/>
      <c r="I55" s="292"/>
      <c r="J55" s="292"/>
      <c r="K55" s="292"/>
      <c r="L55" s="292"/>
      <c r="M55" s="292"/>
      <c r="N55" s="292"/>
      <c r="O55" s="292"/>
      <c r="P55" s="292"/>
      <c r="Q55" s="292"/>
      <c r="R55" s="292"/>
      <c r="S55" s="292"/>
      <c r="T55" s="292"/>
      <c r="U55" s="292"/>
      <c r="V55" s="292"/>
      <c r="W55" s="292"/>
      <c r="X55" s="292"/>
      <c r="Y55" s="292"/>
      <c r="Z55" s="292"/>
      <c r="AA55" s="292"/>
      <c r="AB55" s="292"/>
      <c r="AC55" s="292"/>
      <c r="AD55" s="292"/>
      <c r="AE55" s="292"/>
      <c r="AF55" s="292"/>
      <c r="AG55" s="292"/>
      <c r="AH55" s="292"/>
      <c r="AI55" s="292"/>
      <c r="AJ55" s="292"/>
      <c r="AK55" s="292"/>
      <c r="AL55" s="292"/>
      <c r="AM55" s="292"/>
      <c r="AN55" s="292"/>
      <c r="AO55" s="292"/>
      <c r="AP55" s="292"/>
      <c r="AQ55" s="292"/>
      <c r="AR55" s="292"/>
      <c r="AS55" s="292"/>
      <c r="AT55" s="292"/>
    </row>
    <row r="56" spans="1:49" x14ac:dyDescent="0.25">
      <c r="A56" s="195"/>
      <c r="B56" s="195"/>
      <c r="C56" s="195"/>
      <c r="D56" s="195"/>
      <c r="E56" s="195"/>
      <c r="F56" s="195"/>
      <c r="G56" s="195"/>
      <c r="H56" s="195"/>
      <c r="I56" s="195"/>
      <c r="J56" s="195"/>
      <c r="K56" s="195"/>
      <c r="L56" s="195"/>
      <c r="M56" s="195"/>
      <c r="N56" s="195"/>
      <c r="O56" s="195"/>
      <c r="P56" s="195"/>
      <c r="Q56" s="195"/>
      <c r="R56" s="195"/>
      <c r="S56" s="195"/>
      <c r="T56" s="195"/>
      <c r="U56" s="195"/>
      <c r="V56" s="195"/>
      <c r="W56" s="195"/>
      <c r="X56" s="195"/>
      <c r="Y56" s="195"/>
      <c r="Z56" s="195"/>
      <c r="AA56" s="195"/>
      <c r="AB56" s="195"/>
      <c r="AC56" s="195"/>
      <c r="AD56" s="195"/>
      <c r="AE56" s="195"/>
      <c r="AF56" s="195"/>
      <c r="AG56" s="195"/>
      <c r="AH56" s="195"/>
      <c r="AI56" s="195"/>
      <c r="AJ56" s="195"/>
      <c r="AK56" s="195"/>
      <c r="AL56" s="195"/>
      <c r="AM56" s="195"/>
      <c r="AN56" s="195"/>
      <c r="AO56" s="195"/>
      <c r="AP56" s="195"/>
      <c r="AQ56" s="195"/>
      <c r="AR56" s="195"/>
      <c r="AS56" s="195"/>
      <c r="AT56" s="195"/>
    </row>
    <row r="57" spans="1:49" x14ac:dyDescent="0.25">
      <c r="A57" s="124"/>
      <c r="B57" s="230"/>
      <c r="C57" s="230"/>
      <c r="D57" s="230"/>
      <c r="E57" s="230"/>
      <c r="F57" s="230"/>
      <c r="G57" s="230"/>
      <c r="H57" s="230"/>
      <c r="I57" s="230"/>
      <c r="J57" s="230"/>
      <c r="K57" s="230"/>
      <c r="L57" s="230"/>
      <c r="M57" s="230"/>
      <c r="N57" s="230"/>
      <c r="O57" s="230"/>
      <c r="P57" s="230"/>
      <c r="Q57" s="230"/>
      <c r="R57" s="230"/>
      <c r="S57" s="230"/>
      <c r="T57" s="230"/>
      <c r="U57" s="230"/>
      <c r="V57" s="230"/>
      <c r="W57" s="230"/>
      <c r="X57" s="230"/>
      <c r="Y57" s="230"/>
      <c r="Z57" s="230"/>
      <c r="AA57" s="230"/>
      <c r="AB57" s="230"/>
      <c r="AC57" s="230"/>
      <c r="AD57" s="230"/>
      <c r="AE57" s="230"/>
      <c r="AF57" s="230"/>
      <c r="AG57" s="230"/>
      <c r="AH57" s="230"/>
      <c r="AI57" s="230"/>
      <c r="AJ57" s="230"/>
      <c r="AK57" s="230"/>
      <c r="AL57" s="230"/>
      <c r="AM57" s="230"/>
      <c r="AN57" s="230"/>
      <c r="AO57" s="230"/>
      <c r="AP57" s="230"/>
      <c r="AQ57" s="230"/>
      <c r="AR57" s="124"/>
      <c r="AS57" s="124"/>
      <c r="AT57" s="124"/>
    </row>
    <row r="58" spans="1:49" x14ac:dyDescent="0.25">
      <c r="A58" s="195"/>
      <c r="B58" s="195"/>
      <c r="C58" s="195"/>
      <c r="D58" s="195"/>
      <c r="E58" s="195"/>
      <c r="F58" s="195"/>
      <c r="G58" s="195"/>
      <c r="H58" s="195"/>
      <c r="I58" s="195"/>
      <c r="J58" s="195"/>
      <c r="K58" s="195"/>
      <c r="L58" s="124"/>
      <c r="M58" s="124"/>
      <c r="N58" s="124"/>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c r="AM58" s="124"/>
      <c r="AN58" s="124"/>
      <c r="AO58" s="124"/>
      <c r="AP58" s="124"/>
      <c r="AQ58" s="124"/>
      <c r="AR58" s="124"/>
      <c r="AS58" s="124"/>
      <c r="AT58" s="124"/>
    </row>
    <row r="59" spans="1:49" x14ac:dyDescent="0.25">
      <c r="A59" s="124"/>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c r="AA59" s="124"/>
      <c r="AB59" s="124"/>
      <c r="AC59" s="124"/>
      <c r="AD59" s="124"/>
      <c r="AE59" s="124"/>
      <c r="AF59" s="124"/>
      <c r="AG59" s="124"/>
      <c r="AH59" s="124"/>
      <c r="AI59" s="124"/>
      <c r="AJ59" s="124"/>
      <c r="AK59" s="124"/>
      <c r="AL59" s="124"/>
      <c r="AM59" s="124"/>
      <c r="AN59" s="124"/>
      <c r="AO59" s="124"/>
      <c r="AP59" s="124"/>
      <c r="AQ59" s="124"/>
      <c r="AR59" s="124"/>
      <c r="AS59" s="124"/>
      <c r="AT59" s="124"/>
    </row>
    <row r="60" spans="1:49" x14ac:dyDescent="0.25">
      <c r="A60" s="124"/>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c r="AA60" s="124"/>
      <c r="AB60" s="124"/>
      <c r="AC60" s="124"/>
      <c r="AD60" s="124"/>
      <c r="AE60" s="124"/>
      <c r="AF60" s="124"/>
      <c r="AG60" s="124"/>
      <c r="AH60" s="124"/>
      <c r="AI60" s="124"/>
      <c r="AJ60" s="124"/>
      <c r="AK60" s="124"/>
      <c r="AL60" s="124"/>
      <c r="AM60" s="124"/>
      <c r="AN60" s="124"/>
      <c r="AO60" s="124"/>
      <c r="AP60" s="124"/>
      <c r="AQ60" s="124"/>
      <c r="AR60" s="124"/>
      <c r="AS60" s="124"/>
      <c r="AT60" s="124"/>
    </row>
    <row r="61" spans="1:49" x14ac:dyDescent="0.25">
      <c r="A61" s="124"/>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c r="AA61" s="124"/>
      <c r="AB61" s="124"/>
      <c r="AC61" s="124"/>
      <c r="AD61" s="124"/>
      <c r="AE61" s="124"/>
      <c r="AF61" s="124"/>
      <c r="AG61" s="124"/>
      <c r="AH61" s="124"/>
      <c r="AI61" s="124"/>
      <c r="AJ61" s="124"/>
      <c r="AK61" s="124"/>
      <c r="AL61" s="124"/>
      <c r="AM61" s="124"/>
      <c r="AN61" s="124"/>
      <c r="AO61" s="124"/>
      <c r="AP61" s="124"/>
      <c r="AQ61" s="124"/>
      <c r="AR61" s="124"/>
      <c r="AS61" s="124"/>
      <c r="AT61" s="124"/>
    </row>
    <row r="62" spans="1:49" x14ac:dyDescent="0.25">
      <c r="A62" s="124"/>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24"/>
    </row>
    <row r="63" spans="1:49" x14ac:dyDescent="0.25">
      <c r="A63" s="124"/>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row>
    <row r="64" spans="1:49" x14ac:dyDescent="0.25">
      <c r="A64" s="124"/>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c r="AD64" s="124"/>
      <c r="AE64" s="124"/>
      <c r="AF64" s="124"/>
      <c r="AG64" s="124"/>
      <c r="AH64" s="124"/>
      <c r="AI64" s="124"/>
      <c r="AJ64" s="124"/>
      <c r="AK64" s="124"/>
      <c r="AL64" s="124"/>
      <c r="AM64" s="124"/>
      <c r="AN64" s="124"/>
      <c r="AO64" s="124"/>
      <c r="AP64" s="124"/>
      <c r="AQ64" s="124"/>
      <c r="AR64" s="124"/>
      <c r="AS64" s="124"/>
      <c r="AT64" s="124"/>
    </row>
    <row r="65" spans="1:46" x14ac:dyDescent="0.25">
      <c r="A65" s="124"/>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c r="AD65" s="124"/>
      <c r="AE65" s="124"/>
      <c r="AF65" s="124"/>
      <c r="AG65" s="124"/>
      <c r="AH65" s="124"/>
      <c r="AI65" s="124"/>
      <c r="AJ65" s="124"/>
      <c r="AK65" s="124"/>
      <c r="AL65" s="124"/>
      <c r="AM65" s="124"/>
      <c r="AN65" s="124"/>
      <c r="AO65" s="124"/>
      <c r="AP65" s="124"/>
      <c r="AQ65" s="124"/>
      <c r="AR65" s="124"/>
      <c r="AS65" s="124"/>
      <c r="AT65" s="124"/>
    </row>
    <row r="66" spans="1:46" x14ac:dyDescent="0.25">
      <c r="A66" s="124"/>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c r="AE66" s="124"/>
      <c r="AF66" s="124"/>
      <c r="AG66" s="124"/>
      <c r="AH66" s="124"/>
      <c r="AI66" s="124"/>
      <c r="AJ66" s="124"/>
      <c r="AK66" s="124"/>
      <c r="AL66" s="124"/>
      <c r="AM66" s="124"/>
      <c r="AN66" s="124"/>
      <c r="AO66" s="124"/>
      <c r="AP66" s="124"/>
      <c r="AQ66" s="124"/>
      <c r="AR66" s="124"/>
      <c r="AS66" s="124"/>
      <c r="AT66" s="124"/>
    </row>
    <row r="67" spans="1:46" x14ac:dyDescent="0.25">
      <c r="A67" s="124"/>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c r="AB67" s="124"/>
      <c r="AC67" s="124"/>
      <c r="AD67" s="124"/>
      <c r="AE67" s="124"/>
      <c r="AF67" s="124"/>
      <c r="AG67" s="124"/>
      <c r="AH67" s="124"/>
      <c r="AI67" s="124"/>
      <c r="AJ67" s="124"/>
      <c r="AK67" s="124"/>
      <c r="AL67" s="124"/>
      <c r="AM67" s="124"/>
      <c r="AN67" s="124"/>
      <c r="AO67" s="124"/>
      <c r="AP67" s="124"/>
      <c r="AQ67" s="124"/>
      <c r="AR67" s="124"/>
      <c r="AS67" s="124"/>
      <c r="AT67" s="124"/>
    </row>
    <row r="68" spans="1:46" x14ac:dyDescent="0.25">
      <c r="A68" s="124"/>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c r="AA68" s="124"/>
      <c r="AB68" s="124"/>
      <c r="AC68" s="124"/>
      <c r="AD68" s="124"/>
      <c r="AE68" s="124"/>
      <c r="AF68" s="124"/>
      <c r="AG68" s="124"/>
      <c r="AH68" s="124"/>
      <c r="AI68" s="124"/>
      <c r="AJ68" s="124"/>
      <c r="AK68" s="124"/>
      <c r="AL68" s="124"/>
      <c r="AM68" s="124"/>
      <c r="AN68" s="124"/>
      <c r="AO68" s="124"/>
      <c r="AP68" s="124"/>
      <c r="AQ68" s="124"/>
      <c r="AR68" s="124"/>
      <c r="AS68" s="124"/>
      <c r="AT68" s="124"/>
    </row>
  </sheetData>
  <mergeCells count="1">
    <mergeCell ref="A55:AT55"/>
  </mergeCells>
  <conditionalFormatting sqref="B3:AT54">
    <cfRule type="cellIs" dxfId="1" priority="1" operator="lessThan">
      <formula>0</formula>
    </cfRule>
  </conditionalFormatting>
  <pageMargins left="0.25" right="0.25" top="0.75" bottom="0.75" header="0.3" footer="0.3"/>
  <pageSetup scale="59" fitToWidth="0" orientation="landscape" r:id="rId1"/>
  <headerFooter differentFirst="1">
    <oddHeader>&amp;L&amp;"Arial,Regular"&amp;12E.6.: Expenditures using Emergency Contingency Funds (ARRA), FY 2015 (continued)</oddHeader>
    <oddFooter>&amp;CPage &amp;P of &amp;N</oddFooter>
    <firstFooter>&amp;CPage &amp;P of &amp;N</first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Q67"/>
  <sheetViews>
    <sheetView zoomScaleNormal="100" workbookViewId="0">
      <pane ySplit="3" topLeftCell="A4" activePane="bottomLeft" state="frozenSplit"/>
      <selection activeCell="B34" sqref="B34"/>
      <selection pane="bottomLeft" activeCell="T47" sqref="T47"/>
    </sheetView>
  </sheetViews>
  <sheetFormatPr defaultColWidth="9.140625" defaultRowHeight="15" x14ac:dyDescent="0.25"/>
  <cols>
    <col min="1" max="1" width="21" style="49" customWidth="1"/>
    <col min="2" max="2" width="15.42578125" style="49" bestFit="1" customWidth="1"/>
    <col min="3" max="3" width="13.7109375" bestFit="1" customWidth="1"/>
    <col min="4" max="4" width="14" style="11" customWidth="1"/>
    <col min="5" max="5" width="12.5703125" customWidth="1"/>
    <col min="6" max="6" width="15.7109375" customWidth="1"/>
    <col min="7" max="7" width="14.7109375" style="1" customWidth="1"/>
    <col min="8" max="8" width="14.7109375" style="11" hidden="1" customWidth="1"/>
    <col min="9" max="9" width="15.7109375" style="11" hidden="1" customWidth="1"/>
    <col min="10" max="10" width="13.140625" style="49" bestFit="1" customWidth="1"/>
    <col min="11" max="11" width="11.28515625" bestFit="1" customWidth="1"/>
    <col min="12" max="12" width="13.85546875" style="11" hidden="1" customWidth="1"/>
    <col min="13" max="13" width="11.28515625" bestFit="1" customWidth="1"/>
    <col min="14" max="14" width="15.7109375" hidden="1" customWidth="1"/>
    <col min="15" max="15" width="14.7109375" style="1" hidden="1" customWidth="1"/>
    <col min="16" max="16" width="14.7109375" style="11" hidden="1" customWidth="1"/>
    <col min="17" max="17" width="15.7109375" style="11" hidden="1" customWidth="1"/>
    <col min="18" max="16384" width="9.140625" style="49"/>
  </cols>
  <sheetData>
    <row r="1" spans="1:17" s="73" customFormat="1" ht="15" customHeight="1" x14ac:dyDescent="0.25">
      <c r="A1" s="196" t="s">
        <v>353</v>
      </c>
      <c r="B1" s="72"/>
      <c r="C1" s="11"/>
      <c r="D1" s="11"/>
      <c r="F1"/>
      <c r="J1" s="72"/>
      <c r="K1" s="11"/>
      <c r="L1" s="11"/>
      <c r="N1" s="11"/>
    </row>
    <row r="2" spans="1:17" s="73" customFormat="1" ht="15" customHeight="1" x14ac:dyDescent="0.25">
      <c r="A2" s="165"/>
      <c r="B2" s="293" t="s">
        <v>311</v>
      </c>
      <c r="C2" s="293"/>
      <c r="D2" s="293"/>
      <c r="E2" s="293"/>
      <c r="F2" s="293"/>
      <c r="G2" s="293"/>
      <c r="H2" s="293"/>
      <c r="I2" s="293"/>
      <c r="J2" s="293" t="s">
        <v>312</v>
      </c>
      <c r="K2" s="293"/>
      <c r="L2" s="293"/>
      <c r="M2" s="293"/>
      <c r="N2" s="293"/>
      <c r="O2" s="293"/>
      <c r="P2" s="293"/>
      <c r="Q2" s="293"/>
    </row>
    <row r="3" spans="1:17" x14ac:dyDescent="0.25">
      <c r="A3" s="200" t="s">
        <v>0</v>
      </c>
      <c r="B3" s="200" t="s">
        <v>310</v>
      </c>
      <c r="C3" s="200" t="s">
        <v>313</v>
      </c>
      <c r="D3" s="200" t="s">
        <v>314</v>
      </c>
      <c r="E3" s="200" t="s">
        <v>261</v>
      </c>
      <c r="F3" s="200" t="s">
        <v>262</v>
      </c>
      <c r="G3" s="200" t="s">
        <v>263</v>
      </c>
      <c r="H3" s="200" t="s">
        <v>264</v>
      </c>
      <c r="I3" s="200" t="s">
        <v>265</v>
      </c>
      <c r="J3" s="200" t="s">
        <v>310</v>
      </c>
      <c r="K3" s="200" t="s">
        <v>313</v>
      </c>
      <c r="L3" s="200" t="s">
        <v>314</v>
      </c>
      <c r="M3" s="200" t="s">
        <v>261</v>
      </c>
      <c r="N3" s="200" t="s">
        <v>262</v>
      </c>
      <c r="O3" s="200" t="s">
        <v>263</v>
      </c>
      <c r="P3" s="200" t="s">
        <v>264</v>
      </c>
      <c r="Q3" s="200" t="s">
        <v>265</v>
      </c>
    </row>
    <row r="4" spans="1:17" x14ac:dyDescent="0.25">
      <c r="A4" s="68" t="s">
        <v>52</v>
      </c>
      <c r="B4" s="71">
        <f t="shared" ref="B4:B35" si="0">C4+D4</f>
        <v>268256149</v>
      </c>
      <c r="C4" s="71">
        <f>E4+H4+I4</f>
        <v>75709459</v>
      </c>
      <c r="D4" s="71">
        <f>'F. Appendix'!G4+'F. Appendix'!F4</f>
        <v>192546690</v>
      </c>
      <c r="E4" s="71">
        <v>75709459</v>
      </c>
      <c r="F4" s="71">
        <v>182552110</v>
      </c>
      <c r="G4" s="71">
        <v>9994580</v>
      </c>
      <c r="H4" s="71">
        <v>0</v>
      </c>
      <c r="I4" s="71">
        <v>0</v>
      </c>
      <c r="J4" s="71">
        <f t="shared" ref="J4:J35" si="1">K4+L4</f>
        <v>7143974</v>
      </c>
      <c r="K4" s="71">
        <f>M4+P4+Q4</f>
        <v>7143974</v>
      </c>
      <c r="L4" s="71">
        <f>'F. Appendix'!O4+'F. Appendix'!N4</f>
        <v>0</v>
      </c>
      <c r="M4" s="80">
        <v>7143974</v>
      </c>
      <c r="N4" s="80">
        <v>0</v>
      </c>
      <c r="O4" s="80">
        <v>0</v>
      </c>
      <c r="P4" s="80">
        <v>0</v>
      </c>
      <c r="Q4" s="80">
        <v>0</v>
      </c>
    </row>
    <row r="5" spans="1:17" x14ac:dyDescent="0.25">
      <c r="A5" s="69" t="s">
        <v>1</v>
      </c>
      <c r="B5" s="71">
        <f t="shared" si="0"/>
        <v>808920</v>
      </c>
      <c r="C5" s="71">
        <f t="shared" ref="C5:C55" si="2">E5+H5+I5</f>
        <v>462618</v>
      </c>
      <c r="D5" s="71">
        <f>'F. Appendix'!G5+'F. Appendix'!F5</f>
        <v>346302</v>
      </c>
      <c r="E5" s="71">
        <v>462618</v>
      </c>
      <c r="F5" s="71">
        <v>346302</v>
      </c>
      <c r="G5" s="71">
        <v>0</v>
      </c>
      <c r="H5" s="71">
        <v>0</v>
      </c>
      <c r="I5" s="71">
        <v>0</v>
      </c>
      <c r="J5" s="71">
        <f t="shared" si="1"/>
        <v>523405</v>
      </c>
      <c r="K5" s="71">
        <f t="shared" ref="K5:K55" si="3">M5+P5+Q5</f>
        <v>523405</v>
      </c>
      <c r="L5" s="71">
        <f>'F. Appendix'!O5+'F. Appendix'!N5</f>
        <v>0</v>
      </c>
      <c r="M5" s="81">
        <v>523405</v>
      </c>
      <c r="N5" s="81">
        <v>0</v>
      </c>
      <c r="O5" s="81">
        <v>0</v>
      </c>
      <c r="P5" s="81">
        <v>0</v>
      </c>
      <c r="Q5" s="81">
        <v>0</v>
      </c>
    </row>
    <row r="6" spans="1:17" x14ac:dyDescent="0.25">
      <c r="A6" s="69" t="s">
        <v>2</v>
      </c>
      <c r="B6" s="71">
        <f t="shared" si="0"/>
        <v>0</v>
      </c>
      <c r="C6" s="71">
        <f t="shared" si="2"/>
        <v>0</v>
      </c>
      <c r="D6" s="71">
        <f>'F. Appendix'!G6+'F. Appendix'!F6</f>
        <v>0</v>
      </c>
      <c r="E6" s="71">
        <v>0</v>
      </c>
      <c r="F6" s="71">
        <v>0</v>
      </c>
      <c r="G6" s="71">
        <v>0</v>
      </c>
      <c r="H6" s="71">
        <v>0</v>
      </c>
      <c r="I6" s="71">
        <v>0</v>
      </c>
      <c r="J6" s="71">
        <f t="shared" si="1"/>
        <v>0</v>
      </c>
      <c r="K6" s="71">
        <f t="shared" si="3"/>
        <v>0</v>
      </c>
      <c r="L6" s="71">
        <f>'F. Appendix'!O6+'F. Appendix'!N6</f>
        <v>0</v>
      </c>
      <c r="M6" s="81">
        <v>0</v>
      </c>
      <c r="N6" s="81">
        <v>0</v>
      </c>
      <c r="O6" s="81">
        <v>0</v>
      </c>
      <c r="P6" s="81">
        <v>0</v>
      </c>
      <c r="Q6" s="81">
        <v>0</v>
      </c>
    </row>
    <row r="7" spans="1:17" x14ac:dyDescent="0.25">
      <c r="A7" s="69" t="s">
        <v>3</v>
      </c>
      <c r="B7" s="71">
        <f t="shared" si="0"/>
        <v>0</v>
      </c>
      <c r="C7" s="71">
        <f t="shared" si="2"/>
        <v>0</v>
      </c>
      <c r="D7" s="71">
        <f>'F. Appendix'!G7+'F. Appendix'!F7</f>
        <v>0</v>
      </c>
      <c r="E7" s="71">
        <v>0</v>
      </c>
      <c r="F7" s="71">
        <v>0</v>
      </c>
      <c r="G7" s="71">
        <v>0</v>
      </c>
      <c r="H7" s="71">
        <v>0</v>
      </c>
      <c r="I7" s="71">
        <v>0</v>
      </c>
      <c r="J7" s="71">
        <f t="shared" si="1"/>
        <v>0</v>
      </c>
      <c r="K7" s="71">
        <f t="shared" si="3"/>
        <v>0</v>
      </c>
      <c r="L7" s="71">
        <f>'F. Appendix'!O7+'F. Appendix'!N7</f>
        <v>0</v>
      </c>
      <c r="M7" s="81">
        <v>0</v>
      </c>
      <c r="N7" s="81">
        <v>0</v>
      </c>
      <c r="O7" s="81">
        <v>0</v>
      </c>
      <c r="P7" s="81">
        <v>0</v>
      </c>
      <c r="Q7" s="81">
        <v>0</v>
      </c>
    </row>
    <row r="8" spans="1:17" x14ac:dyDescent="0.25">
      <c r="A8" s="69" t="s">
        <v>4</v>
      </c>
      <c r="B8" s="71">
        <f t="shared" si="0"/>
        <v>846185</v>
      </c>
      <c r="C8" s="71">
        <f t="shared" si="2"/>
        <v>402785</v>
      </c>
      <c r="D8" s="71">
        <f>'F. Appendix'!G8+'F. Appendix'!F8</f>
        <v>443400</v>
      </c>
      <c r="E8" s="71">
        <v>402785</v>
      </c>
      <c r="F8" s="71">
        <v>443400</v>
      </c>
      <c r="G8" s="71">
        <v>0</v>
      </c>
      <c r="H8" s="71">
        <v>0</v>
      </c>
      <c r="I8" s="71">
        <v>0</v>
      </c>
      <c r="J8" s="71">
        <f t="shared" si="1"/>
        <v>0</v>
      </c>
      <c r="K8" s="71">
        <f t="shared" si="3"/>
        <v>0</v>
      </c>
      <c r="L8" s="71">
        <f>'F. Appendix'!O8+'F. Appendix'!N8</f>
        <v>0</v>
      </c>
      <c r="M8" s="81">
        <v>0</v>
      </c>
      <c r="N8" s="81">
        <v>0</v>
      </c>
      <c r="O8" s="81">
        <v>0</v>
      </c>
      <c r="P8" s="81">
        <v>0</v>
      </c>
      <c r="Q8" s="81">
        <v>0</v>
      </c>
    </row>
    <row r="9" spans="1:17" x14ac:dyDescent="0.25">
      <c r="A9" s="69" t="s">
        <v>5</v>
      </c>
      <c r="B9" s="71">
        <f t="shared" si="0"/>
        <v>224659740</v>
      </c>
      <c r="C9" s="71">
        <f t="shared" si="2"/>
        <v>45619252</v>
      </c>
      <c r="D9" s="71">
        <f>'F. Appendix'!G9+'F. Appendix'!F9</f>
        <v>179040488</v>
      </c>
      <c r="E9" s="71">
        <v>45619252</v>
      </c>
      <c r="F9" s="71">
        <v>178955219</v>
      </c>
      <c r="G9" s="71">
        <v>85269</v>
      </c>
      <c r="H9" s="71">
        <v>0</v>
      </c>
      <c r="I9" s="71">
        <v>0</v>
      </c>
      <c r="J9" s="71">
        <f t="shared" si="1"/>
        <v>0</v>
      </c>
      <c r="K9" s="71">
        <f t="shared" si="3"/>
        <v>0</v>
      </c>
      <c r="L9" s="71">
        <f>'F. Appendix'!O9+'F. Appendix'!N9</f>
        <v>0</v>
      </c>
      <c r="M9" s="81">
        <v>0</v>
      </c>
      <c r="N9" s="81">
        <v>0</v>
      </c>
      <c r="O9" s="81">
        <v>0</v>
      </c>
      <c r="P9" s="81">
        <v>0</v>
      </c>
      <c r="Q9" s="81">
        <v>0</v>
      </c>
    </row>
    <row r="10" spans="1:17" x14ac:dyDescent="0.25">
      <c r="A10" s="69" t="s">
        <v>6</v>
      </c>
      <c r="B10" s="71">
        <f t="shared" si="0"/>
        <v>760156</v>
      </c>
      <c r="C10" s="71">
        <f t="shared" si="2"/>
        <v>697600</v>
      </c>
      <c r="D10" s="71">
        <f>'F. Appendix'!G10+'F. Appendix'!F10</f>
        <v>62556</v>
      </c>
      <c r="E10" s="71">
        <v>697600</v>
      </c>
      <c r="F10" s="71">
        <v>62556</v>
      </c>
      <c r="G10" s="71">
        <v>0</v>
      </c>
      <c r="H10" s="71">
        <v>0</v>
      </c>
      <c r="I10" s="71">
        <v>0</v>
      </c>
      <c r="J10" s="71">
        <f t="shared" si="1"/>
        <v>0</v>
      </c>
      <c r="K10" s="71">
        <f t="shared" si="3"/>
        <v>0</v>
      </c>
      <c r="L10" s="71">
        <f>'F. Appendix'!O10+'F. Appendix'!N10</f>
        <v>0</v>
      </c>
      <c r="M10" s="81">
        <v>0</v>
      </c>
      <c r="N10" s="81">
        <v>0</v>
      </c>
      <c r="O10" s="81">
        <v>0</v>
      </c>
      <c r="P10" s="81">
        <v>0</v>
      </c>
      <c r="Q10" s="81">
        <v>0</v>
      </c>
    </row>
    <row r="11" spans="1:17" x14ac:dyDescent="0.25">
      <c r="A11" s="69" t="s">
        <v>7</v>
      </c>
      <c r="B11" s="71">
        <f t="shared" si="0"/>
        <v>9909311</v>
      </c>
      <c r="C11" s="71">
        <f t="shared" si="2"/>
        <v>0</v>
      </c>
      <c r="D11" s="71">
        <f>'F. Appendix'!G11+'F. Appendix'!F11</f>
        <v>9909311</v>
      </c>
      <c r="E11" s="71">
        <v>0</v>
      </c>
      <c r="F11" s="71">
        <v>0</v>
      </c>
      <c r="G11" s="71">
        <v>9909311</v>
      </c>
      <c r="H11" s="71">
        <v>0</v>
      </c>
      <c r="I11" s="71">
        <v>0</v>
      </c>
      <c r="J11" s="71">
        <f t="shared" si="1"/>
        <v>0</v>
      </c>
      <c r="K11" s="71">
        <f t="shared" si="3"/>
        <v>0</v>
      </c>
      <c r="L11" s="71">
        <f>'F. Appendix'!O11+'F. Appendix'!N11</f>
        <v>0</v>
      </c>
      <c r="M11" s="81">
        <v>0</v>
      </c>
      <c r="N11" s="81">
        <v>0</v>
      </c>
      <c r="O11" s="81">
        <v>0</v>
      </c>
      <c r="P11" s="81">
        <v>0</v>
      </c>
      <c r="Q11" s="81">
        <v>0</v>
      </c>
    </row>
    <row r="12" spans="1:17" x14ac:dyDescent="0.25">
      <c r="A12" s="69" t="s">
        <v>8</v>
      </c>
      <c r="B12" s="71">
        <f t="shared" si="0"/>
        <v>0</v>
      </c>
      <c r="C12" s="71">
        <f t="shared" si="2"/>
        <v>0</v>
      </c>
      <c r="D12" s="71">
        <f>'F. Appendix'!G12+'F. Appendix'!F12</f>
        <v>0</v>
      </c>
      <c r="E12" s="71">
        <v>0</v>
      </c>
      <c r="F12" s="71">
        <v>0</v>
      </c>
      <c r="G12" s="71">
        <v>0</v>
      </c>
      <c r="H12" s="71">
        <v>0</v>
      </c>
      <c r="I12" s="71">
        <v>0</v>
      </c>
      <c r="J12" s="71">
        <f t="shared" si="1"/>
        <v>0</v>
      </c>
      <c r="K12" s="71">
        <f t="shared" si="3"/>
        <v>0</v>
      </c>
      <c r="L12" s="71">
        <f>'F. Appendix'!O12+'F. Appendix'!N12</f>
        <v>0</v>
      </c>
      <c r="M12" s="81">
        <v>0</v>
      </c>
      <c r="N12" s="81">
        <v>0</v>
      </c>
      <c r="O12" s="81">
        <v>0</v>
      </c>
      <c r="P12" s="81">
        <v>0</v>
      </c>
      <c r="Q12" s="81">
        <v>0</v>
      </c>
    </row>
    <row r="13" spans="1:17" x14ac:dyDescent="0.25">
      <c r="A13" s="69" t="s">
        <v>163</v>
      </c>
      <c r="B13" s="71">
        <f t="shared" si="0"/>
        <v>0</v>
      </c>
      <c r="C13" s="71">
        <f t="shared" si="2"/>
        <v>0</v>
      </c>
      <c r="D13" s="71">
        <f>'F. Appendix'!G13+'F. Appendix'!F13</f>
        <v>0</v>
      </c>
      <c r="E13" s="71">
        <v>0</v>
      </c>
      <c r="F13" s="71">
        <v>0</v>
      </c>
      <c r="G13" s="71">
        <v>0</v>
      </c>
      <c r="H13" s="71">
        <v>0</v>
      </c>
      <c r="I13" s="71">
        <v>0</v>
      </c>
      <c r="J13" s="71">
        <f t="shared" si="1"/>
        <v>0</v>
      </c>
      <c r="K13" s="71">
        <f t="shared" si="3"/>
        <v>0</v>
      </c>
      <c r="L13" s="71">
        <f>'F. Appendix'!O13+'F. Appendix'!N13</f>
        <v>0</v>
      </c>
      <c r="M13" s="81">
        <v>0</v>
      </c>
      <c r="N13" s="81">
        <v>0</v>
      </c>
      <c r="O13" s="81">
        <v>0</v>
      </c>
      <c r="P13" s="81">
        <v>0</v>
      </c>
      <c r="Q13" s="81">
        <v>0</v>
      </c>
    </row>
    <row r="14" spans="1:17" x14ac:dyDescent="0.25">
      <c r="A14" s="69" t="s">
        <v>10</v>
      </c>
      <c r="B14" s="71">
        <f t="shared" si="0"/>
        <v>0</v>
      </c>
      <c r="C14" s="71">
        <f t="shared" si="2"/>
        <v>0</v>
      </c>
      <c r="D14" s="71">
        <f>'F. Appendix'!G14+'F. Appendix'!F14</f>
        <v>0</v>
      </c>
      <c r="E14" s="71">
        <v>0</v>
      </c>
      <c r="F14" s="71">
        <v>0</v>
      </c>
      <c r="G14" s="71">
        <v>0</v>
      </c>
      <c r="H14" s="71">
        <v>0</v>
      </c>
      <c r="I14" s="71">
        <v>0</v>
      </c>
      <c r="J14" s="71">
        <f t="shared" si="1"/>
        <v>0</v>
      </c>
      <c r="K14" s="71">
        <f t="shared" si="3"/>
        <v>0</v>
      </c>
      <c r="L14" s="71">
        <f>'F. Appendix'!O14+'F. Appendix'!N14</f>
        <v>0</v>
      </c>
      <c r="M14" s="81">
        <v>0</v>
      </c>
      <c r="N14" s="81">
        <v>0</v>
      </c>
      <c r="O14" s="81">
        <v>0</v>
      </c>
      <c r="P14" s="81">
        <v>0</v>
      </c>
      <c r="Q14" s="81">
        <v>0</v>
      </c>
    </row>
    <row r="15" spans="1:17" x14ac:dyDescent="0.25">
      <c r="A15" s="69" t="s">
        <v>11</v>
      </c>
      <c r="B15" s="71">
        <f t="shared" si="0"/>
        <v>0</v>
      </c>
      <c r="C15" s="71">
        <f t="shared" si="2"/>
        <v>0</v>
      </c>
      <c r="D15" s="71">
        <f>'F. Appendix'!G15+'F. Appendix'!F15</f>
        <v>0</v>
      </c>
      <c r="E15" s="71">
        <v>0</v>
      </c>
      <c r="F15" s="71">
        <v>0</v>
      </c>
      <c r="G15" s="71">
        <v>0</v>
      </c>
      <c r="H15" s="71">
        <v>0</v>
      </c>
      <c r="I15" s="71">
        <v>0</v>
      </c>
      <c r="J15" s="71">
        <f t="shared" si="1"/>
        <v>0</v>
      </c>
      <c r="K15" s="71">
        <f t="shared" si="3"/>
        <v>0</v>
      </c>
      <c r="L15" s="71">
        <f>'F. Appendix'!O15+'F. Appendix'!N15</f>
        <v>0</v>
      </c>
      <c r="M15" s="81">
        <v>0</v>
      </c>
      <c r="N15" s="81">
        <v>0</v>
      </c>
      <c r="O15" s="81">
        <v>0</v>
      </c>
      <c r="P15" s="81">
        <v>0</v>
      </c>
      <c r="Q15" s="81">
        <v>0</v>
      </c>
    </row>
    <row r="16" spans="1:17" x14ac:dyDescent="0.25">
      <c r="A16" s="69" t="s">
        <v>12</v>
      </c>
      <c r="B16" s="71">
        <f t="shared" si="0"/>
        <v>326314</v>
      </c>
      <c r="C16" s="71">
        <f t="shared" si="2"/>
        <v>195788</v>
      </c>
      <c r="D16" s="71">
        <f>'F. Appendix'!G16+'F. Appendix'!F16</f>
        <v>130526</v>
      </c>
      <c r="E16" s="71">
        <v>195788</v>
      </c>
      <c r="F16" s="71">
        <v>130526</v>
      </c>
      <c r="G16" s="71">
        <v>0</v>
      </c>
      <c r="H16" s="71">
        <v>0</v>
      </c>
      <c r="I16" s="71">
        <v>0</v>
      </c>
      <c r="J16" s="71">
        <f t="shared" si="1"/>
        <v>0</v>
      </c>
      <c r="K16" s="71">
        <f t="shared" si="3"/>
        <v>0</v>
      </c>
      <c r="L16" s="71">
        <f>'F. Appendix'!O16+'F. Appendix'!N16</f>
        <v>0</v>
      </c>
      <c r="M16" s="81">
        <v>0</v>
      </c>
      <c r="N16" s="81">
        <v>0</v>
      </c>
      <c r="O16" s="81">
        <v>0</v>
      </c>
      <c r="P16" s="81">
        <v>0</v>
      </c>
      <c r="Q16" s="81">
        <v>0</v>
      </c>
    </row>
    <row r="17" spans="1:17" x14ac:dyDescent="0.25">
      <c r="A17" s="69" t="s">
        <v>13</v>
      </c>
      <c r="B17" s="71">
        <f t="shared" si="0"/>
        <v>189501</v>
      </c>
      <c r="C17" s="71">
        <f t="shared" si="2"/>
        <v>0</v>
      </c>
      <c r="D17" s="71">
        <f>'F. Appendix'!G17+'F. Appendix'!F17</f>
        <v>189501</v>
      </c>
      <c r="E17" s="71">
        <v>0</v>
      </c>
      <c r="F17" s="71">
        <v>189501</v>
      </c>
      <c r="G17" s="71">
        <v>0</v>
      </c>
      <c r="H17" s="71">
        <v>0</v>
      </c>
      <c r="I17" s="71">
        <v>0</v>
      </c>
      <c r="J17" s="71">
        <f t="shared" si="1"/>
        <v>0</v>
      </c>
      <c r="K17" s="71">
        <f t="shared" si="3"/>
        <v>0</v>
      </c>
      <c r="L17" s="71">
        <f>'F. Appendix'!O17+'F. Appendix'!N17</f>
        <v>0</v>
      </c>
      <c r="M17" s="81">
        <v>0</v>
      </c>
      <c r="N17" s="81">
        <v>0</v>
      </c>
      <c r="O17" s="81">
        <v>0</v>
      </c>
      <c r="P17" s="81">
        <v>0</v>
      </c>
      <c r="Q17" s="81">
        <v>0</v>
      </c>
    </row>
    <row r="18" spans="1:17" x14ac:dyDescent="0.25">
      <c r="A18" s="69" t="s">
        <v>14</v>
      </c>
      <c r="B18" s="71">
        <f t="shared" si="0"/>
        <v>0</v>
      </c>
      <c r="C18" s="71">
        <f t="shared" si="2"/>
        <v>0</v>
      </c>
      <c r="D18" s="71">
        <f>'F. Appendix'!G18+'F. Appendix'!F18</f>
        <v>0</v>
      </c>
      <c r="E18" s="71">
        <v>0</v>
      </c>
      <c r="F18" s="71">
        <v>0</v>
      </c>
      <c r="G18" s="71">
        <v>0</v>
      </c>
      <c r="H18" s="71">
        <v>0</v>
      </c>
      <c r="I18" s="71">
        <v>0</v>
      </c>
      <c r="J18" s="71">
        <f t="shared" si="1"/>
        <v>0</v>
      </c>
      <c r="K18" s="71">
        <f t="shared" si="3"/>
        <v>0</v>
      </c>
      <c r="L18" s="71">
        <f>'F. Appendix'!O18+'F. Appendix'!N18</f>
        <v>0</v>
      </c>
      <c r="M18" s="81">
        <v>0</v>
      </c>
      <c r="N18" s="81">
        <v>0</v>
      </c>
      <c r="O18" s="81">
        <v>0</v>
      </c>
      <c r="P18" s="81">
        <v>0</v>
      </c>
      <c r="Q18" s="81">
        <v>0</v>
      </c>
    </row>
    <row r="19" spans="1:17" x14ac:dyDescent="0.25">
      <c r="A19" s="69" t="s">
        <v>15</v>
      </c>
      <c r="B19" s="71">
        <f t="shared" si="0"/>
        <v>0</v>
      </c>
      <c r="C19" s="71">
        <f t="shared" si="2"/>
        <v>0</v>
      </c>
      <c r="D19" s="71">
        <f>'F. Appendix'!G19+'F. Appendix'!F19</f>
        <v>0</v>
      </c>
      <c r="E19" s="71">
        <v>0</v>
      </c>
      <c r="F19" s="71">
        <v>0</v>
      </c>
      <c r="G19" s="71">
        <v>0</v>
      </c>
      <c r="H19" s="71">
        <v>0</v>
      </c>
      <c r="I19" s="71">
        <v>0</v>
      </c>
      <c r="J19" s="71">
        <f t="shared" si="1"/>
        <v>0</v>
      </c>
      <c r="K19" s="71">
        <f t="shared" si="3"/>
        <v>0</v>
      </c>
      <c r="L19" s="71">
        <f>'F. Appendix'!O19+'F. Appendix'!N19</f>
        <v>0</v>
      </c>
      <c r="M19" s="81">
        <v>0</v>
      </c>
      <c r="N19" s="81">
        <v>0</v>
      </c>
      <c r="O19" s="81">
        <v>0</v>
      </c>
      <c r="P19" s="81">
        <v>0</v>
      </c>
      <c r="Q19" s="81">
        <v>0</v>
      </c>
    </row>
    <row r="20" spans="1:17" x14ac:dyDescent="0.25">
      <c r="A20" s="69" t="s">
        <v>16</v>
      </c>
      <c r="B20" s="71">
        <f t="shared" si="0"/>
        <v>0</v>
      </c>
      <c r="C20" s="71">
        <f t="shared" si="2"/>
        <v>0</v>
      </c>
      <c r="D20" s="71">
        <f>'F. Appendix'!G20+'F. Appendix'!F20</f>
        <v>0</v>
      </c>
      <c r="E20" s="71">
        <v>0</v>
      </c>
      <c r="F20" s="71">
        <v>0</v>
      </c>
      <c r="G20" s="71">
        <v>0</v>
      </c>
      <c r="H20" s="71">
        <v>0</v>
      </c>
      <c r="I20" s="71">
        <v>0</v>
      </c>
      <c r="J20" s="71">
        <f t="shared" si="1"/>
        <v>0</v>
      </c>
      <c r="K20" s="71">
        <f t="shared" si="3"/>
        <v>0</v>
      </c>
      <c r="L20" s="71">
        <f>'F. Appendix'!O20+'F. Appendix'!N20</f>
        <v>0</v>
      </c>
      <c r="M20" s="81">
        <v>0</v>
      </c>
      <c r="N20" s="81">
        <v>0</v>
      </c>
      <c r="O20" s="81">
        <v>0</v>
      </c>
      <c r="P20" s="81">
        <v>0</v>
      </c>
      <c r="Q20" s="81">
        <v>0</v>
      </c>
    </row>
    <row r="21" spans="1:17" x14ac:dyDescent="0.25">
      <c r="A21" s="69" t="s">
        <v>80</v>
      </c>
      <c r="B21" s="71">
        <f t="shared" si="0"/>
        <v>1836181</v>
      </c>
      <c r="C21" s="71">
        <f t="shared" si="2"/>
        <v>1836181</v>
      </c>
      <c r="D21" s="71">
        <f>'F. Appendix'!G21+'F. Appendix'!F21</f>
        <v>0</v>
      </c>
      <c r="E21" s="71">
        <v>1836181</v>
      </c>
      <c r="F21" s="71">
        <v>0</v>
      </c>
      <c r="G21" s="71">
        <v>0</v>
      </c>
      <c r="H21" s="71">
        <v>0</v>
      </c>
      <c r="I21" s="71">
        <v>0</v>
      </c>
      <c r="J21" s="71">
        <f t="shared" si="1"/>
        <v>0</v>
      </c>
      <c r="K21" s="71">
        <f t="shared" si="3"/>
        <v>0</v>
      </c>
      <c r="L21" s="71">
        <f>'F. Appendix'!O21+'F. Appendix'!N21</f>
        <v>0</v>
      </c>
      <c r="M21" s="81">
        <v>0</v>
      </c>
      <c r="N21" s="81">
        <v>0</v>
      </c>
      <c r="O21" s="81">
        <v>0</v>
      </c>
      <c r="P21" s="81">
        <v>0</v>
      </c>
      <c r="Q21" s="81">
        <v>0</v>
      </c>
    </row>
    <row r="22" spans="1:17" x14ac:dyDescent="0.25">
      <c r="A22" s="69" t="s">
        <v>18</v>
      </c>
      <c r="B22" s="71">
        <f t="shared" si="0"/>
        <v>76985</v>
      </c>
      <c r="C22" s="71">
        <f t="shared" si="2"/>
        <v>76985</v>
      </c>
      <c r="D22" s="71">
        <f>'F. Appendix'!G22+'F. Appendix'!F22</f>
        <v>0</v>
      </c>
      <c r="E22" s="71">
        <v>76985</v>
      </c>
      <c r="F22" s="71">
        <v>0</v>
      </c>
      <c r="G22" s="71">
        <v>0</v>
      </c>
      <c r="H22" s="71">
        <v>0</v>
      </c>
      <c r="I22" s="71">
        <v>0</v>
      </c>
      <c r="J22" s="71">
        <f t="shared" si="1"/>
        <v>0</v>
      </c>
      <c r="K22" s="71">
        <f t="shared" si="3"/>
        <v>0</v>
      </c>
      <c r="L22" s="71">
        <f>'F. Appendix'!O22+'F. Appendix'!N22</f>
        <v>0</v>
      </c>
      <c r="M22" s="81">
        <v>0</v>
      </c>
      <c r="N22" s="81">
        <v>0</v>
      </c>
      <c r="O22" s="81">
        <v>0</v>
      </c>
      <c r="P22" s="81">
        <v>0</v>
      </c>
      <c r="Q22" s="81">
        <v>0</v>
      </c>
    </row>
    <row r="23" spans="1:17" x14ac:dyDescent="0.25">
      <c r="A23" s="69" t="s">
        <v>81</v>
      </c>
      <c r="B23" s="71">
        <f t="shared" si="0"/>
        <v>0</v>
      </c>
      <c r="C23" s="71">
        <f t="shared" si="2"/>
        <v>0</v>
      </c>
      <c r="D23" s="71">
        <f>'F. Appendix'!G23+'F. Appendix'!F23</f>
        <v>0</v>
      </c>
      <c r="E23" s="71">
        <v>0</v>
      </c>
      <c r="F23" s="71">
        <v>0</v>
      </c>
      <c r="G23" s="71">
        <v>0</v>
      </c>
      <c r="H23" s="71">
        <v>0</v>
      </c>
      <c r="I23" s="71">
        <v>0</v>
      </c>
      <c r="J23" s="71">
        <f t="shared" si="1"/>
        <v>0</v>
      </c>
      <c r="K23" s="71">
        <f t="shared" si="3"/>
        <v>0</v>
      </c>
      <c r="L23" s="71">
        <f>'F. Appendix'!O23+'F. Appendix'!N23</f>
        <v>0</v>
      </c>
      <c r="M23" s="81">
        <v>0</v>
      </c>
      <c r="N23" s="81">
        <v>0</v>
      </c>
      <c r="O23" s="81">
        <v>0</v>
      </c>
      <c r="P23" s="81">
        <v>0</v>
      </c>
      <c r="Q23" s="81">
        <v>0</v>
      </c>
    </row>
    <row r="24" spans="1:17" x14ac:dyDescent="0.25">
      <c r="A24" s="69" t="s">
        <v>20</v>
      </c>
      <c r="B24" s="71">
        <f t="shared" si="0"/>
        <v>9939489</v>
      </c>
      <c r="C24" s="71">
        <f t="shared" si="2"/>
        <v>9939489</v>
      </c>
      <c r="D24" s="71">
        <f>'F. Appendix'!G24+'F. Appendix'!F24</f>
        <v>0</v>
      </c>
      <c r="E24" s="71">
        <v>9939489</v>
      </c>
      <c r="F24" s="71">
        <v>0</v>
      </c>
      <c r="G24" s="71">
        <v>0</v>
      </c>
      <c r="H24" s="71">
        <v>0</v>
      </c>
      <c r="I24" s="71">
        <v>0</v>
      </c>
      <c r="J24" s="71">
        <f t="shared" si="1"/>
        <v>0</v>
      </c>
      <c r="K24" s="71">
        <f t="shared" si="3"/>
        <v>0</v>
      </c>
      <c r="L24" s="71">
        <f>'F. Appendix'!O24+'F. Appendix'!N24</f>
        <v>0</v>
      </c>
      <c r="M24" s="81">
        <v>0</v>
      </c>
      <c r="N24" s="81">
        <v>0</v>
      </c>
      <c r="O24" s="81">
        <v>0</v>
      </c>
      <c r="P24" s="81">
        <v>0</v>
      </c>
      <c r="Q24" s="81">
        <v>0</v>
      </c>
    </row>
    <row r="25" spans="1:17" x14ac:dyDescent="0.25">
      <c r="A25" s="69" t="s">
        <v>21</v>
      </c>
      <c r="B25" s="71">
        <f t="shared" si="0"/>
        <v>0</v>
      </c>
      <c r="C25" s="71">
        <f t="shared" si="2"/>
        <v>0</v>
      </c>
      <c r="D25" s="71">
        <f>'F. Appendix'!G25+'F. Appendix'!F25</f>
        <v>0</v>
      </c>
      <c r="E25" s="71">
        <v>0</v>
      </c>
      <c r="F25" s="71">
        <v>0</v>
      </c>
      <c r="G25" s="71">
        <v>0</v>
      </c>
      <c r="H25" s="71">
        <v>0</v>
      </c>
      <c r="I25" s="71">
        <v>0</v>
      </c>
      <c r="J25" s="71">
        <f t="shared" si="1"/>
        <v>5237614</v>
      </c>
      <c r="K25" s="71">
        <f t="shared" si="3"/>
        <v>5237614</v>
      </c>
      <c r="L25" s="71">
        <f>'F. Appendix'!O25+'F. Appendix'!N25</f>
        <v>0</v>
      </c>
      <c r="M25" s="81">
        <v>5237614</v>
      </c>
      <c r="N25" s="81">
        <v>0</v>
      </c>
      <c r="O25" s="81">
        <v>0</v>
      </c>
      <c r="P25" s="81">
        <v>0</v>
      </c>
      <c r="Q25" s="81">
        <v>0</v>
      </c>
    </row>
    <row r="26" spans="1:17" x14ac:dyDescent="0.25">
      <c r="A26" s="69" t="s">
        <v>22</v>
      </c>
      <c r="B26" s="71">
        <f t="shared" si="0"/>
        <v>0</v>
      </c>
      <c r="C26" s="71">
        <f t="shared" si="2"/>
        <v>0</v>
      </c>
      <c r="D26" s="71">
        <f>'F. Appendix'!G26+'F. Appendix'!F26</f>
        <v>0</v>
      </c>
      <c r="E26" s="71">
        <v>0</v>
      </c>
      <c r="F26" s="71">
        <v>0</v>
      </c>
      <c r="G26" s="71">
        <v>0</v>
      </c>
      <c r="H26" s="71">
        <v>0</v>
      </c>
      <c r="I26" s="71">
        <v>0</v>
      </c>
      <c r="J26" s="71">
        <f t="shared" si="1"/>
        <v>0</v>
      </c>
      <c r="K26" s="71">
        <f t="shared" si="3"/>
        <v>0</v>
      </c>
      <c r="L26" s="71">
        <f>'F. Appendix'!O26+'F. Appendix'!N26</f>
        <v>0</v>
      </c>
      <c r="M26" s="81">
        <v>0</v>
      </c>
      <c r="N26" s="81">
        <v>0</v>
      </c>
      <c r="O26" s="81">
        <v>0</v>
      </c>
      <c r="P26" s="81">
        <v>0</v>
      </c>
      <c r="Q26" s="81">
        <v>0</v>
      </c>
    </row>
    <row r="27" spans="1:17" x14ac:dyDescent="0.25">
      <c r="A27" s="69" t="s">
        <v>23</v>
      </c>
      <c r="B27" s="71">
        <f t="shared" si="0"/>
        <v>0</v>
      </c>
      <c r="C27" s="71">
        <f t="shared" si="2"/>
        <v>0</v>
      </c>
      <c r="D27" s="71">
        <f>'F. Appendix'!G27+'F. Appendix'!F27</f>
        <v>0</v>
      </c>
      <c r="E27" s="71">
        <v>0</v>
      </c>
      <c r="F27" s="71">
        <v>0</v>
      </c>
      <c r="G27" s="71">
        <v>0</v>
      </c>
      <c r="H27" s="71">
        <v>0</v>
      </c>
      <c r="I27" s="71">
        <v>0</v>
      </c>
      <c r="J27" s="71">
        <f t="shared" si="1"/>
        <v>0</v>
      </c>
      <c r="K27" s="71">
        <f t="shared" si="3"/>
        <v>0</v>
      </c>
      <c r="L27" s="71">
        <f>'F. Appendix'!O27+'F. Appendix'!N27</f>
        <v>0</v>
      </c>
      <c r="M27" s="81">
        <v>0</v>
      </c>
      <c r="N27" s="81">
        <v>0</v>
      </c>
      <c r="O27" s="81">
        <v>0</v>
      </c>
      <c r="P27" s="81">
        <v>0</v>
      </c>
      <c r="Q27" s="81">
        <v>0</v>
      </c>
    </row>
    <row r="28" spans="1:17" x14ac:dyDescent="0.25">
      <c r="A28" s="69" t="s">
        <v>24</v>
      </c>
      <c r="B28" s="71">
        <f t="shared" si="0"/>
        <v>0</v>
      </c>
      <c r="C28" s="71">
        <f t="shared" si="2"/>
        <v>0</v>
      </c>
      <c r="D28" s="71">
        <f>'F. Appendix'!G28+'F. Appendix'!F28</f>
        <v>0</v>
      </c>
      <c r="E28" s="71">
        <v>0</v>
      </c>
      <c r="F28" s="71">
        <v>0</v>
      </c>
      <c r="G28" s="71">
        <v>0</v>
      </c>
      <c r="H28" s="71">
        <v>0</v>
      </c>
      <c r="I28" s="71">
        <v>0</v>
      </c>
      <c r="J28" s="71">
        <f t="shared" si="1"/>
        <v>0</v>
      </c>
      <c r="K28" s="71">
        <f t="shared" si="3"/>
        <v>0</v>
      </c>
      <c r="L28" s="71">
        <f>'F. Appendix'!O28+'F. Appendix'!N28</f>
        <v>0</v>
      </c>
      <c r="M28" s="81">
        <v>0</v>
      </c>
      <c r="N28" s="81">
        <v>0</v>
      </c>
      <c r="O28" s="81">
        <v>0</v>
      </c>
      <c r="P28" s="81">
        <v>0</v>
      </c>
      <c r="Q28" s="81">
        <v>0</v>
      </c>
    </row>
    <row r="29" spans="1:17" x14ac:dyDescent="0.25">
      <c r="A29" s="69" t="s">
        <v>25</v>
      </c>
      <c r="B29" s="71">
        <f t="shared" si="0"/>
        <v>4552225</v>
      </c>
      <c r="C29" s="71">
        <f t="shared" si="2"/>
        <v>3842683</v>
      </c>
      <c r="D29" s="71">
        <f>'F. Appendix'!G29+'F. Appendix'!F29</f>
        <v>709542</v>
      </c>
      <c r="E29" s="71">
        <v>3842683</v>
      </c>
      <c r="F29" s="71">
        <v>709542</v>
      </c>
      <c r="G29" s="71">
        <v>0</v>
      </c>
      <c r="H29" s="71">
        <v>0</v>
      </c>
      <c r="I29" s="71">
        <v>0</v>
      </c>
      <c r="J29" s="71">
        <f t="shared" si="1"/>
        <v>0</v>
      </c>
      <c r="K29" s="71">
        <f t="shared" si="3"/>
        <v>0</v>
      </c>
      <c r="L29" s="71">
        <f>'F. Appendix'!O29+'F. Appendix'!N29</f>
        <v>0</v>
      </c>
      <c r="M29" s="81">
        <v>0</v>
      </c>
      <c r="N29" s="81">
        <v>0</v>
      </c>
      <c r="O29" s="81">
        <v>0</v>
      </c>
      <c r="P29" s="81">
        <v>0</v>
      </c>
      <c r="Q29" s="81">
        <v>0</v>
      </c>
    </row>
    <row r="30" spans="1:17" x14ac:dyDescent="0.25">
      <c r="A30" s="69" t="s">
        <v>26</v>
      </c>
      <c r="B30" s="71">
        <f t="shared" si="0"/>
        <v>0</v>
      </c>
      <c r="C30" s="71">
        <f t="shared" si="2"/>
        <v>0</v>
      </c>
      <c r="D30" s="71">
        <f>'F. Appendix'!G30+'F. Appendix'!F30</f>
        <v>0</v>
      </c>
      <c r="E30" s="71">
        <v>0</v>
      </c>
      <c r="F30" s="71">
        <v>0</v>
      </c>
      <c r="G30" s="71">
        <v>0</v>
      </c>
      <c r="H30" s="71">
        <v>0</v>
      </c>
      <c r="I30" s="71">
        <v>0</v>
      </c>
      <c r="J30" s="71">
        <f t="shared" si="1"/>
        <v>0</v>
      </c>
      <c r="K30" s="71">
        <f t="shared" si="3"/>
        <v>0</v>
      </c>
      <c r="L30" s="71">
        <f>'F. Appendix'!O30+'F. Appendix'!N30</f>
        <v>0</v>
      </c>
      <c r="M30" s="81">
        <v>0</v>
      </c>
      <c r="N30" s="81">
        <v>0</v>
      </c>
      <c r="O30" s="81">
        <v>0</v>
      </c>
      <c r="P30" s="81">
        <v>0</v>
      </c>
      <c r="Q30" s="81">
        <v>0</v>
      </c>
    </row>
    <row r="31" spans="1:17" x14ac:dyDescent="0.25">
      <c r="A31" s="69" t="s">
        <v>27</v>
      </c>
      <c r="B31" s="71">
        <f t="shared" si="0"/>
        <v>0</v>
      </c>
      <c r="C31" s="71">
        <f t="shared" si="2"/>
        <v>0</v>
      </c>
      <c r="D31" s="71">
        <f>'F. Appendix'!G31+'F. Appendix'!F31</f>
        <v>0</v>
      </c>
      <c r="E31" s="71">
        <v>0</v>
      </c>
      <c r="F31" s="71">
        <v>0</v>
      </c>
      <c r="G31" s="71">
        <v>0</v>
      </c>
      <c r="H31" s="71">
        <v>0</v>
      </c>
      <c r="I31" s="71">
        <v>0</v>
      </c>
      <c r="J31" s="71">
        <f t="shared" si="1"/>
        <v>0</v>
      </c>
      <c r="K31" s="71">
        <f t="shared" si="3"/>
        <v>0</v>
      </c>
      <c r="L31" s="71">
        <f>'F. Appendix'!O31+'F. Appendix'!N31</f>
        <v>0</v>
      </c>
      <c r="M31" s="81">
        <v>0</v>
      </c>
      <c r="N31" s="81">
        <v>0</v>
      </c>
      <c r="O31" s="81">
        <v>0</v>
      </c>
      <c r="P31" s="81">
        <v>0</v>
      </c>
      <c r="Q31" s="81">
        <v>0</v>
      </c>
    </row>
    <row r="32" spans="1:17" x14ac:dyDescent="0.25">
      <c r="A32" s="69" t="s">
        <v>28</v>
      </c>
      <c r="B32" s="71">
        <f t="shared" si="0"/>
        <v>0</v>
      </c>
      <c r="C32" s="71">
        <f t="shared" si="2"/>
        <v>0</v>
      </c>
      <c r="D32" s="71">
        <f>'F. Appendix'!G32+'F. Appendix'!F32</f>
        <v>0</v>
      </c>
      <c r="E32" s="71">
        <v>0</v>
      </c>
      <c r="F32" s="71">
        <v>0</v>
      </c>
      <c r="G32" s="71">
        <v>0</v>
      </c>
      <c r="H32" s="71">
        <v>0</v>
      </c>
      <c r="I32" s="71">
        <v>0</v>
      </c>
      <c r="J32" s="71">
        <f t="shared" si="1"/>
        <v>0</v>
      </c>
      <c r="K32" s="71">
        <f t="shared" si="3"/>
        <v>0</v>
      </c>
      <c r="L32" s="71">
        <f>'F. Appendix'!O32+'F. Appendix'!N32</f>
        <v>0</v>
      </c>
      <c r="M32" s="81">
        <v>0</v>
      </c>
      <c r="N32" s="81">
        <v>0</v>
      </c>
      <c r="O32" s="81">
        <v>0</v>
      </c>
      <c r="P32" s="81">
        <v>0</v>
      </c>
      <c r="Q32" s="81">
        <v>0</v>
      </c>
    </row>
    <row r="33" spans="1:17" x14ac:dyDescent="0.25">
      <c r="A33" s="69" t="s">
        <v>29</v>
      </c>
      <c r="B33" s="71">
        <f t="shared" si="0"/>
        <v>0</v>
      </c>
      <c r="C33" s="71">
        <f t="shared" si="2"/>
        <v>0</v>
      </c>
      <c r="D33" s="71">
        <f>'F. Appendix'!G33+'F. Appendix'!F33</f>
        <v>0</v>
      </c>
      <c r="E33" s="71">
        <v>0</v>
      </c>
      <c r="F33" s="71">
        <v>0</v>
      </c>
      <c r="G33" s="71">
        <v>0</v>
      </c>
      <c r="H33" s="71">
        <v>0</v>
      </c>
      <c r="I33" s="71">
        <v>0</v>
      </c>
      <c r="J33" s="71">
        <f t="shared" si="1"/>
        <v>0</v>
      </c>
      <c r="K33" s="71">
        <f t="shared" si="3"/>
        <v>0</v>
      </c>
      <c r="L33" s="71">
        <f>'F. Appendix'!O33+'F. Appendix'!N33</f>
        <v>0</v>
      </c>
      <c r="M33" s="81">
        <v>0</v>
      </c>
      <c r="N33" s="81">
        <v>0</v>
      </c>
      <c r="O33" s="81">
        <v>0</v>
      </c>
      <c r="P33" s="81">
        <v>0</v>
      </c>
      <c r="Q33" s="81">
        <v>0</v>
      </c>
    </row>
    <row r="34" spans="1:17" x14ac:dyDescent="0.25">
      <c r="A34" s="69" t="s">
        <v>30</v>
      </c>
      <c r="B34" s="71">
        <f t="shared" si="0"/>
        <v>0</v>
      </c>
      <c r="C34" s="71">
        <f t="shared" si="2"/>
        <v>0</v>
      </c>
      <c r="D34" s="71">
        <f>'F. Appendix'!G34+'F. Appendix'!F34</f>
        <v>0</v>
      </c>
      <c r="E34" s="71">
        <v>0</v>
      </c>
      <c r="F34" s="71">
        <v>0</v>
      </c>
      <c r="G34" s="71">
        <v>0</v>
      </c>
      <c r="H34" s="71">
        <v>0</v>
      </c>
      <c r="I34" s="71">
        <v>0</v>
      </c>
      <c r="J34" s="71">
        <f t="shared" si="1"/>
        <v>0</v>
      </c>
      <c r="K34" s="71">
        <f t="shared" si="3"/>
        <v>0</v>
      </c>
      <c r="L34" s="71">
        <f>'F. Appendix'!O34+'F. Appendix'!N34</f>
        <v>0</v>
      </c>
      <c r="M34" s="81">
        <v>0</v>
      </c>
      <c r="N34" s="81">
        <v>0</v>
      </c>
      <c r="O34" s="81">
        <v>0</v>
      </c>
      <c r="P34" s="81">
        <v>0</v>
      </c>
      <c r="Q34" s="81">
        <v>0</v>
      </c>
    </row>
    <row r="35" spans="1:17" x14ac:dyDescent="0.25">
      <c r="A35" s="69" t="s">
        <v>31</v>
      </c>
      <c r="B35" s="71">
        <f t="shared" si="0"/>
        <v>0</v>
      </c>
      <c r="C35" s="71">
        <f t="shared" si="2"/>
        <v>0</v>
      </c>
      <c r="D35" s="71">
        <f>'F. Appendix'!G35+'F. Appendix'!F35</f>
        <v>0</v>
      </c>
      <c r="E35" s="71">
        <v>0</v>
      </c>
      <c r="F35" s="71">
        <v>0</v>
      </c>
      <c r="G35" s="71">
        <v>0</v>
      </c>
      <c r="H35" s="71">
        <v>0</v>
      </c>
      <c r="I35" s="71">
        <v>0</v>
      </c>
      <c r="J35" s="71">
        <f t="shared" si="1"/>
        <v>1382955</v>
      </c>
      <c r="K35" s="71">
        <f t="shared" si="3"/>
        <v>1382955</v>
      </c>
      <c r="L35" s="71">
        <f>'F. Appendix'!O35+'F. Appendix'!N35</f>
        <v>0</v>
      </c>
      <c r="M35" s="81">
        <v>1382955</v>
      </c>
      <c r="N35" s="81">
        <v>0</v>
      </c>
      <c r="O35" s="81">
        <v>0</v>
      </c>
      <c r="P35" s="81">
        <v>0</v>
      </c>
      <c r="Q35" s="81">
        <v>0</v>
      </c>
    </row>
    <row r="36" spans="1:17" x14ac:dyDescent="0.25">
      <c r="A36" s="69" t="s">
        <v>32</v>
      </c>
      <c r="B36" s="71">
        <f t="shared" ref="B36:B55" si="4">C36+D36</f>
        <v>0</v>
      </c>
      <c r="C36" s="71">
        <f t="shared" si="2"/>
        <v>0</v>
      </c>
      <c r="D36" s="71">
        <f>'F. Appendix'!G36+'F. Appendix'!F36</f>
        <v>0</v>
      </c>
      <c r="E36" s="71">
        <v>0</v>
      </c>
      <c r="F36" s="71">
        <v>0</v>
      </c>
      <c r="G36" s="71">
        <v>0</v>
      </c>
      <c r="H36" s="71">
        <v>0</v>
      </c>
      <c r="I36" s="71">
        <v>0</v>
      </c>
      <c r="J36" s="71">
        <f t="shared" ref="J36:J55" si="5">K36+L36</f>
        <v>0</v>
      </c>
      <c r="K36" s="71">
        <f t="shared" si="3"/>
        <v>0</v>
      </c>
      <c r="L36" s="71">
        <f>'F. Appendix'!O36+'F. Appendix'!N36</f>
        <v>0</v>
      </c>
      <c r="M36" s="81">
        <v>0</v>
      </c>
      <c r="N36" s="81">
        <v>0</v>
      </c>
      <c r="O36" s="81">
        <v>0</v>
      </c>
      <c r="P36" s="81">
        <v>0</v>
      </c>
      <c r="Q36" s="81">
        <v>0</v>
      </c>
    </row>
    <row r="37" spans="1:17" x14ac:dyDescent="0.25">
      <c r="A37" s="69" t="s">
        <v>82</v>
      </c>
      <c r="B37" s="71">
        <f t="shared" si="4"/>
        <v>14932</v>
      </c>
      <c r="C37" s="71">
        <f t="shared" si="2"/>
        <v>14833</v>
      </c>
      <c r="D37" s="71">
        <f>'F. Appendix'!G37+'F. Appendix'!F37</f>
        <v>99</v>
      </c>
      <c r="E37" s="71">
        <v>14833</v>
      </c>
      <c r="F37" s="71">
        <v>99</v>
      </c>
      <c r="G37" s="71">
        <v>0</v>
      </c>
      <c r="H37" s="71">
        <v>0</v>
      </c>
      <c r="I37" s="71">
        <v>0</v>
      </c>
      <c r="J37" s="71">
        <f t="shared" si="5"/>
        <v>0</v>
      </c>
      <c r="K37" s="71">
        <f t="shared" si="3"/>
        <v>0</v>
      </c>
      <c r="L37" s="71">
        <f>'F. Appendix'!O37+'F. Appendix'!N37</f>
        <v>0</v>
      </c>
      <c r="M37" s="81">
        <v>0</v>
      </c>
      <c r="N37" s="81">
        <v>0</v>
      </c>
      <c r="O37" s="81">
        <v>0</v>
      </c>
      <c r="P37" s="81">
        <v>0</v>
      </c>
      <c r="Q37" s="81">
        <v>0</v>
      </c>
    </row>
    <row r="38" spans="1:17" x14ac:dyDescent="0.25">
      <c r="A38" s="69" t="s">
        <v>34</v>
      </c>
      <c r="B38" s="71">
        <f t="shared" si="4"/>
        <v>1506093</v>
      </c>
      <c r="C38" s="71">
        <f t="shared" si="2"/>
        <v>394163</v>
      </c>
      <c r="D38" s="71">
        <f>'F. Appendix'!G38+'F. Appendix'!F38</f>
        <v>1111930</v>
      </c>
      <c r="E38" s="71">
        <v>394163</v>
      </c>
      <c r="F38" s="71">
        <v>1111930</v>
      </c>
      <c r="G38" s="71">
        <v>0</v>
      </c>
      <c r="H38" s="71">
        <v>0</v>
      </c>
      <c r="I38" s="71">
        <v>0</v>
      </c>
      <c r="J38" s="71">
        <f t="shared" si="5"/>
        <v>0</v>
      </c>
      <c r="K38" s="71">
        <f t="shared" si="3"/>
        <v>0</v>
      </c>
      <c r="L38" s="71">
        <f>'F. Appendix'!O38+'F. Appendix'!N38</f>
        <v>0</v>
      </c>
      <c r="M38" s="81">
        <v>0</v>
      </c>
      <c r="N38" s="81">
        <v>0</v>
      </c>
      <c r="O38" s="81">
        <v>0</v>
      </c>
      <c r="P38" s="81">
        <v>0</v>
      </c>
      <c r="Q38" s="81">
        <v>0</v>
      </c>
    </row>
    <row r="39" spans="1:17" x14ac:dyDescent="0.25">
      <c r="A39" s="69" t="s">
        <v>35</v>
      </c>
      <c r="B39" s="71">
        <f t="shared" si="4"/>
        <v>0</v>
      </c>
      <c r="C39" s="71">
        <f t="shared" si="2"/>
        <v>0</v>
      </c>
      <c r="D39" s="71">
        <f>'F. Appendix'!G39+'F. Appendix'!F39</f>
        <v>0</v>
      </c>
      <c r="E39" s="71">
        <v>0</v>
      </c>
      <c r="F39" s="71">
        <v>0</v>
      </c>
      <c r="G39" s="71">
        <v>0</v>
      </c>
      <c r="H39" s="71">
        <v>0</v>
      </c>
      <c r="I39" s="71">
        <v>0</v>
      </c>
      <c r="J39" s="71">
        <f t="shared" si="5"/>
        <v>0</v>
      </c>
      <c r="K39" s="71">
        <f t="shared" si="3"/>
        <v>0</v>
      </c>
      <c r="L39" s="71">
        <f>'F. Appendix'!O39+'F. Appendix'!N39</f>
        <v>0</v>
      </c>
      <c r="M39" s="81">
        <v>0</v>
      </c>
      <c r="N39" s="81">
        <v>0</v>
      </c>
      <c r="O39" s="81">
        <v>0</v>
      </c>
      <c r="P39" s="81">
        <v>0</v>
      </c>
      <c r="Q39" s="81">
        <v>0</v>
      </c>
    </row>
    <row r="40" spans="1:17" x14ac:dyDescent="0.25">
      <c r="A40" s="69" t="s">
        <v>36</v>
      </c>
      <c r="B40" s="71">
        <f t="shared" si="4"/>
        <v>10079675</v>
      </c>
      <c r="C40" s="71">
        <f t="shared" si="2"/>
        <v>10079675</v>
      </c>
      <c r="D40" s="71">
        <f>'F. Appendix'!G40+'F. Appendix'!F40</f>
        <v>0</v>
      </c>
      <c r="E40" s="71">
        <v>10079675</v>
      </c>
      <c r="F40" s="71">
        <v>0</v>
      </c>
      <c r="G40" s="71">
        <v>0</v>
      </c>
      <c r="H40" s="71">
        <v>0</v>
      </c>
      <c r="I40" s="71">
        <v>0</v>
      </c>
      <c r="J40" s="71">
        <f t="shared" si="5"/>
        <v>0</v>
      </c>
      <c r="K40" s="71">
        <f t="shared" si="3"/>
        <v>0</v>
      </c>
      <c r="L40" s="71">
        <f>'F. Appendix'!O40+'F. Appendix'!N40</f>
        <v>0</v>
      </c>
      <c r="M40" s="81">
        <v>0</v>
      </c>
      <c r="N40" s="81">
        <v>0</v>
      </c>
      <c r="O40" s="81">
        <v>0</v>
      </c>
      <c r="P40" s="81">
        <v>0</v>
      </c>
      <c r="Q40" s="81">
        <v>0</v>
      </c>
    </row>
    <row r="41" spans="1:17" x14ac:dyDescent="0.25">
      <c r="A41" s="69" t="s">
        <v>37</v>
      </c>
      <c r="B41" s="71">
        <f t="shared" si="4"/>
        <v>0</v>
      </c>
      <c r="C41" s="71">
        <f t="shared" si="2"/>
        <v>0</v>
      </c>
      <c r="D41" s="71">
        <f>'F. Appendix'!G41+'F. Appendix'!F41</f>
        <v>0</v>
      </c>
      <c r="E41" s="71">
        <v>0</v>
      </c>
      <c r="F41" s="71">
        <v>0</v>
      </c>
      <c r="G41" s="71">
        <v>0</v>
      </c>
      <c r="H41" s="71">
        <v>0</v>
      </c>
      <c r="I41" s="71">
        <v>0</v>
      </c>
      <c r="J41" s="71">
        <f t="shared" si="5"/>
        <v>0</v>
      </c>
      <c r="K41" s="71">
        <f t="shared" si="3"/>
        <v>0</v>
      </c>
      <c r="L41" s="71">
        <f>'F. Appendix'!O41+'F. Appendix'!N41</f>
        <v>0</v>
      </c>
      <c r="M41" s="81">
        <v>0</v>
      </c>
      <c r="N41" s="81">
        <v>0</v>
      </c>
      <c r="O41" s="81">
        <v>0</v>
      </c>
      <c r="P41" s="81">
        <v>0</v>
      </c>
      <c r="Q41" s="81">
        <v>0</v>
      </c>
    </row>
    <row r="42" spans="1:17" x14ac:dyDescent="0.25">
      <c r="A42" s="69" t="s">
        <v>38</v>
      </c>
      <c r="B42" s="71">
        <f t="shared" si="4"/>
        <v>0</v>
      </c>
      <c r="C42" s="71">
        <f t="shared" si="2"/>
        <v>0</v>
      </c>
      <c r="D42" s="71">
        <f>'F. Appendix'!G42+'F. Appendix'!F42</f>
        <v>0</v>
      </c>
      <c r="E42" s="71">
        <v>0</v>
      </c>
      <c r="F42" s="71">
        <v>0</v>
      </c>
      <c r="G42" s="71">
        <v>0</v>
      </c>
      <c r="H42" s="71">
        <v>0</v>
      </c>
      <c r="I42" s="71">
        <v>0</v>
      </c>
      <c r="J42" s="71">
        <f t="shared" si="5"/>
        <v>0</v>
      </c>
      <c r="K42" s="71">
        <f t="shared" si="3"/>
        <v>0</v>
      </c>
      <c r="L42" s="71">
        <f>'F. Appendix'!O42+'F. Appendix'!N42</f>
        <v>0</v>
      </c>
      <c r="M42" s="81">
        <v>0</v>
      </c>
      <c r="N42" s="81">
        <v>0</v>
      </c>
      <c r="O42" s="81">
        <v>0</v>
      </c>
      <c r="P42" s="81">
        <v>0</v>
      </c>
      <c r="Q42" s="81">
        <v>0</v>
      </c>
    </row>
    <row r="43" spans="1:17" x14ac:dyDescent="0.25">
      <c r="A43" s="69" t="s">
        <v>39</v>
      </c>
      <c r="B43" s="71">
        <f t="shared" si="4"/>
        <v>0</v>
      </c>
      <c r="C43" s="71">
        <f t="shared" si="2"/>
        <v>0</v>
      </c>
      <c r="D43" s="71">
        <f>'F. Appendix'!G43+'F. Appendix'!F43</f>
        <v>0</v>
      </c>
      <c r="E43" s="71">
        <v>0</v>
      </c>
      <c r="F43" s="71">
        <v>0</v>
      </c>
      <c r="G43" s="71">
        <v>0</v>
      </c>
      <c r="H43" s="71">
        <v>0</v>
      </c>
      <c r="I43" s="71">
        <v>0</v>
      </c>
      <c r="J43" s="71">
        <f t="shared" si="5"/>
        <v>0</v>
      </c>
      <c r="K43" s="71">
        <f t="shared" si="3"/>
        <v>0</v>
      </c>
      <c r="L43" s="71">
        <f>'F. Appendix'!O43+'F. Appendix'!N43</f>
        <v>0</v>
      </c>
      <c r="M43" s="81">
        <v>0</v>
      </c>
      <c r="N43" s="81">
        <v>0</v>
      </c>
      <c r="O43" s="81">
        <v>0</v>
      </c>
      <c r="P43" s="81">
        <v>0</v>
      </c>
      <c r="Q43" s="81">
        <v>0</v>
      </c>
    </row>
    <row r="44" spans="1:17" x14ac:dyDescent="0.25">
      <c r="A44" s="69" t="s">
        <v>40</v>
      </c>
      <c r="B44" s="71">
        <f t="shared" si="4"/>
        <v>0</v>
      </c>
      <c r="C44" s="71">
        <f t="shared" si="2"/>
        <v>0</v>
      </c>
      <c r="D44" s="71">
        <f>'F. Appendix'!G44+'F. Appendix'!F44</f>
        <v>0</v>
      </c>
      <c r="E44" s="71">
        <v>0</v>
      </c>
      <c r="F44" s="71">
        <v>0</v>
      </c>
      <c r="G44" s="71">
        <v>0</v>
      </c>
      <c r="H44" s="71">
        <v>0</v>
      </c>
      <c r="I44" s="71">
        <v>0</v>
      </c>
      <c r="J44" s="71">
        <f t="shared" si="5"/>
        <v>0</v>
      </c>
      <c r="K44" s="71">
        <f t="shared" si="3"/>
        <v>0</v>
      </c>
      <c r="L44" s="71">
        <f>'F. Appendix'!O44+'F. Appendix'!N44</f>
        <v>0</v>
      </c>
      <c r="M44" s="81">
        <v>0</v>
      </c>
      <c r="N44" s="81">
        <v>0</v>
      </c>
      <c r="O44" s="81">
        <v>0</v>
      </c>
      <c r="P44" s="81">
        <v>0</v>
      </c>
      <c r="Q44" s="81">
        <v>0</v>
      </c>
    </row>
    <row r="45" spans="1:17" x14ac:dyDescent="0.25">
      <c r="A45" s="69" t="s">
        <v>41</v>
      </c>
      <c r="B45" s="71">
        <f t="shared" si="4"/>
        <v>1981</v>
      </c>
      <c r="C45" s="71">
        <f t="shared" si="2"/>
        <v>1981</v>
      </c>
      <c r="D45" s="71">
        <f>'F. Appendix'!G45+'F. Appendix'!F45</f>
        <v>0</v>
      </c>
      <c r="E45" s="71">
        <v>1981</v>
      </c>
      <c r="F45" s="71">
        <v>0</v>
      </c>
      <c r="G45" s="71">
        <v>0</v>
      </c>
      <c r="H45" s="71">
        <v>0</v>
      </c>
      <c r="I45" s="71">
        <v>0</v>
      </c>
      <c r="J45" s="71">
        <f t="shared" si="5"/>
        <v>0</v>
      </c>
      <c r="K45" s="71">
        <f t="shared" si="3"/>
        <v>0</v>
      </c>
      <c r="L45" s="71">
        <f>'F. Appendix'!O45+'F. Appendix'!N45</f>
        <v>0</v>
      </c>
      <c r="M45" s="81">
        <v>0</v>
      </c>
      <c r="N45" s="81">
        <v>0</v>
      </c>
      <c r="O45" s="81">
        <v>0</v>
      </c>
      <c r="P45" s="81">
        <v>0</v>
      </c>
      <c r="Q45" s="81">
        <v>0</v>
      </c>
    </row>
    <row r="46" spans="1:17" x14ac:dyDescent="0.25">
      <c r="A46" s="69" t="s">
        <v>42</v>
      </c>
      <c r="B46" s="71">
        <f t="shared" si="4"/>
        <v>147864</v>
      </c>
      <c r="C46" s="71">
        <f t="shared" si="2"/>
        <v>73932</v>
      </c>
      <c r="D46" s="71">
        <f>'F. Appendix'!G46+'F. Appendix'!F46</f>
        <v>73932</v>
      </c>
      <c r="E46" s="71">
        <v>73932</v>
      </c>
      <c r="F46" s="71">
        <v>73932</v>
      </c>
      <c r="G46" s="71">
        <v>0</v>
      </c>
      <c r="H46" s="71">
        <v>0</v>
      </c>
      <c r="I46" s="71">
        <v>0</v>
      </c>
      <c r="J46" s="71">
        <f t="shared" si="5"/>
        <v>0</v>
      </c>
      <c r="K46" s="71">
        <f t="shared" si="3"/>
        <v>0</v>
      </c>
      <c r="L46" s="71">
        <f>'F. Appendix'!O46+'F. Appendix'!N46</f>
        <v>0</v>
      </c>
      <c r="M46" s="81">
        <v>0</v>
      </c>
      <c r="N46" s="81">
        <v>0</v>
      </c>
      <c r="O46" s="81">
        <v>0</v>
      </c>
      <c r="P46" s="81">
        <v>0</v>
      </c>
      <c r="Q46" s="81">
        <v>0</v>
      </c>
    </row>
    <row r="47" spans="1:17" x14ac:dyDescent="0.25">
      <c r="A47" s="69" t="s">
        <v>43</v>
      </c>
      <c r="B47" s="71">
        <f t="shared" si="4"/>
        <v>0</v>
      </c>
      <c r="C47" s="71">
        <f t="shared" si="2"/>
        <v>0</v>
      </c>
      <c r="D47" s="71">
        <f>'F. Appendix'!G47+'F. Appendix'!F47</f>
        <v>0</v>
      </c>
      <c r="E47" s="71">
        <v>0</v>
      </c>
      <c r="F47" s="71">
        <v>0</v>
      </c>
      <c r="G47" s="71">
        <v>0</v>
      </c>
      <c r="H47" s="71">
        <v>0</v>
      </c>
      <c r="I47" s="71">
        <v>0</v>
      </c>
      <c r="J47" s="71">
        <f t="shared" si="5"/>
        <v>0</v>
      </c>
      <c r="K47" s="71">
        <f t="shared" si="3"/>
        <v>0</v>
      </c>
      <c r="L47" s="71">
        <f>'F. Appendix'!O47+'F. Appendix'!N47</f>
        <v>0</v>
      </c>
      <c r="M47" s="81">
        <v>0</v>
      </c>
      <c r="N47" s="81">
        <v>0</v>
      </c>
      <c r="O47" s="81">
        <v>0</v>
      </c>
      <c r="P47" s="81">
        <v>0</v>
      </c>
      <c r="Q47" s="81">
        <v>0</v>
      </c>
    </row>
    <row r="48" spans="1:17" x14ac:dyDescent="0.25">
      <c r="A48" s="69" t="s">
        <v>44</v>
      </c>
      <c r="B48" s="71">
        <f t="shared" si="4"/>
        <v>66695</v>
      </c>
      <c r="C48" s="71">
        <f t="shared" si="2"/>
        <v>66695</v>
      </c>
      <c r="D48" s="71">
        <f>'F. Appendix'!G48+'F. Appendix'!F48</f>
        <v>0</v>
      </c>
      <c r="E48" s="71">
        <v>66695</v>
      </c>
      <c r="F48" s="71">
        <v>0</v>
      </c>
      <c r="G48" s="71">
        <v>0</v>
      </c>
      <c r="H48" s="71">
        <v>0</v>
      </c>
      <c r="I48" s="71">
        <v>0</v>
      </c>
      <c r="J48" s="71">
        <f t="shared" si="5"/>
        <v>0</v>
      </c>
      <c r="K48" s="71">
        <f t="shared" si="3"/>
        <v>0</v>
      </c>
      <c r="L48" s="71">
        <f>'F. Appendix'!O48+'F. Appendix'!N48</f>
        <v>0</v>
      </c>
      <c r="M48" s="81">
        <v>0</v>
      </c>
      <c r="N48" s="81">
        <v>0</v>
      </c>
      <c r="O48" s="81">
        <v>0</v>
      </c>
      <c r="P48" s="81">
        <v>0</v>
      </c>
      <c r="Q48" s="81">
        <v>0</v>
      </c>
    </row>
    <row r="49" spans="1:17" x14ac:dyDescent="0.25">
      <c r="A49" s="69" t="s">
        <v>45</v>
      </c>
      <c r="B49" s="71">
        <f t="shared" si="4"/>
        <v>0</v>
      </c>
      <c r="C49" s="71">
        <f t="shared" si="2"/>
        <v>0</v>
      </c>
      <c r="D49" s="71">
        <f>'F. Appendix'!G49+'F. Appendix'!F49</f>
        <v>0</v>
      </c>
      <c r="E49" s="71">
        <v>0</v>
      </c>
      <c r="F49" s="71">
        <v>0</v>
      </c>
      <c r="G49" s="71">
        <v>0</v>
      </c>
      <c r="H49" s="71">
        <v>0</v>
      </c>
      <c r="I49" s="71">
        <v>0</v>
      </c>
      <c r="J49" s="71">
        <f t="shared" si="5"/>
        <v>0</v>
      </c>
      <c r="K49" s="71">
        <f t="shared" si="3"/>
        <v>0</v>
      </c>
      <c r="L49" s="71">
        <f>'F. Appendix'!O49+'F. Appendix'!N49</f>
        <v>0</v>
      </c>
      <c r="M49" s="81">
        <v>0</v>
      </c>
      <c r="N49" s="81">
        <v>0</v>
      </c>
      <c r="O49" s="81">
        <v>0</v>
      </c>
      <c r="P49" s="81">
        <v>0</v>
      </c>
      <c r="Q49" s="81">
        <v>0</v>
      </c>
    </row>
    <row r="50" spans="1:17" x14ac:dyDescent="0.25">
      <c r="A50" s="69" t="s">
        <v>46</v>
      </c>
      <c r="B50" s="71">
        <f t="shared" si="4"/>
        <v>0</v>
      </c>
      <c r="C50" s="71">
        <f t="shared" si="2"/>
        <v>0</v>
      </c>
      <c r="D50" s="71">
        <f>'F. Appendix'!G50+'F. Appendix'!F50</f>
        <v>0</v>
      </c>
      <c r="E50" s="71">
        <v>0</v>
      </c>
      <c r="F50" s="71">
        <v>0</v>
      </c>
      <c r="G50" s="71">
        <v>0</v>
      </c>
      <c r="H50" s="71">
        <v>0</v>
      </c>
      <c r="I50" s="71">
        <v>0</v>
      </c>
      <c r="J50" s="71">
        <f t="shared" si="5"/>
        <v>0</v>
      </c>
      <c r="K50" s="71">
        <f t="shared" si="3"/>
        <v>0</v>
      </c>
      <c r="L50" s="71">
        <f>'F. Appendix'!O50+'F. Appendix'!N50</f>
        <v>0</v>
      </c>
      <c r="M50" s="81">
        <v>0</v>
      </c>
      <c r="N50" s="81">
        <v>0</v>
      </c>
      <c r="O50" s="81">
        <v>0</v>
      </c>
      <c r="P50" s="81">
        <v>0</v>
      </c>
      <c r="Q50" s="81">
        <v>0</v>
      </c>
    </row>
    <row r="51" spans="1:17" x14ac:dyDescent="0.25">
      <c r="A51" s="69" t="s">
        <v>47</v>
      </c>
      <c r="B51" s="71">
        <f t="shared" si="4"/>
        <v>0</v>
      </c>
      <c r="C51" s="71">
        <f t="shared" si="2"/>
        <v>0</v>
      </c>
      <c r="D51" s="71">
        <f>'F. Appendix'!G51+'F. Appendix'!F51</f>
        <v>0</v>
      </c>
      <c r="E51" s="71">
        <v>0</v>
      </c>
      <c r="F51" s="71">
        <v>0</v>
      </c>
      <c r="G51" s="71">
        <v>0</v>
      </c>
      <c r="H51" s="71">
        <v>0</v>
      </c>
      <c r="I51" s="71">
        <v>0</v>
      </c>
      <c r="J51" s="71">
        <f t="shared" si="5"/>
        <v>0</v>
      </c>
      <c r="K51" s="71">
        <f t="shared" si="3"/>
        <v>0</v>
      </c>
      <c r="L51" s="71">
        <f>'F. Appendix'!O51+'F. Appendix'!N51</f>
        <v>0</v>
      </c>
      <c r="M51" s="81">
        <v>0</v>
      </c>
      <c r="N51" s="81">
        <v>0</v>
      </c>
      <c r="O51" s="81">
        <v>0</v>
      </c>
      <c r="P51" s="81">
        <v>0</v>
      </c>
      <c r="Q51" s="81">
        <v>0</v>
      </c>
    </row>
    <row r="52" spans="1:17" x14ac:dyDescent="0.25">
      <c r="A52" s="69" t="s">
        <v>48</v>
      </c>
      <c r="B52" s="71">
        <f t="shared" si="4"/>
        <v>2533902</v>
      </c>
      <c r="C52" s="71">
        <f t="shared" si="2"/>
        <v>2004799</v>
      </c>
      <c r="D52" s="71">
        <f>'F. Appendix'!G52+'F. Appendix'!F52</f>
        <v>529103</v>
      </c>
      <c r="E52" s="71">
        <v>2004799</v>
      </c>
      <c r="F52" s="71">
        <v>529103</v>
      </c>
      <c r="G52" s="71">
        <v>0</v>
      </c>
      <c r="H52" s="71">
        <v>0</v>
      </c>
      <c r="I52" s="71">
        <v>0</v>
      </c>
      <c r="J52" s="71">
        <f t="shared" si="5"/>
        <v>0</v>
      </c>
      <c r="K52" s="71">
        <f t="shared" si="3"/>
        <v>0</v>
      </c>
      <c r="L52" s="71">
        <f>'F. Appendix'!O52+'F. Appendix'!N52</f>
        <v>0</v>
      </c>
      <c r="M52" s="81">
        <v>0</v>
      </c>
      <c r="N52" s="81">
        <v>0</v>
      </c>
      <c r="O52" s="81">
        <v>0</v>
      </c>
      <c r="P52" s="81">
        <v>0</v>
      </c>
      <c r="Q52" s="81">
        <v>0</v>
      </c>
    </row>
    <row r="53" spans="1:17" x14ac:dyDescent="0.25">
      <c r="A53" s="69" t="s">
        <v>49</v>
      </c>
      <c r="B53" s="71">
        <f t="shared" si="4"/>
        <v>0</v>
      </c>
      <c r="C53" s="71">
        <f t="shared" si="2"/>
        <v>0</v>
      </c>
      <c r="D53" s="71">
        <f>'F. Appendix'!G53+'F. Appendix'!F53</f>
        <v>0</v>
      </c>
      <c r="E53" s="71">
        <v>0</v>
      </c>
      <c r="F53" s="71">
        <v>0</v>
      </c>
      <c r="G53" s="71">
        <v>0</v>
      </c>
      <c r="H53" s="71">
        <v>0</v>
      </c>
      <c r="I53" s="71">
        <v>0</v>
      </c>
      <c r="J53" s="71">
        <f t="shared" si="5"/>
        <v>0</v>
      </c>
      <c r="K53" s="71">
        <f t="shared" si="3"/>
        <v>0</v>
      </c>
      <c r="L53" s="71">
        <f>'F. Appendix'!O53+'F. Appendix'!N53</f>
        <v>0</v>
      </c>
      <c r="M53" s="81">
        <v>0</v>
      </c>
      <c r="N53" s="81">
        <v>0</v>
      </c>
      <c r="O53" s="81">
        <v>0</v>
      </c>
      <c r="P53" s="81">
        <v>0</v>
      </c>
      <c r="Q53" s="81">
        <v>0</v>
      </c>
    </row>
    <row r="54" spans="1:17" x14ac:dyDescent="0.25">
      <c r="A54" s="69" t="s">
        <v>50</v>
      </c>
      <c r="B54" s="71">
        <f t="shared" si="4"/>
        <v>0</v>
      </c>
      <c r="C54" s="71">
        <f t="shared" si="2"/>
        <v>0</v>
      </c>
      <c r="D54" s="71">
        <f>'F. Appendix'!G54+'F. Appendix'!F54</f>
        <v>0</v>
      </c>
      <c r="E54" s="71">
        <v>0</v>
      </c>
      <c r="F54" s="71">
        <v>0</v>
      </c>
      <c r="G54" s="71">
        <v>0</v>
      </c>
      <c r="H54" s="71">
        <v>0</v>
      </c>
      <c r="I54" s="71">
        <v>0</v>
      </c>
      <c r="J54" s="71">
        <f t="shared" si="5"/>
        <v>0</v>
      </c>
      <c r="K54" s="71">
        <f t="shared" si="3"/>
        <v>0</v>
      </c>
      <c r="L54" s="71">
        <f>'F. Appendix'!O54+'F. Appendix'!N54</f>
        <v>0</v>
      </c>
      <c r="M54" s="81">
        <v>0</v>
      </c>
      <c r="N54" s="81">
        <v>0</v>
      </c>
      <c r="O54" s="81">
        <v>0</v>
      </c>
      <c r="P54" s="81">
        <v>0</v>
      </c>
      <c r="Q54" s="81">
        <v>0</v>
      </c>
    </row>
    <row r="55" spans="1:17" x14ac:dyDescent="0.25">
      <c r="A55" s="70" t="s">
        <v>51</v>
      </c>
      <c r="B55" s="71">
        <f t="shared" si="4"/>
        <v>0</v>
      </c>
      <c r="C55" s="71">
        <f t="shared" si="2"/>
        <v>0</v>
      </c>
      <c r="D55" s="79">
        <f>'F. Appendix'!G55+'F. Appendix'!F55</f>
        <v>0</v>
      </c>
      <c r="E55" s="71">
        <v>0</v>
      </c>
      <c r="F55" s="71">
        <v>0</v>
      </c>
      <c r="G55" s="71">
        <v>0</v>
      </c>
      <c r="H55" s="71">
        <v>0</v>
      </c>
      <c r="I55" s="71">
        <v>0</v>
      </c>
      <c r="J55" s="71">
        <f t="shared" si="5"/>
        <v>0</v>
      </c>
      <c r="K55" s="71">
        <f t="shared" si="3"/>
        <v>0</v>
      </c>
      <c r="L55" s="79">
        <f>'F. Appendix'!O55+'F. Appendix'!N55</f>
        <v>0</v>
      </c>
      <c r="M55" s="82">
        <v>0</v>
      </c>
      <c r="N55" s="82">
        <v>0</v>
      </c>
      <c r="O55" s="82">
        <v>0</v>
      </c>
      <c r="P55" s="82">
        <v>0</v>
      </c>
      <c r="Q55" s="82">
        <v>0</v>
      </c>
    </row>
    <row r="56" spans="1:17" x14ac:dyDescent="0.25">
      <c r="B56" s="51"/>
      <c r="D56" s="50"/>
      <c r="J56" s="51"/>
      <c r="L56" s="50"/>
    </row>
    <row r="57" spans="1:17" s="199" customFormat="1" ht="96" customHeight="1" x14ac:dyDescent="0.2">
      <c r="A57" s="294" t="s">
        <v>377</v>
      </c>
      <c r="B57" s="294"/>
      <c r="C57" s="294"/>
      <c r="D57" s="294"/>
      <c r="E57" s="294"/>
      <c r="F57" s="294"/>
      <c r="G57" s="294"/>
      <c r="H57" s="294"/>
      <c r="I57" s="294"/>
      <c r="J57" s="294"/>
      <c r="K57" s="294"/>
      <c r="L57" s="294"/>
      <c r="M57" s="294"/>
      <c r="N57" s="197"/>
      <c r="O57" s="198"/>
      <c r="P57" s="197"/>
      <c r="Q57" s="197"/>
    </row>
    <row r="58" spans="1:17" x14ac:dyDescent="0.25">
      <c r="B58" s="16"/>
      <c r="D58" s="16"/>
      <c r="J58" s="16"/>
      <c r="L58" s="16"/>
    </row>
    <row r="59" spans="1:17" x14ac:dyDescent="0.25">
      <c r="B59" s="16"/>
      <c r="D59" s="16"/>
      <c r="J59" s="16"/>
      <c r="L59" s="16"/>
    </row>
    <row r="60" spans="1:17" x14ac:dyDescent="0.25">
      <c r="B60" s="16"/>
      <c r="C60" s="11"/>
      <c r="D60" s="16"/>
      <c r="J60" s="16"/>
      <c r="K60" s="11"/>
      <c r="L60" s="16"/>
    </row>
    <row r="61" spans="1:17" x14ac:dyDescent="0.25">
      <c r="B61" s="16"/>
      <c r="C61" s="11"/>
      <c r="D61" s="16"/>
      <c r="J61" s="16"/>
      <c r="K61" s="11"/>
      <c r="L61" s="16"/>
    </row>
    <row r="62" spans="1:17" x14ac:dyDescent="0.25">
      <c r="B62" s="16"/>
      <c r="C62" s="11"/>
      <c r="D62" s="16"/>
      <c r="J62" s="16"/>
      <c r="K62" s="11"/>
      <c r="L62" s="16"/>
    </row>
    <row r="63" spans="1:17" x14ac:dyDescent="0.25">
      <c r="B63" s="16"/>
      <c r="C63" s="11"/>
      <c r="D63" s="16"/>
      <c r="J63" s="16"/>
      <c r="K63" s="11"/>
      <c r="L63" s="16"/>
    </row>
    <row r="64" spans="1:17" x14ac:dyDescent="0.25">
      <c r="B64" s="16"/>
      <c r="C64" s="11"/>
      <c r="D64" s="16"/>
      <c r="J64" s="16"/>
      <c r="K64" s="11"/>
      <c r="L64" s="16"/>
    </row>
    <row r="65" spans="2:12" x14ac:dyDescent="0.25">
      <c r="B65" s="16"/>
      <c r="C65" s="11"/>
      <c r="D65" s="16"/>
      <c r="J65" s="16"/>
      <c r="K65" s="11"/>
      <c r="L65" s="16"/>
    </row>
    <row r="66" spans="2:12" x14ac:dyDescent="0.25">
      <c r="B66" s="16"/>
      <c r="D66" s="16"/>
      <c r="J66" s="16"/>
      <c r="L66" s="16"/>
    </row>
    <row r="67" spans="2:12" x14ac:dyDescent="0.25">
      <c r="B67" s="16"/>
      <c r="D67" s="16"/>
      <c r="J67" s="16"/>
      <c r="L67" s="16"/>
    </row>
  </sheetData>
  <mergeCells count="3">
    <mergeCell ref="B2:I2"/>
    <mergeCell ref="J2:Q2"/>
    <mergeCell ref="A57:M57"/>
  </mergeCells>
  <pageMargins left="0.7" right="0.7" top="0.75" bottom="0.75" header="0.3" footer="0.3"/>
  <pageSetup scale="6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theme="6"/>
  </sheetPr>
  <dimension ref="A1:L55"/>
  <sheetViews>
    <sheetView zoomScale="85" zoomScaleNormal="85" zoomScaleSheetLayoutView="55" workbookViewId="0">
      <pane ySplit="3" topLeftCell="A22" activePane="bottomLeft" state="frozenSplit"/>
      <selection activeCell="B34" sqref="B34"/>
      <selection pane="bottomLeft" activeCell="H22" sqref="H22"/>
    </sheetView>
  </sheetViews>
  <sheetFormatPr defaultRowHeight="15" x14ac:dyDescent="0.25"/>
  <cols>
    <col min="1" max="1" width="21" customWidth="1"/>
    <col min="2" max="3" width="18.42578125" customWidth="1"/>
    <col min="4" max="4" width="16.85546875" customWidth="1"/>
    <col min="5" max="5" width="20.28515625" customWidth="1"/>
    <col min="6" max="6" width="20.140625" customWidth="1"/>
    <col min="7" max="10" width="18.42578125" customWidth="1"/>
  </cols>
  <sheetData>
    <row r="1" spans="1:12" ht="18.75" x14ac:dyDescent="0.3">
      <c r="A1" s="205" t="s">
        <v>139</v>
      </c>
      <c r="B1" s="206"/>
      <c r="C1" s="206"/>
      <c r="D1" s="206"/>
      <c r="E1" s="206"/>
      <c r="F1" s="206"/>
      <c r="G1" s="206"/>
      <c r="H1" s="206"/>
      <c r="I1" s="206"/>
      <c r="J1" s="206"/>
    </row>
    <row r="2" spans="1:12" ht="35.25" customHeight="1" x14ac:dyDescent="0.25">
      <c r="A2" s="274" t="s">
        <v>0</v>
      </c>
      <c r="B2" s="7" t="s">
        <v>140</v>
      </c>
      <c r="C2" s="24" t="s">
        <v>58</v>
      </c>
      <c r="D2" s="26" t="s">
        <v>71</v>
      </c>
      <c r="E2" s="272" t="s">
        <v>368</v>
      </c>
      <c r="F2" s="273"/>
      <c r="G2" s="29" t="s">
        <v>72</v>
      </c>
      <c r="H2" s="276" t="s">
        <v>77</v>
      </c>
      <c r="I2" s="269" t="s">
        <v>55</v>
      </c>
      <c r="J2" s="270" t="s">
        <v>56</v>
      </c>
    </row>
    <row r="3" spans="1:12" ht="44.25" customHeight="1" x14ac:dyDescent="0.25">
      <c r="A3" s="275"/>
      <c r="B3" s="39" t="s">
        <v>366</v>
      </c>
      <c r="C3" s="37" t="s">
        <v>79</v>
      </c>
      <c r="D3" s="30" t="s">
        <v>367</v>
      </c>
      <c r="E3" s="166" t="s">
        <v>53</v>
      </c>
      <c r="F3" s="167" t="s">
        <v>54</v>
      </c>
      <c r="G3" s="31" t="s">
        <v>359</v>
      </c>
      <c r="H3" s="277"/>
      <c r="I3" s="269"/>
      <c r="J3" s="271"/>
    </row>
    <row r="4" spans="1:12" x14ac:dyDescent="0.25">
      <c r="A4" s="13" t="s">
        <v>52</v>
      </c>
      <c r="B4" s="43">
        <f>'E.2 SFAG'!B4+'E.5 Contingency'!B4+'E.6 ECF'!B3</f>
        <v>16982643588</v>
      </c>
      <c r="C4" s="15">
        <f>'E.2 SFAG'!F4+'E.6 ECF'!F3</f>
        <v>3428085862.6199999</v>
      </c>
      <c r="D4" s="27">
        <f>B4+C4</f>
        <v>20410729450.619999</v>
      </c>
      <c r="E4" s="25">
        <f>'E.2 SFAG'!C4</f>
        <v>1251209372</v>
      </c>
      <c r="F4" s="27">
        <f>'E.2 SFAG'!D4</f>
        <v>1125205136</v>
      </c>
      <c r="G4" s="32">
        <f>D4-(E4+F4)</f>
        <v>18034314942.619999</v>
      </c>
      <c r="H4" s="54">
        <f>'C.1 Federal Expenditures'!AR4</f>
        <v>13962650652</v>
      </c>
      <c r="I4" s="207">
        <f>'E.2 SFAG'!AS4+'E.6 ECF'!AS3</f>
        <v>1446369454</v>
      </c>
      <c r="J4" s="15">
        <f>'E.2 SFAG'!AT4+'E.6 ECF'!AT3</f>
        <v>2625294837</v>
      </c>
    </row>
    <row r="5" spans="1:12" x14ac:dyDescent="0.25">
      <c r="A5" s="14" t="s">
        <v>1</v>
      </c>
      <c r="B5" s="43">
        <f>'E.2 SFAG'!B5+'E.5 Contingency'!B5+'E.6 ECF'!B4</f>
        <v>103710675</v>
      </c>
      <c r="C5" s="43">
        <f>'E.2 SFAG'!F5+'E.6 ECF'!F4</f>
        <v>29562828</v>
      </c>
      <c r="D5" s="27">
        <f t="shared" ref="D5:D55" si="0">B5+C5</f>
        <v>133273503</v>
      </c>
      <c r="E5" s="25">
        <f>'E.2 SFAG'!C5</f>
        <v>0</v>
      </c>
      <c r="F5" s="27">
        <f>'E.2 SFAG'!D5</f>
        <v>9331520</v>
      </c>
      <c r="G5" s="32">
        <f t="shared" ref="G5:G55" si="1">D5-(E5+F5)</f>
        <v>123941983</v>
      </c>
      <c r="H5" s="54">
        <f>'C.1 Federal Expenditures'!AR5</f>
        <v>70858290</v>
      </c>
      <c r="I5" s="43">
        <f>'E.2 SFAG'!AS5+'E.6 ECF'!AS4</f>
        <v>11250000</v>
      </c>
      <c r="J5" s="43">
        <f>'E.2 SFAG'!AT5+'E.6 ECF'!AT4</f>
        <v>41833693</v>
      </c>
      <c r="L5" s="11"/>
    </row>
    <row r="6" spans="1:12" x14ac:dyDescent="0.25">
      <c r="A6" s="14" t="s">
        <v>2</v>
      </c>
      <c r="B6" s="43">
        <f>'E.2 SFAG'!B6+'E.5 Contingency'!B6+'E.6 ECF'!B5</f>
        <v>44607376</v>
      </c>
      <c r="C6" s="43">
        <f>'E.2 SFAG'!F6+'E.6 ECF'!F5</f>
        <v>62437185</v>
      </c>
      <c r="D6" s="27">
        <f t="shared" si="0"/>
        <v>107044561</v>
      </c>
      <c r="E6" s="25">
        <f>'E.2 SFAG'!C6</f>
        <v>8921475</v>
      </c>
      <c r="F6" s="27">
        <f>'E.2 SFAG'!D6</f>
        <v>4460737</v>
      </c>
      <c r="G6" s="32">
        <f t="shared" si="1"/>
        <v>93662349</v>
      </c>
      <c r="H6" s="54">
        <f>'C.1 Federal Expenditures'!AR6</f>
        <v>36245126</v>
      </c>
      <c r="I6" s="43">
        <f>'E.2 SFAG'!AS6+'E.6 ECF'!AS5</f>
        <v>0</v>
      </c>
      <c r="J6" s="43">
        <f>'E.2 SFAG'!AT6+'E.6 ECF'!AT5</f>
        <v>57417223</v>
      </c>
      <c r="L6" s="11"/>
    </row>
    <row r="7" spans="1:12" x14ac:dyDescent="0.25">
      <c r="A7" s="14" t="s">
        <v>3</v>
      </c>
      <c r="B7" s="43">
        <f>'E.2 SFAG'!B7+'E.5 Contingency'!B7+'E.6 ECF'!B6</f>
        <v>222437375</v>
      </c>
      <c r="C7" s="43">
        <f>'E.2 SFAG'!F7+'E.6 ECF'!F6</f>
        <v>18035637</v>
      </c>
      <c r="D7" s="27">
        <f t="shared" si="0"/>
        <v>240473012</v>
      </c>
      <c r="E7" s="25">
        <f>'E.2 SFAG'!C7</f>
        <v>0</v>
      </c>
      <c r="F7" s="27">
        <f>'E.2 SFAG'!D7</f>
        <v>20014129</v>
      </c>
      <c r="G7" s="32">
        <f t="shared" si="1"/>
        <v>220458883</v>
      </c>
      <c r="H7" s="54">
        <f>'C.1 Federal Expenditures'!AR7</f>
        <v>215624871</v>
      </c>
      <c r="I7" s="43">
        <f>'E.2 SFAG'!AS7+'E.6 ECF'!AS6</f>
        <v>0</v>
      </c>
      <c r="J7" s="43">
        <f>'E.2 SFAG'!AT7+'E.6 ECF'!AT6</f>
        <v>4834012</v>
      </c>
      <c r="L7" s="11"/>
    </row>
    <row r="8" spans="1:12" x14ac:dyDescent="0.25">
      <c r="A8" s="14" t="s">
        <v>4</v>
      </c>
      <c r="B8" s="43">
        <f>'E.2 SFAG'!B8+'E.5 Contingency'!B8+'E.6 ECF'!B7</f>
        <v>63052990</v>
      </c>
      <c r="C8" s="43">
        <f>'E.2 SFAG'!F8+'E.6 ECF'!F7</f>
        <v>34540903</v>
      </c>
      <c r="D8" s="27">
        <f t="shared" si="0"/>
        <v>97593893</v>
      </c>
      <c r="E8" s="25">
        <f>'E.2 SFAG'!C8</f>
        <v>0</v>
      </c>
      <c r="F8" s="27">
        <f>'E.2 SFAG'!D8</f>
        <v>0</v>
      </c>
      <c r="G8" s="32">
        <f t="shared" si="1"/>
        <v>97593893</v>
      </c>
      <c r="H8" s="54">
        <f>'C.1 Federal Expenditures'!AR8</f>
        <v>53309969</v>
      </c>
      <c r="I8" s="43">
        <f>'E.2 SFAG'!AS8+'E.6 ECF'!AS7</f>
        <v>33432731</v>
      </c>
      <c r="J8" s="43">
        <f>'E.2 SFAG'!AT8+'E.6 ECF'!AT7</f>
        <v>10851193</v>
      </c>
      <c r="L8" s="11"/>
    </row>
    <row r="9" spans="1:12" x14ac:dyDescent="0.25">
      <c r="A9" s="14" t="s">
        <v>5</v>
      </c>
      <c r="B9" s="43">
        <f>'E.2 SFAG'!B9+'E.5 Contingency'!B9+'E.6 ECF'!B8</f>
        <v>3653771968</v>
      </c>
      <c r="C9" s="43">
        <f>'E.2 SFAG'!F9+'E.6 ECF'!F8</f>
        <v>134992001</v>
      </c>
      <c r="D9" s="27">
        <f t="shared" si="0"/>
        <v>3788763969</v>
      </c>
      <c r="E9" s="25">
        <f>'E.2 SFAG'!C9</f>
        <v>0</v>
      </c>
      <c r="F9" s="27">
        <f>'E.2 SFAG'!D9</f>
        <v>365119521</v>
      </c>
      <c r="G9" s="32">
        <f t="shared" si="1"/>
        <v>3423644448</v>
      </c>
      <c r="H9" s="54">
        <f>'C.1 Federal Expenditures'!AR9</f>
        <v>3248535706</v>
      </c>
      <c r="I9" s="43">
        <f>'E.2 SFAG'!AS9+'E.6 ECF'!AS8</f>
        <v>175108742</v>
      </c>
      <c r="J9" s="43">
        <f>'E.2 SFAG'!AT9+'E.6 ECF'!AT8</f>
        <v>0</v>
      </c>
      <c r="L9" s="11"/>
    </row>
    <row r="10" spans="1:12" x14ac:dyDescent="0.25">
      <c r="A10" s="14" t="s">
        <v>6</v>
      </c>
      <c r="B10" s="43">
        <f>'E.2 SFAG'!B10+'E.5 Contingency'!B10+'E.6 ECF'!B9</f>
        <v>151213631</v>
      </c>
      <c r="C10" s="43">
        <f>'E.2 SFAG'!F10+'E.6 ECF'!F9</f>
        <v>61803605</v>
      </c>
      <c r="D10" s="27">
        <f t="shared" si="0"/>
        <v>213017236</v>
      </c>
      <c r="E10" s="25">
        <f>'E.2 SFAG'!C10</f>
        <v>773392</v>
      </c>
      <c r="F10" s="27">
        <f>'E.2 SFAG'!D10</f>
        <v>0</v>
      </c>
      <c r="G10" s="32">
        <f t="shared" si="1"/>
        <v>212243844</v>
      </c>
      <c r="H10" s="54">
        <f>'C.1 Federal Expenditures'!AR10</f>
        <v>133334672</v>
      </c>
      <c r="I10" s="43">
        <f>'E.2 SFAG'!AS10+'E.6 ECF'!AS9</f>
        <v>0</v>
      </c>
      <c r="J10" s="43">
        <f>'E.2 SFAG'!AT10+'E.6 ECF'!AT9</f>
        <v>78909172</v>
      </c>
      <c r="L10" s="11"/>
    </row>
    <row r="11" spans="1:12" x14ac:dyDescent="0.25">
      <c r="A11" s="14" t="s">
        <v>7</v>
      </c>
      <c r="B11" s="43">
        <f>'E.2 SFAG'!B11+'E.5 Contingency'!B11+'E.6 ECF'!B10</f>
        <v>266788107</v>
      </c>
      <c r="C11" s="43">
        <f>'E.2 SFAG'!F11+'E.6 ECF'!F10</f>
        <v>0</v>
      </c>
      <c r="D11" s="27">
        <f t="shared" si="0"/>
        <v>266788107</v>
      </c>
      <c r="E11" s="25">
        <f>'E.2 SFAG'!C11</f>
        <v>0</v>
      </c>
      <c r="F11" s="27">
        <f>'E.2 SFAG'!D11</f>
        <v>26678810</v>
      </c>
      <c r="G11" s="32">
        <f t="shared" si="1"/>
        <v>240109297</v>
      </c>
      <c r="H11" s="54">
        <f>'C.1 Federal Expenditures'!AR11</f>
        <v>240109296</v>
      </c>
      <c r="I11" s="43">
        <f>'E.2 SFAG'!AS11+'E.6 ECF'!AS10</f>
        <v>0</v>
      </c>
      <c r="J11" s="43">
        <f>'E.2 SFAG'!AT11+'E.6 ECF'!AT10</f>
        <v>1</v>
      </c>
      <c r="L11" s="11"/>
    </row>
    <row r="12" spans="1:12" x14ac:dyDescent="0.25">
      <c r="A12" s="14" t="s">
        <v>8</v>
      </c>
      <c r="B12" s="43">
        <f>'E.2 SFAG'!B12+'E.5 Contingency'!B12+'E.6 ECF'!B11</f>
        <v>35888252</v>
      </c>
      <c r="C12" s="43">
        <f>'E.2 SFAG'!F12+'E.6 ECF'!F11</f>
        <v>7217838</v>
      </c>
      <c r="D12" s="27">
        <f t="shared" si="0"/>
        <v>43106090</v>
      </c>
      <c r="E12" s="25">
        <f>'E.2 SFAG'!C12</f>
        <v>0</v>
      </c>
      <c r="F12" s="27">
        <f>'E.2 SFAG'!D12</f>
        <v>0</v>
      </c>
      <c r="G12" s="32">
        <f t="shared" si="1"/>
        <v>43106090</v>
      </c>
      <c r="H12" s="54">
        <f>'C.1 Federal Expenditures'!AR12</f>
        <v>33199783</v>
      </c>
      <c r="I12" s="43">
        <f>'E.2 SFAG'!AS12+'E.6 ECF'!AS11</f>
        <v>375566</v>
      </c>
      <c r="J12" s="43">
        <f>'E.2 SFAG'!AT12+'E.6 ECF'!AT11</f>
        <v>9530741</v>
      </c>
      <c r="L12" s="11"/>
    </row>
    <row r="13" spans="1:12" x14ac:dyDescent="0.25">
      <c r="A13" s="14" t="s">
        <v>9</v>
      </c>
      <c r="B13" s="43">
        <f>'E.2 SFAG'!B13+'E.5 Contingency'!B13+'E.6 ECF'!B12</f>
        <v>102926698</v>
      </c>
      <c r="C13" s="43">
        <f>'E.2 SFAG'!F13+'E.6 ECF'!F12</f>
        <v>82157344</v>
      </c>
      <c r="D13" s="27">
        <f t="shared" si="0"/>
        <v>185084042</v>
      </c>
      <c r="E13" s="25">
        <f>'E.2 SFAG'!C13</f>
        <v>0</v>
      </c>
      <c r="F13" s="27">
        <f>'E.2 SFAG'!D13</f>
        <v>3935917</v>
      </c>
      <c r="G13" s="32">
        <f t="shared" si="1"/>
        <v>181148125</v>
      </c>
      <c r="H13" s="54">
        <f>'C.1 Federal Expenditures'!AR13</f>
        <v>91149343</v>
      </c>
      <c r="I13" s="43">
        <f>'E.2 SFAG'!AS13+'E.6 ECF'!AS12</f>
        <v>0</v>
      </c>
      <c r="J13" s="43">
        <f>'E.2 SFAG'!AT13+'E.6 ECF'!AT12</f>
        <v>89998782</v>
      </c>
      <c r="L13" s="11"/>
    </row>
    <row r="14" spans="1:12" x14ac:dyDescent="0.25">
      <c r="A14" s="14" t="s">
        <v>10</v>
      </c>
      <c r="B14" s="43">
        <f>'E.2 SFAG'!B14+'E.5 Contingency'!B14+'E.6 ECF'!B13</f>
        <v>562340120</v>
      </c>
      <c r="C14" s="43">
        <f>'E.2 SFAG'!F14+'E.6 ECF'!F13</f>
        <v>34797439</v>
      </c>
      <c r="D14" s="27">
        <f t="shared" si="0"/>
        <v>597137559</v>
      </c>
      <c r="E14" s="25">
        <f>'E.2 SFAG'!C14</f>
        <v>82996516</v>
      </c>
      <c r="F14" s="27">
        <f>'E.2 SFAG'!D14</f>
        <v>42175507</v>
      </c>
      <c r="G14" s="32">
        <f t="shared" si="1"/>
        <v>471965536</v>
      </c>
      <c r="H14" s="54">
        <f>'C.1 Federal Expenditures'!AR14</f>
        <v>386397767</v>
      </c>
      <c r="I14" s="43">
        <f>'E.2 SFAG'!AS14+'E.6 ECF'!AS13</f>
        <v>43843760</v>
      </c>
      <c r="J14" s="43">
        <f>'E.2 SFAG'!AT14+'E.6 ECF'!AT13</f>
        <v>41724009</v>
      </c>
      <c r="L14" s="11"/>
    </row>
    <row r="15" spans="1:12" x14ac:dyDescent="0.25">
      <c r="A15" s="14" t="s">
        <v>11</v>
      </c>
      <c r="B15" s="43">
        <f>'E.2 SFAG'!B15+'E.5 Contingency'!B15+'E.6 ECF'!B14</f>
        <v>330741739</v>
      </c>
      <c r="C15" s="43">
        <f>'E.2 SFAG'!F15+'E.6 ECF'!F14</f>
        <v>77349604</v>
      </c>
      <c r="D15" s="27">
        <f t="shared" si="0"/>
        <v>408091343</v>
      </c>
      <c r="E15" s="25">
        <f>'E.2 SFAG'!C15</f>
        <v>0</v>
      </c>
      <c r="F15" s="27">
        <f>'E.2 SFAG'!D15</f>
        <v>6723084</v>
      </c>
      <c r="G15" s="32">
        <f t="shared" si="1"/>
        <v>401368259</v>
      </c>
      <c r="H15" s="54">
        <f>'C.1 Federal Expenditures'!AR15</f>
        <v>359267266</v>
      </c>
      <c r="I15" s="43">
        <f>'E.2 SFAG'!AS15+'E.6 ECF'!AS14</f>
        <v>32078204</v>
      </c>
      <c r="J15" s="43">
        <f>'E.2 SFAG'!AT15+'E.6 ECF'!AT14</f>
        <v>10022789</v>
      </c>
      <c r="L15" s="11"/>
    </row>
    <row r="16" spans="1:12" x14ac:dyDescent="0.25">
      <c r="A16" s="14" t="s">
        <v>12</v>
      </c>
      <c r="B16" s="43">
        <f>'E.2 SFAG'!B16+'E.5 Contingency'!B16+'E.6 ECF'!B15</f>
        <v>109922947</v>
      </c>
      <c r="C16" s="43">
        <f>'E.2 SFAG'!F16+'E.6 ECF'!F15</f>
        <v>90485097</v>
      </c>
      <c r="D16" s="27">
        <f t="shared" si="0"/>
        <v>200408044</v>
      </c>
      <c r="E16" s="25">
        <f>'E.2 SFAG'!C16</f>
        <v>0</v>
      </c>
      <c r="F16" s="27">
        <f>'E.2 SFAG'!D16</f>
        <v>9890000</v>
      </c>
      <c r="G16" s="32">
        <f t="shared" si="1"/>
        <v>190518044</v>
      </c>
      <c r="H16" s="54">
        <f>'C.1 Federal Expenditures'!AR16</f>
        <v>56014482</v>
      </c>
      <c r="I16" s="43">
        <f>'E.2 SFAG'!AS16+'E.6 ECF'!AS15</f>
        <v>8555471</v>
      </c>
      <c r="J16" s="43">
        <f>'E.2 SFAG'!AT16+'E.6 ECF'!AT15</f>
        <v>125948091</v>
      </c>
      <c r="L16" s="11"/>
    </row>
    <row r="17" spans="1:12" x14ac:dyDescent="0.25">
      <c r="A17" s="14" t="s">
        <v>13</v>
      </c>
      <c r="B17" s="43">
        <f>'E.2 SFAG'!B17+'E.5 Contingency'!B17+'E.6 ECF'!B16</f>
        <v>30412562</v>
      </c>
      <c r="C17" s="43">
        <f>'E.2 SFAG'!F17+'E.6 ECF'!F16</f>
        <v>30264204</v>
      </c>
      <c r="D17" s="27">
        <f t="shared" si="0"/>
        <v>60676766</v>
      </c>
      <c r="E17" s="25">
        <f>'E.2 SFAG'!C17</f>
        <v>7831234</v>
      </c>
      <c r="F17" s="27">
        <f>'E.2 SFAG'!D17</f>
        <v>323133</v>
      </c>
      <c r="G17" s="32">
        <f t="shared" si="1"/>
        <v>52522399</v>
      </c>
      <c r="H17" s="54">
        <f>'C.1 Federal Expenditures'!AR17</f>
        <v>22080836</v>
      </c>
      <c r="I17" s="43">
        <f>'E.2 SFAG'!AS17+'E.6 ECF'!AS16</f>
        <v>0</v>
      </c>
      <c r="J17" s="43">
        <f>'E.2 SFAG'!AT17+'E.6 ECF'!AT16</f>
        <v>30441563</v>
      </c>
      <c r="L17" s="11"/>
    </row>
    <row r="18" spans="1:12" x14ac:dyDescent="0.25">
      <c r="A18" s="14" t="s">
        <v>14</v>
      </c>
      <c r="B18" s="43">
        <f>'E.2 SFAG'!B18+'E.5 Contingency'!B18+'E.6 ECF'!B17</f>
        <v>585056960</v>
      </c>
      <c r="C18" s="43">
        <f>'E.2 SFAG'!F18+'E.6 ECF'!F17</f>
        <v>14356736</v>
      </c>
      <c r="D18" s="27">
        <f t="shared" si="0"/>
        <v>599413696</v>
      </c>
      <c r="E18" s="25">
        <f>'E.2 SFAG'!C18</f>
        <v>0</v>
      </c>
      <c r="F18" s="27">
        <f>'E.2 SFAG'!D18</f>
        <v>1200000</v>
      </c>
      <c r="G18" s="32">
        <f t="shared" si="1"/>
        <v>598213696</v>
      </c>
      <c r="H18" s="54">
        <f>'C.1 Federal Expenditures'!AR18</f>
        <v>598213696</v>
      </c>
      <c r="I18" s="43">
        <f>'E.2 SFAG'!AS18+'E.6 ECF'!AS17</f>
        <v>0</v>
      </c>
      <c r="J18" s="43">
        <f>'E.2 SFAG'!AT18+'E.6 ECF'!AT17</f>
        <v>0</v>
      </c>
      <c r="L18" s="11"/>
    </row>
    <row r="19" spans="1:12" x14ac:dyDescent="0.25">
      <c r="A19" s="14" t="s">
        <v>15</v>
      </c>
      <c r="B19" s="43">
        <f>'E.2 SFAG'!B19+'E.5 Contingency'!B19+'E.6 ECF'!B18</f>
        <v>206799108</v>
      </c>
      <c r="C19" s="43">
        <f>'E.2 SFAG'!F19+'E.6 ECF'!F18</f>
        <v>303748944</v>
      </c>
      <c r="D19" s="27">
        <f t="shared" si="0"/>
        <v>510548052</v>
      </c>
      <c r="E19" s="25">
        <f>'E.2 SFAG'!C19</f>
        <v>62039732</v>
      </c>
      <c r="F19" s="27">
        <f>'E.2 SFAG'!D19</f>
        <v>0</v>
      </c>
      <c r="G19" s="32">
        <f t="shared" si="1"/>
        <v>448508320</v>
      </c>
      <c r="H19" s="54">
        <f>'C.1 Federal Expenditures'!AR19</f>
        <v>119347102</v>
      </c>
      <c r="I19" s="43">
        <f>'E.2 SFAG'!AS19+'E.6 ECF'!AS18</f>
        <v>323911218</v>
      </c>
      <c r="J19" s="43">
        <f>'E.2 SFAG'!AT19+'E.6 ECF'!AT18</f>
        <v>5250000</v>
      </c>
      <c r="L19" s="11"/>
    </row>
    <row r="20" spans="1:12" x14ac:dyDescent="0.25">
      <c r="A20" s="14" t="s">
        <v>16</v>
      </c>
      <c r="B20" s="43">
        <f>'E.2 SFAG'!B20+'E.5 Contingency'!B20+'E.6 ECF'!B19</f>
        <v>131028542</v>
      </c>
      <c r="C20" s="43">
        <f>'E.2 SFAG'!F20+'E.6 ECF'!F19</f>
        <v>23987347</v>
      </c>
      <c r="D20" s="27">
        <f t="shared" si="0"/>
        <v>155015889</v>
      </c>
      <c r="E20" s="25">
        <f>'E.2 SFAG'!C20</f>
        <v>26332712</v>
      </c>
      <c r="F20" s="27">
        <f>'E.2 SFAG'!D20</f>
        <v>12962008</v>
      </c>
      <c r="G20" s="32">
        <f t="shared" si="1"/>
        <v>115721169</v>
      </c>
      <c r="H20" s="54">
        <f>'C.1 Federal Expenditures'!AR20</f>
        <v>93567610</v>
      </c>
      <c r="I20" s="43">
        <f>'E.2 SFAG'!AS20+'E.6 ECF'!AS19</f>
        <v>20353541</v>
      </c>
      <c r="J20" s="43">
        <f>'E.2 SFAG'!AT20+'E.6 ECF'!AT19</f>
        <v>1800018</v>
      </c>
      <c r="L20" s="11"/>
    </row>
    <row r="21" spans="1:12" x14ac:dyDescent="0.25">
      <c r="A21" s="14" t="s">
        <v>17</v>
      </c>
      <c r="B21" s="43">
        <f>'E.2 SFAG'!B21+'E.5 Contingency'!B21+'E.6 ECF'!B20</f>
        <v>101931061</v>
      </c>
      <c r="C21" s="43">
        <f>'E.2 SFAG'!F21+'E.6 ECF'!F20</f>
        <v>52624636</v>
      </c>
      <c r="D21" s="27">
        <f t="shared" si="0"/>
        <v>154555697</v>
      </c>
      <c r="E21" s="25">
        <f>'E.2 SFAG'!C21</f>
        <v>7500078</v>
      </c>
      <c r="F21" s="27">
        <f>'E.2 SFAG'!D21</f>
        <v>10193106</v>
      </c>
      <c r="G21" s="32">
        <f t="shared" si="1"/>
        <v>136862513</v>
      </c>
      <c r="H21" s="54">
        <f>'C.1 Federal Expenditures'!AR21</f>
        <v>77078021</v>
      </c>
      <c r="I21" s="43">
        <f>'E.2 SFAG'!AS21+'E.6 ECF'!AS20</f>
        <v>980785</v>
      </c>
      <c r="J21" s="43">
        <f>'E.2 SFAG'!AT21+'E.6 ECF'!AT20</f>
        <v>58803707</v>
      </c>
      <c r="L21" s="11"/>
    </row>
    <row r="22" spans="1:12" x14ac:dyDescent="0.25">
      <c r="A22" s="14" t="s">
        <v>18</v>
      </c>
      <c r="B22" s="43">
        <f>'E.2 SFAG'!B22+'E.5 Contingency'!B22+'E.6 ECF'!B21</f>
        <v>181287668</v>
      </c>
      <c r="C22" s="43">
        <f>'E.2 SFAG'!F22+'E.6 ECF'!F21</f>
        <v>1747811</v>
      </c>
      <c r="D22" s="27">
        <f t="shared" si="0"/>
        <v>183035479</v>
      </c>
      <c r="E22" s="25">
        <f>'E.2 SFAG'!C22</f>
        <v>0</v>
      </c>
      <c r="F22" s="27">
        <f>'E.2 SFAG'!D22</f>
        <v>0</v>
      </c>
      <c r="G22" s="32">
        <f t="shared" si="1"/>
        <v>183035479</v>
      </c>
      <c r="H22" s="54">
        <f>'C.1 Federal Expenditures'!AR22</f>
        <v>152807377</v>
      </c>
      <c r="I22" s="43">
        <f>'E.2 SFAG'!AS22+'E.6 ECF'!AS21</f>
        <v>0</v>
      </c>
      <c r="J22" s="43">
        <f>'E.2 SFAG'!AT22+'E.6 ECF'!AT21</f>
        <v>30228102</v>
      </c>
      <c r="L22" s="11"/>
    </row>
    <row r="23" spans="1:12" x14ac:dyDescent="0.25">
      <c r="A23" s="14" t="s">
        <v>19</v>
      </c>
      <c r="B23" s="43">
        <f>'E.2 SFAG'!B23+'E.5 Contingency'!B23+'E.6 ECF'!B22</f>
        <v>163971985</v>
      </c>
      <c r="C23" s="43">
        <f>'E.2 SFAG'!F23+'E.6 ECF'!F22</f>
        <v>0</v>
      </c>
      <c r="D23" s="27">
        <f t="shared" si="0"/>
        <v>163971985</v>
      </c>
      <c r="E23" s="25">
        <f>'E.2 SFAG'!C23</f>
        <v>0</v>
      </c>
      <c r="F23" s="27">
        <f>'E.2 SFAG'!D23</f>
        <v>16397198</v>
      </c>
      <c r="G23" s="32">
        <f t="shared" si="1"/>
        <v>147574787</v>
      </c>
      <c r="H23" s="54">
        <f>'C.1 Federal Expenditures'!AR23</f>
        <v>134624833</v>
      </c>
      <c r="I23" s="43">
        <f>'E.2 SFAG'!AS23+'E.6 ECF'!AS22</f>
        <v>12949954</v>
      </c>
      <c r="J23" s="43">
        <f>'E.2 SFAG'!AT23+'E.6 ECF'!AT22</f>
        <v>0</v>
      </c>
      <c r="L23" s="11"/>
    </row>
    <row r="24" spans="1:12" x14ac:dyDescent="0.25">
      <c r="A24" s="14" t="s">
        <v>20</v>
      </c>
      <c r="B24" s="43">
        <f>'E.2 SFAG'!B24+'E.5 Contingency'!B24+'E.6 ECF'!B23</f>
        <v>78120889</v>
      </c>
      <c r="C24" s="43">
        <f>'E.2 SFAG'!F24+'E.6 ECF'!F23</f>
        <v>58817282</v>
      </c>
      <c r="D24" s="27">
        <f t="shared" si="0"/>
        <v>136938171</v>
      </c>
      <c r="E24" s="25">
        <f>'E.2 SFAG'!C24</f>
        <v>0</v>
      </c>
      <c r="F24" s="27">
        <f>'E.2 SFAG'!D24</f>
        <v>0</v>
      </c>
      <c r="G24" s="32">
        <f t="shared" si="1"/>
        <v>136938171</v>
      </c>
      <c r="H24" s="54">
        <f>'C.1 Federal Expenditures'!AR24</f>
        <v>44924875</v>
      </c>
      <c r="I24" s="43">
        <f>'E.2 SFAG'!AS24+'E.6 ECF'!AS23</f>
        <v>0</v>
      </c>
      <c r="J24" s="43">
        <f>'E.2 SFAG'!AT24+'E.6 ECF'!AT23</f>
        <v>92013296</v>
      </c>
      <c r="L24" s="11"/>
    </row>
    <row r="25" spans="1:12" x14ac:dyDescent="0.25">
      <c r="A25" s="14" t="s">
        <v>21</v>
      </c>
      <c r="B25" s="43">
        <f>'E.2 SFAG'!B25+'E.5 Contingency'!B25+'E.6 ECF'!B24</f>
        <v>254619936</v>
      </c>
      <c r="C25" s="43">
        <f>'E.2 SFAG'!F25+'E.6 ECF'!F24</f>
        <v>0</v>
      </c>
      <c r="D25" s="27">
        <f t="shared" si="0"/>
        <v>254619936</v>
      </c>
      <c r="E25" s="25">
        <f>'E.2 SFAG'!C25</f>
        <v>0</v>
      </c>
      <c r="F25" s="27">
        <f>'E.2 SFAG'!D25</f>
        <v>22909803</v>
      </c>
      <c r="G25" s="32">
        <f t="shared" si="1"/>
        <v>231710133</v>
      </c>
      <c r="H25" s="54">
        <f>'C.1 Federal Expenditures'!AR25</f>
        <v>231710133</v>
      </c>
      <c r="I25" s="43">
        <f>'E.2 SFAG'!AS25+'E.6 ECF'!AS24</f>
        <v>0</v>
      </c>
      <c r="J25" s="43">
        <f>'E.2 SFAG'!AT25+'E.6 ECF'!AT24</f>
        <v>0</v>
      </c>
      <c r="L25" s="11"/>
    </row>
    <row r="26" spans="1:12" x14ac:dyDescent="0.25">
      <c r="A26" s="14" t="s">
        <v>22</v>
      </c>
      <c r="B26" s="43">
        <f>'E.2 SFAG'!B26+'E.5 Contingency'!B26+'E.6 ECF'!B25</f>
        <v>510545831</v>
      </c>
      <c r="C26" s="43">
        <f>'E.2 SFAG'!F26+'E.6 ECF'!F25</f>
        <v>0</v>
      </c>
      <c r="D26" s="27">
        <f t="shared" si="0"/>
        <v>510545831</v>
      </c>
      <c r="E26" s="25">
        <f>'E.2 SFAG'!C26</f>
        <v>91874224</v>
      </c>
      <c r="F26" s="27">
        <f>'E.2 SFAG'!D26</f>
        <v>45937110</v>
      </c>
      <c r="G26" s="32">
        <f t="shared" si="1"/>
        <v>372734497</v>
      </c>
      <c r="H26" s="54">
        <f>'C.1 Federal Expenditures'!AR26</f>
        <v>372734497</v>
      </c>
      <c r="I26" s="43">
        <f>'E.2 SFAG'!AS26+'E.6 ECF'!AS25</f>
        <v>0</v>
      </c>
      <c r="J26" s="43">
        <f>'E.2 SFAG'!AT26+'E.6 ECF'!AT25</f>
        <v>0</v>
      </c>
      <c r="L26" s="11"/>
    </row>
    <row r="27" spans="1:12" x14ac:dyDescent="0.25">
      <c r="A27" s="14" t="s">
        <v>23</v>
      </c>
      <c r="B27" s="43">
        <f>'E.2 SFAG'!B27+'E.5 Contingency'!B27+'E.6 ECF'!B26</f>
        <v>775352858</v>
      </c>
      <c r="C27" s="43">
        <f>'E.2 SFAG'!F27+'E.6 ECF'!F26</f>
        <v>38917102</v>
      </c>
      <c r="D27" s="27">
        <f t="shared" si="0"/>
        <v>814269960</v>
      </c>
      <c r="E27" s="25">
        <f>'E.2 SFAG'!C27</f>
        <v>2017045</v>
      </c>
      <c r="F27" s="27">
        <f>'E.2 SFAG'!D27</f>
        <v>77535285</v>
      </c>
      <c r="G27" s="32">
        <f t="shared" si="1"/>
        <v>734717630</v>
      </c>
      <c r="H27" s="54">
        <f>'C.1 Federal Expenditures'!AR27</f>
        <v>677285007</v>
      </c>
      <c r="I27" s="43">
        <f>'E.2 SFAG'!AS27+'E.6 ECF'!AS26</f>
        <v>0</v>
      </c>
      <c r="J27" s="43">
        <f>'E.2 SFAG'!AT27+'E.6 ECF'!AT26</f>
        <v>57432623</v>
      </c>
      <c r="L27" s="11"/>
    </row>
    <row r="28" spans="1:12" x14ac:dyDescent="0.25">
      <c r="A28" s="14" t="s">
        <v>24</v>
      </c>
      <c r="B28" s="43">
        <f>'E.2 SFAG'!B28+'E.5 Contingency'!B28+'E.6 ECF'!B27</f>
        <v>261969844</v>
      </c>
      <c r="C28" s="43">
        <f>'E.2 SFAG'!F28+'E.6 ECF'!F27</f>
        <v>60526936</v>
      </c>
      <c r="D28" s="27">
        <f t="shared" si="0"/>
        <v>322496780</v>
      </c>
      <c r="E28" s="25">
        <f>'E.2 SFAG'!C28</f>
        <v>50099000</v>
      </c>
      <c r="F28" s="27">
        <f>'E.2 SFAG'!D28</f>
        <v>4790000</v>
      </c>
      <c r="G28" s="32">
        <f t="shared" si="1"/>
        <v>267607780</v>
      </c>
      <c r="H28" s="54">
        <f>'C.1 Federal Expenditures'!AR28</f>
        <v>184507186</v>
      </c>
      <c r="I28" s="43">
        <f>'E.2 SFAG'!AS28+'E.6 ECF'!AS27</f>
        <v>83100593</v>
      </c>
      <c r="J28" s="43">
        <f>'E.2 SFAG'!AT28+'E.6 ECF'!AT27</f>
        <v>1</v>
      </c>
      <c r="L28" s="11"/>
    </row>
    <row r="29" spans="1:12" x14ac:dyDescent="0.25">
      <c r="A29" s="14" t="s">
        <v>25</v>
      </c>
      <c r="B29" s="43">
        <f>'E.2 SFAG'!B29+'E.5 Contingency'!B29+'E.6 ECF'!B28</f>
        <v>86767577</v>
      </c>
      <c r="C29" s="43">
        <f>'E.2 SFAG'!F29+'E.6 ECF'!F28</f>
        <v>21167665</v>
      </c>
      <c r="D29" s="27">
        <f t="shared" si="0"/>
        <v>107935242</v>
      </c>
      <c r="E29" s="25">
        <f>'E.2 SFAG'!C29</f>
        <v>17353515</v>
      </c>
      <c r="F29" s="27">
        <f>'E.2 SFAG'!D29</f>
        <v>8676758</v>
      </c>
      <c r="G29" s="32">
        <f t="shared" si="1"/>
        <v>81904969</v>
      </c>
      <c r="H29" s="54">
        <f>'C.1 Federal Expenditures'!AR29</f>
        <v>46124884</v>
      </c>
      <c r="I29" s="43">
        <f>'E.2 SFAG'!AS29+'E.6 ECF'!AS28</f>
        <v>0</v>
      </c>
      <c r="J29" s="43">
        <f>'E.2 SFAG'!AT29+'E.6 ECF'!AT28</f>
        <v>35780085</v>
      </c>
      <c r="L29" s="11"/>
    </row>
    <row r="30" spans="1:12" x14ac:dyDescent="0.25">
      <c r="A30" s="14" t="s">
        <v>26</v>
      </c>
      <c r="B30" s="43">
        <f>'E.2 SFAG'!B30+'E.5 Contingency'!B30+'E.6 ECF'!B29</f>
        <v>241231670</v>
      </c>
      <c r="C30" s="43">
        <f>'E.2 SFAG'!F30+'E.6 ECF'!F29</f>
        <v>9657073</v>
      </c>
      <c r="D30" s="27">
        <f t="shared" si="0"/>
        <v>250888743</v>
      </c>
      <c r="E30" s="25">
        <f>'E.2 SFAG'!C30</f>
        <v>0</v>
      </c>
      <c r="F30" s="27">
        <f>'E.2 SFAG'!D30</f>
        <v>21701176</v>
      </c>
      <c r="G30" s="32">
        <f t="shared" si="1"/>
        <v>229187567</v>
      </c>
      <c r="H30" s="54">
        <f>'C.1 Federal Expenditures'!AR30</f>
        <v>212771283</v>
      </c>
      <c r="I30" s="43">
        <f>'E.2 SFAG'!AS30+'E.6 ECF'!AS29</f>
        <v>16132797</v>
      </c>
      <c r="J30" s="43">
        <f>'E.2 SFAG'!AT30+'E.6 ECF'!AT29</f>
        <v>283487</v>
      </c>
      <c r="L30" s="11"/>
    </row>
    <row r="31" spans="1:12" x14ac:dyDescent="0.25">
      <c r="A31" s="14" t="s">
        <v>27</v>
      </c>
      <c r="B31" s="43">
        <f>'E.2 SFAG'!B31+'E.5 Contingency'!B31+'E.6 ECF'!B30</f>
        <v>38039116</v>
      </c>
      <c r="C31" s="43">
        <f>'E.2 SFAG'!F31+'E.6 ECF'!F30</f>
        <v>42365368</v>
      </c>
      <c r="D31" s="27">
        <f t="shared" si="0"/>
        <v>80404484</v>
      </c>
      <c r="E31" s="25">
        <f>'E.2 SFAG'!C31</f>
        <v>8700000</v>
      </c>
      <c r="F31" s="27">
        <f>'E.2 SFAG'!D31</f>
        <v>2575839</v>
      </c>
      <c r="G31" s="32">
        <f t="shared" si="1"/>
        <v>69128645</v>
      </c>
      <c r="H31" s="54">
        <f>'C.1 Federal Expenditures'!AR31</f>
        <v>26211556</v>
      </c>
      <c r="I31" s="43">
        <f>'E.2 SFAG'!AS31+'E.6 ECF'!AS30</f>
        <v>0</v>
      </c>
      <c r="J31" s="43">
        <f>'E.2 SFAG'!AT31+'E.6 ECF'!AT30</f>
        <v>42917089</v>
      </c>
      <c r="L31" s="11"/>
    </row>
    <row r="32" spans="1:12" x14ac:dyDescent="0.25">
      <c r="A32" s="14" t="s">
        <v>28</v>
      </c>
      <c r="B32" s="43">
        <f>'E.2 SFAG'!B32+'E.5 Contingency'!B32+'E.6 ECF'!B31</f>
        <v>56833778</v>
      </c>
      <c r="C32" s="43">
        <f>'E.2 SFAG'!F32+'E.6 ECF'!F31</f>
        <v>56265177</v>
      </c>
      <c r="D32" s="27">
        <f t="shared" si="0"/>
        <v>113098955</v>
      </c>
      <c r="E32" s="25">
        <f>'E.2 SFAG'!C32</f>
        <v>17000000</v>
      </c>
      <c r="F32" s="27">
        <f>'E.2 SFAG'!D32</f>
        <v>0</v>
      </c>
      <c r="G32" s="32">
        <f t="shared" si="1"/>
        <v>96098955</v>
      </c>
      <c r="H32" s="54">
        <f>'C.1 Federal Expenditures'!AR32</f>
        <v>36117040</v>
      </c>
      <c r="I32" s="43">
        <f>'E.2 SFAG'!AS32+'E.6 ECF'!AS31</f>
        <v>0</v>
      </c>
      <c r="J32" s="43">
        <f>'E.2 SFAG'!AT32+'E.6 ECF'!AT31</f>
        <v>59981915</v>
      </c>
      <c r="L32" s="11"/>
    </row>
    <row r="33" spans="1:12" x14ac:dyDescent="0.25">
      <c r="A33" s="14" t="s">
        <v>29</v>
      </c>
      <c r="B33" s="43">
        <f>'E.2 SFAG'!B33+'E.5 Contingency'!B33+'E.6 ECF'!B32</f>
        <v>48778314</v>
      </c>
      <c r="C33" s="43">
        <f>'E.2 SFAG'!F33+'E.6 ECF'!F32</f>
        <v>6530118</v>
      </c>
      <c r="D33" s="27">
        <f t="shared" si="0"/>
        <v>55308432</v>
      </c>
      <c r="E33" s="25">
        <f>'E.2 SFAG'!C33</f>
        <v>0</v>
      </c>
      <c r="F33" s="27">
        <f>'E.2 SFAG'!D33</f>
        <v>0</v>
      </c>
      <c r="G33" s="32">
        <f t="shared" si="1"/>
        <v>55308432</v>
      </c>
      <c r="H33" s="54">
        <f>'C.1 Federal Expenditures'!AR33</f>
        <v>48946951</v>
      </c>
      <c r="I33" s="43">
        <f>'E.2 SFAG'!AS33+'E.6 ECF'!AS32</f>
        <v>6361481</v>
      </c>
      <c r="J33" s="43">
        <f>'E.2 SFAG'!AT33+'E.6 ECF'!AT32</f>
        <v>0</v>
      </c>
      <c r="L33" s="11"/>
    </row>
    <row r="34" spans="1:12" x14ac:dyDescent="0.25">
      <c r="A34" s="14" t="s">
        <v>30</v>
      </c>
      <c r="B34" s="43">
        <f>'E.2 SFAG'!B34+'E.5 Contingency'!B34+'E.6 ECF'!B33</f>
        <v>38521261</v>
      </c>
      <c r="C34" s="43">
        <f>'E.2 SFAG'!F34+'E.6 ECF'!F33</f>
        <v>29273890</v>
      </c>
      <c r="D34" s="27">
        <f t="shared" si="0"/>
        <v>67795151</v>
      </c>
      <c r="E34" s="25">
        <f>'E.2 SFAG'!C34</f>
        <v>4200000</v>
      </c>
      <c r="F34" s="27">
        <f>'E.2 SFAG'!D34</f>
        <v>936937</v>
      </c>
      <c r="G34" s="32">
        <f t="shared" si="1"/>
        <v>62658214</v>
      </c>
      <c r="H34" s="54">
        <f>'C.1 Federal Expenditures'!AR34</f>
        <v>18118750</v>
      </c>
      <c r="I34" s="43">
        <f>'E.2 SFAG'!AS34+'E.6 ECF'!AS33</f>
        <v>0</v>
      </c>
      <c r="J34" s="43">
        <f>'E.2 SFAG'!AT34+'E.6 ECF'!AT33</f>
        <v>44539464</v>
      </c>
      <c r="L34" s="11"/>
    </row>
    <row r="35" spans="1:12" x14ac:dyDescent="0.25">
      <c r="A35" s="14" t="s">
        <v>31</v>
      </c>
      <c r="B35" s="43">
        <f>'E.2 SFAG'!B35+'E.5 Contingency'!B35+'E.6 ECF'!B34</f>
        <v>404034823</v>
      </c>
      <c r="C35" s="43">
        <f>'E.2 SFAG'!F35+'E.6 ECF'!F34</f>
        <v>29508709</v>
      </c>
      <c r="D35" s="27">
        <f t="shared" si="0"/>
        <v>433543532</v>
      </c>
      <c r="E35" s="25">
        <f>'E.2 SFAG'!C35</f>
        <v>76000000</v>
      </c>
      <c r="F35" s="27">
        <f>'E.2 SFAG'!D35</f>
        <v>16938000</v>
      </c>
      <c r="G35" s="32">
        <f t="shared" si="1"/>
        <v>340605532</v>
      </c>
      <c r="H35" s="54">
        <f>'C.1 Federal Expenditures'!AR35</f>
        <v>326367769</v>
      </c>
      <c r="I35" s="43">
        <f>'E.2 SFAG'!AS35+'E.6 ECF'!AS34</f>
        <v>8237763</v>
      </c>
      <c r="J35" s="43">
        <f>'E.2 SFAG'!AT35+'E.6 ECF'!AT34</f>
        <v>6000000</v>
      </c>
      <c r="L35" s="11"/>
    </row>
    <row r="36" spans="1:12" x14ac:dyDescent="0.25">
      <c r="A36" s="14" t="s">
        <v>32</v>
      </c>
      <c r="B36" s="43">
        <f>'E.2 SFAG'!B36+'E.5 Contingency'!B36+'E.6 ECF'!B35</f>
        <v>122896685</v>
      </c>
      <c r="C36" s="43">
        <f>'E.2 SFAG'!F36+'E.6 ECF'!F35</f>
        <v>75218058</v>
      </c>
      <c r="D36" s="27">
        <f t="shared" si="0"/>
        <v>198114743</v>
      </c>
      <c r="E36" s="25">
        <f>'E.2 SFAG'!C36</f>
        <v>30527500</v>
      </c>
      <c r="F36" s="27">
        <f>'E.2 SFAG'!D36</f>
        <v>0</v>
      </c>
      <c r="G36" s="32">
        <f t="shared" si="1"/>
        <v>167587243</v>
      </c>
      <c r="H36" s="54">
        <f>'C.1 Federal Expenditures'!AR36</f>
        <v>74036140</v>
      </c>
      <c r="I36" s="43">
        <f>'E.2 SFAG'!AS36+'E.6 ECF'!AS35</f>
        <v>93551103</v>
      </c>
      <c r="J36" s="43">
        <f>'E.2 SFAG'!AT36+'E.6 ECF'!AT35</f>
        <v>0</v>
      </c>
      <c r="L36" s="11"/>
    </row>
    <row r="37" spans="1:12" x14ac:dyDescent="0.25">
      <c r="A37" s="14" t="s">
        <v>33</v>
      </c>
      <c r="B37" s="43">
        <f>'E.2 SFAG'!B37+'E.5 Contingency'!B37+'E.6 ECF'!B36</f>
        <v>2715077191</v>
      </c>
      <c r="C37" s="43">
        <f>'E.2 SFAG'!F37+'E.6 ECF'!F36</f>
        <v>44926274</v>
      </c>
      <c r="D37" s="27">
        <f t="shared" si="0"/>
        <v>2760003465</v>
      </c>
      <c r="E37" s="25">
        <f>'E.2 SFAG'!C37</f>
        <v>312331000</v>
      </c>
      <c r="F37" s="27">
        <f>'E.2 SFAG'!D37</f>
        <v>181119543</v>
      </c>
      <c r="G37" s="32">
        <f t="shared" si="1"/>
        <v>2266552922</v>
      </c>
      <c r="H37" s="54">
        <f>'C.1 Federal Expenditures'!AR37</f>
        <v>2103882091</v>
      </c>
      <c r="I37" s="43">
        <f>'E.2 SFAG'!AS37+'E.6 ECF'!AS36</f>
        <v>70427896</v>
      </c>
      <c r="J37" s="43">
        <f>'E.2 SFAG'!AT37+'E.6 ECF'!AT36</f>
        <v>92242935</v>
      </c>
      <c r="L37" s="11"/>
    </row>
    <row r="38" spans="1:12" x14ac:dyDescent="0.25">
      <c r="A38" s="14" t="s">
        <v>34</v>
      </c>
      <c r="B38" s="43">
        <f>'E.2 SFAG'!B38+'E.5 Contingency'!B38+'E.6 ECF'!B37</f>
        <v>335015340</v>
      </c>
      <c r="C38" s="43">
        <f>'E.2 SFAG'!F38+'E.6 ECF'!F37</f>
        <v>24575170</v>
      </c>
      <c r="D38" s="27">
        <f t="shared" si="0"/>
        <v>359590510</v>
      </c>
      <c r="E38" s="25">
        <f>'E.2 SFAG'!C38</f>
        <v>71773001</v>
      </c>
      <c r="F38" s="27">
        <f>'E.2 SFAG'!D38</f>
        <v>12239700</v>
      </c>
      <c r="G38" s="32">
        <f t="shared" si="1"/>
        <v>275577809</v>
      </c>
      <c r="H38" s="54">
        <f>'C.1 Federal Expenditures'!AR38</f>
        <v>259595826</v>
      </c>
      <c r="I38" s="43">
        <f>'E.2 SFAG'!AS38+'E.6 ECF'!AS37</f>
        <v>15981983</v>
      </c>
      <c r="J38" s="43">
        <f>'E.2 SFAG'!AT38+'E.6 ECF'!AT37</f>
        <v>0</v>
      </c>
      <c r="L38" s="11"/>
    </row>
    <row r="39" spans="1:12" x14ac:dyDescent="0.25">
      <c r="A39" s="14" t="s">
        <v>35</v>
      </c>
      <c r="B39" s="43">
        <f>'E.2 SFAG'!B39+'E.5 Contingency'!B39+'E.6 ECF'!B38</f>
        <v>26399809</v>
      </c>
      <c r="C39" s="43">
        <f>'E.2 SFAG'!F39+'E.6 ECF'!F38</f>
        <v>14116239</v>
      </c>
      <c r="D39" s="27">
        <f t="shared" si="0"/>
        <v>40516048</v>
      </c>
      <c r="E39" s="25">
        <f>'E.2 SFAG'!C39</f>
        <v>0</v>
      </c>
      <c r="F39" s="27">
        <f>'E.2 SFAG'!D39</f>
        <v>0</v>
      </c>
      <c r="G39" s="32">
        <f t="shared" si="1"/>
        <v>40516048</v>
      </c>
      <c r="H39" s="54">
        <f>'C.1 Federal Expenditures'!AR39</f>
        <v>29542661</v>
      </c>
      <c r="I39" s="43">
        <f>'E.2 SFAG'!AS39+'E.6 ECF'!AS38</f>
        <v>0</v>
      </c>
      <c r="J39" s="43">
        <f>'E.2 SFAG'!AT39+'E.6 ECF'!AT38</f>
        <v>10973387</v>
      </c>
      <c r="L39" s="11"/>
    </row>
    <row r="40" spans="1:12" x14ac:dyDescent="0.25">
      <c r="A40" s="14" t="s">
        <v>36</v>
      </c>
      <c r="B40" s="43">
        <f>'E.2 SFAG'!B40+'E.5 Contingency'!B40+'E.6 ECF'!B39</f>
        <v>727968260</v>
      </c>
      <c r="C40" s="43">
        <f>'E.2 SFAG'!F40+'E.6 ECF'!F39</f>
        <v>277178304</v>
      </c>
      <c r="D40" s="27">
        <f t="shared" si="0"/>
        <v>1005146564</v>
      </c>
      <c r="E40" s="25">
        <f>'E.2 SFAG'!C40</f>
        <v>0</v>
      </c>
      <c r="F40" s="27">
        <f>'E.2 SFAG'!D40</f>
        <v>60593787</v>
      </c>
      <c r="G40" s="32">
        <f t="shared" si="1"/>
        <v>944552777</v>
      </c>
      <c r="H40" s="54">
        <f>'C.1 Federal Expenditures'!AR40</f>
        <v>580067942</v>
      </c>
      <c r="I40" s="43">
        <f>'E.2 SFAG'!AS40+'E.6 ECF'!AS39</f>
        <v>227461862</v>
      </c>
      <c r="J40" s="43">
        <f>'E.2 SFAG'!AT40+'E.6 ECF'!AT39</f>
        <v>137022973</v>
      </c>
      <c r="L40" s="11"/>
    </row>
    <row r="41" spans="1:12" x14ac:dyDescent="0.25">
      <c r="A41" s="14" t="s">
        <v>37</v>
      </c>
      <c r="B41" s="43">
        <f>'E.2 SFAG'!B41+'E.5 Contingency'!B41+'E.6 ECF'!B40</f>
        <v>145281442</v>
      </c>
      <c r="C41" s="43">
        <f>'E.2 SFAG'!F41+'E.6 ECF'!F40</f>
        <v>61807859</v>
      </c>
      <c r="D41" s="27">
        <f t="shared" si="0"/>
        <v>207089301</v>
      </c>
      <c r="E41" s="25">
        <f>'E.2 SFAG'!C41</f>
        <v>29056288</v>
      </c>
      <c r="F41" s="27">
        <f>'E.2 SFAG'!D41</f>
        <v>14528144</v>
      </c>
      <c r="G41" s="32">
        <f t="shared" si="1"/>
        <v>163504869</v>
      </c>
      <c r="H41" s="54">
        <f>'C.1 Federal Expenditures'!AR41</f>
        <v>111056589</v>
      </c>
      <c r="I41" s="43">
        <f>'E.2 SFAG'!AS41+'E.6 ECF'!AS40</f>
        <v>52448280</v>
      </c>
      <c r="J41" s="43">
        <f>'E.2 SFAG'!AT41+'E.6 ECF'!AT40</f>
        <v>0</v>
      </c>
      <c r="L41" s="11"/>
    </row>
    <row r="42" spans="1:12" x14ac:dyDescent="0.25">
      <c r="A42" s="14" t="s">
        <v>38</v>
      </c>
      <c r="B42" s="43">
        <f>'E.2 SFAG'!B42+'E.5 Contingency'!B42+'E.6 ECF'!B41</f>
        <v>185380277</v>
      </c>
      <c r="C42" s="43">
        <f>'E.2 SFAG'!F42+'E.6 ECF'!F41</f>
        <v>0</v>
      </c>
      <c r="D42" s="27">
        <f t="shared" si="0"/>
        <v>185380277</v>
      </c>
      <c r="E42" s="25">
        <f>'E.2 SFAG'!C42</f>
        <v>0</v>
      </c>
      <c r="F42" s="27">
        <f>'E.2 SFAG'!D42</f>
        <v>0</v>
      </c>
      <c r="G42" s="32">
        <f t="shared" si="1"/>
        <v>185380277</v>
      </c>
      <c r="H42" s="54">
        <f>'C.1 Federal Expenditures'!AR42</f>
        <v>163300112</v>
      </c>
      <c r="I42" s="43">
        <f>'E.2 SFAG'!AS42+'E.6 ECF'!AS41</f>
        <v>0</v>
      </c>
      <c r="J42" s="43">
        <f>'E.2 SFAG'!AT42+'E.6 ECF'!AT41</f>
        <v>22080165</v>
      </c>
      <c r="L42" s="11"/>
    </row>
    <row r="43" spans="1:12" x14ac:dyDescent="0.25">
      <c r="A43" s="14" t="s">
        <v>39</v>
      </c>
      <c r="B43" s="43">
        <f>'E.2 SFAG'!B43+'E.5 Contingency'!B43+'E.6 ECF'!B42</f>
        <v>719499305</v>
      </c>
      <c r="C43" s="43">
        <f>'E.2 SFAG'!F43+'E.6 ECF'!F42</f>
        <v>791695931</v>
      </c>
      <c r="D43" s="27">
        <f t="shared" si="0"/>
        <v>1511195236</v>
      </c>
      <c r="E43" s="25">
        <f>'E.2 SFAG'!C43</f>
        <v>110912000</v>
      </c>
      <c r="F43" s="27">
        <f>'E.2 SFAG'!D43</f>
        <v>23232750</v>
      </c>
      <c r="G43" s="32">
        <f t="shared" si="1"/>
        <v>1377050486</v>
      </c>
      <c r="H43" s="54">
        <f>'C.1 Federal Expenditures'!AR43</f>
        <v>549128692</v>
      </c>
      <c r="I43" s="43">
        <f>'E.2 SFAG'!AS43+'E.6 ECF'!AS42</f>
        <v>55938593</v>
      </c>
      <c r="J43" s="43">
        <f>'E.2 SFAG'!AT43+'E.6 ECF'!AT42</f>
        <v>771983201</v>
      </c>
      <c r="L43" s="11"/>
    </row>
    <row r="44" spans="1:12" x14ac:dyDescent="0.25">
      <c r="A44" s="14" t="s">
        <v>40</v>
      </c>
      <c r="B44" s="43">
        <f>'E.2 SFAG'!B44+'E.5 Contingency'!B44+'E.6 ECF'!B43</f>
        <v>95021587</v>
      </c>
      <c r="C44" s="43">
        <f>'E.2 SFAG'!F44+'E.6 ECF'!F43</f>
        <v>0</v>
      </c>
      <c r="D44" s="27">
        <f t="shared" si="0"/>
        <v>95021587</v>
      </c>
      <c r="E44" s="25">
        <f>'E.2 SFAG'!C44</f>
        <v>13029940</v>
      </c>
      <c r="F44" s="27">
        <f>'E.2 SFAG'!D44</f>
        <v>7126618</v>
      </c>
      <c r="G44" s="32">
        <f t="shared" si="1"/>
        <v>74865029</v>
      </c>
      <c r="H44" s="54">
        <f>'C.1 Federal Expenditures'!AR44</f>
        <v>63399018</v>
      </c>
      <c r="I44" s="43">
        <f>'E.2 SFAG'!AS44+'E.6 ECF'!AS43</f>
        <v>0</v>
      </c>
      <c r="J44" s="43">
        <f>'E.2 SFAG'!AT44+'E.6 ECF'!AT43</f>
        <v>11466011</v>
      </c>
      <c r="L44" s="11"/>
    </row>
    <row r="45" spans="1:12" x14ac:dyDescent="0.25">
      <c r="A45" s="14" t="s">
        <v>41</v>
      </c>
      <c r="B45" s="43">
        <f>'E.2 SFAG'!B45+'E.5 Contingency'!B45+'E.6 ECF'!B44</f>
        <v>111104406</v>
      </c>
      <c r="C45" s="43">
        <f>'E.2 SFAG'!F45+'E.6 ECF'!F44</f>
        <v>36119668</v>
      </c>
      <c r="D45" s="27">
        <f t="shared" si="0"/>
        <v>147224074</v>
      </c>
      <c r="E45" s="25">
        <f>'E.2 SFAG'!C45</f>
        <v>0</v>
      </c>
      <c r="F45" s="27">
        <f>'E.2 SFAG'!D45</f>
        <v>0</v>
      </c>
      <c r="G45" s="32">
        <f t="shared" si="1"/>
        <v>147224074</v>
      </c>
      <c r="H45" s="54">
        <f>'C.1 Federal Expenditures'!AR45</f>
        <v>122757736</v>
      </c>
      <c r="I45" s="43">
        <f>'E.2 SFAG'!AS45+'E.6 ECF'!AS44</f>
        <v>24466338</v>
      </c>
      <c r="J45" s="43">
        <f>'E.2 SFAG'!AT45+'E.6 ECF'!AT44</f>
        <v>0</v>
      </c>
      <c r="L45" s="11"/>
    </row>
    <row r="46" spans="1:12" x14ac:dyDescent="0.25">
      <c r="A46" s="14" t="s">
        <v>42</v>
      </c>
      <c r="B46" s="43">
        <f>'E.2 SFAG'!B46+'E.5 Contingency'!B46+'E.6 ECF'!B45</f>
        <v>21279651</v>
      </c>
      <c r="C46" s="43">
        <f>'E.2 SFAG'!F46+'E.6 ECF'!F45</f>
        <v>19382859</v>
      </c>
      <c r="D46" s="27">
        <f t="shared" si="0"/>
        <v>40662510</v>
      </c>
      <c r="E46" s="25">
        <f>'E.2 SFAG'!C46</f>
        <v>0</v>
      </c>
      <c r="F46" s="27">
        <f>'E.2 SFAG'!D46</f>
        <v>2127965</v>
      </c>
      <c r="G46" s="32">
        <f t="shared" si="1"/>
        <v>38534545</v>
      </c>
      <c r="H46" s="54">
        <f>'C.1 Federal Expenditures'!AR46</f>
        <v>18072739</v>
      </c>
      <c r="I46" s="43">
        <f>'E.2 SFAG'!AS46+'E.6 ECF'!AS45</f>
        <v>0</v>
      </c>
      <c r="J46" s="43">
        <f>'E.2 SFAG'!AT46+'E.6 ECF'!AT45</f>
        <v>20461806</v>
      </c>
      <c r="L46" s="11"/>
    </row>
    <row r="47" spans="1:12" x14ac:dyDescent="0.25">
      <c r="A47" s="14" t="s">
        <v>43</v>
      </c>
      <c r="B47" s="43">
        <f>'E.2 SFAG'!B47+'E.5 Contingency'!B47+'E.6 ECF'!B46</f>
        <v>212859869</v>
      </c>
      <c r="C47" s="43">
        <f>'E.2 SFAG'!F47+'E.6 ECF'!F46</f>
        <v>153078285</v>
      </c>
      <c r="D47" s="27">
        <f t="shared" si="0"/>
        <v>365938154</v>
      </c>
      <c r="E47" s="25">
        <f>'E.2 SFAG'!C47</f>
        <v>8397592</v>
      </c>
      <c r="F47" s="27">
        <f>'E.2 SFAG'!D47</f>
        <v>0</v>
      </c>
      <c r="G47" s="32">
        <f t="shared" si="1"/>
        <v>357540562</v>
      </c>
      <c r="H47" s="54">
        <f>'C.1 Federal Expenditures'!AR47</f>
        <v>114712299</v>
      </c>
      <c r="I47" s="43">
        <f>'E.2 SFAG'!AS47+'E.6 ECF'!AS46</f>
        <v>0</v>
      </c>
      <c r="J47" s="43">
        <f>'E.2 SFAG'!AT47+'E.6 ECF'!AT46</f>
        <v>242828263</v>
      </c>
      <c r="L47" s="11"/>
    </row>
    <row r="48" spans="1:12" x14ac:dyDescent="0.25">
      <c r="A48" s="14" t="s">
        <v>44</v>
      </c>
      <c r="B48" s="43">
        <f>'E.2 SFAG'!B48+'E.5 Contingency'!B48+'E.6 ECF'!B47</f>
        <v>540426574</v>
      </c>
      <c r="C48" s="43">
        <f>'E.2 SFAG'!F48+'E.6 ECF'!F47</f>
        <v>188722368</v>
      </c>
      <c r="D48" s="27">
        <f t="shared" si="0"/>
        <v>729148942</v>
      </c>
      <c r="E48" s="25">
        <f>'E.2 SFAG'!C48</f>
        <v>0</v>
      </c>
      <c r="F48" s="27">
        <f>'E.2 SFAG'!D48</f>
        <v>33573455</v>
      </c>
      <c r="G48" s="32">
        <f t="shared" si="1"/>
        <v>695575487</v>
      </c>
      <c r="H48" s="54">
        <f>'C.1 Federal Expenditures'!AR48</f>
        <v>570787223</v>
      </c>
      <c r="I48" s="43">
        <f>'E.2 SFAG'!AS48+'E.6 ECF'!AS47</f>
        <v>124788262</v>
      </c>
      <c r="J48" s="43">
        <f>'E.2 SFAG'!AT48+'E.6 ECF'!AT47</f>
        <v>2</v>
      </c>
      <c r="L48" s="11"/>
    </row>
    <row r="49" spans="1:12" x14ac:dyDescent="0.25">
      <c r="A49" s="14" t="s">
        <v>45</v>
      </c>
      <c r="B49" s="43">
        <f>'E.2 SFAG'!B49+'E.5 Contingency'!B49+'E.6 ECF'!B48</f>
        <v>75609475</v>
      </c>
      <c r="C49" s="43">
        <f>'E.2 SFAG'!F49+'E.6 ECF'!F48</f>
        <v>121567279</v>
      </c>
      <c r="D49" s="27">
        <f t="shared" si="0"/>
        <v>197176754</v>
      </c>
      <c r="E49" s="25">
        <f>'E.2 SFAG'!C49</f>
        <v>15121895</v>
      </c>
      <c r="F49" s="27">
        <f>'E.2 SFAG'!D49</f>
        <v>7560947</v>
      </c>
      <c r="G49" s="32">
        <f t="shared" si="1"/>
        <v>174493912</v>
      </c>
      <c r="H49" s="54">
        <f>'C.1 Federal Expenditures'!AR49</f>
        <v>53638638</v>
      </c>
      <c r="I49" s="43">
        <f>'E.2 SFAG'!AS49+'E.6 ECF'!AS48</f>
        <v>0</v>
      </c>
      <c r="J49" s="43">
        <f>'E.2 SFAG'!AT49+'E.6 ECF'!AT48</f>
        <v>120855274</v>
      </c>
      <c r="L49" s="11"/>
    </row>
    <row r="50" spans="1:12" x14ac:dyDescent="0.25">
      <c r="A50" s="14" t="s">
        <v>46</v>
      </c>
      <c r="B50" s="43">
        <f>'E.2 SFAG'!B50+'E.5 Contingency'!B50+'E.6 ECF'!B49</f>
        <v>47353181</v>
      </c>
      <c r="C50" s="43">
        <f>'E.2 SFAG'!F50+'E.6 ECF'!F49</f>
        <v>1636422</v>
      </c>
      <c r="D50" s="27">
        <f t="shared" si="0"/>
        <v>48989603</v>
      </c>
      <c r="E50" s="25">
        <f>'E.2 SFAG'!C50</f>
        <v>9224074</v>
      </c>
      <c r="F50" s="27">
        <f>'E.2 SFAG'!D50</f>
        <v>4735318</v>
      </c>
      <c r="G50" s="32">
        <f t="shared" si="1"/>
        <v>35030211</v>
      </c>
      <c r="H50" s="54">
        <f>'C.1 Federal Expenditures'!AR50</f>
        <v>34855455</v>
      </c>
      <c r="I50" s="43">
        <f>'E.2 SFAG'!AS50+'E.6 ECF'!AS49</f>
        <v>0</v>
      </c>
      <c r="J50" s="43">
        <f>'E.2 SFAG'!AT50+'E.6 ECF'!AT49</f>
        <v>174756</v>
      </c>
      <c r="L50" s="11"/>
    </row>
    <row r="51" spans="1:12" x14ac:dyDescent="0.25">
      <c r="A51" s="14" t="s">
        <v>47</v>
      </c>
      <c r="B51" s="43">
        <f>'E.2 SFAG'!B51+'E.5 Contingency'!B51+'E.6 ECF'!B50</f>
        <v>158285172</v>
      </c>
      <c r="C51" s="43">
        <f>'E.2 SFAG'!F51+'E.6 ECF'!F50</f>
        <v>54278512</v>
      </c>
      <c r="D51" s="27">
        <f t="shared" si="0"/>
        <v>212563684</v>
      </c>
      <c r="E51" s="25">
        <f>'E.2 SFAG'!C51</f>
        <v>16037729</v>
      </c>
      <c r="F51" s="27">
        <f>'E.2 SFAG'!D51</f>
        <v>15825500</v>
      </c>
      <c r="G51" s="32">
        <f t="shared" si="1"/>
        <v>180700455</v>
      </c>
      <c r="H51" s="54">
        <f>'C.1 Federal Expenditures'!AR51</f>
        <v>102506515</v>
      </c>
      <c r="I51" s="43">
        <f>'E.2 SFAG'!AS51+'E.6 ECF'!AS50</f>
        <v>79669</v>
      </c>
      <c r="J51" s="43">
        <f>'E.2 SFAG'!AT51+'E.6 ECF'!AT50</f>
        <v>78114271</v>
      </c>
      <c r="L51" s="11"/>
    </row>
    <row r="52" spans="1:12" x14ac:dyDescent="0.25">
      <c r="A52" s="14" t="s">
        <v>48</v>
      </c>
      <c r="B52" s="43">
        <f>'E.2 SFAG'!B52+'E.5 Contingency'!B52+'E.6 ECF'!B51</f>
        <v>422938318</v>
      </c>
      <c r="C52" s="43">
        <f>'E.2 SFAG'!F52+'E.6 ECF'!F51</f>
        <v>65856332</v>
      </c>
      <c r="D52" s="27">
        <f t="shared" si="0"/>
        <v>488794650</v>
      </c>
      <c r="E52" s="25">
        <f>'E.2 SFAG'!C52</f>
        <v>109326286</v>
      </c>
      <c r="F52" s="27">
        <f>'E.2 SFAG'!D52</f>
        <v>4675000</v>
      </c>
      <c r="G52" s="32">
        <f t="shared" si="1"/>
        <v>374793364</v>
      </c>
      <c r="H52" s="54">
        <f>'C.1 Federal Expenditures'!AR52</f>
        <v>328940261</v>
      </c>
      <c r="I52" s="43">
        <f>'E.2 SFAG'!AS52+'E.6 ECF'!AS51</f>
        <v>0</v>
      </c>
      <c r="J52" s="43">
        <f>'E.2 SFAG'!AT52+'E.6 ECF'!AT51</f>
        <v>45853103</v>
      </c>
      <c r="L52" s="11"/>
    </row>
    <row r="53" spans="1:12" x14ac:dyDescent="0.25">
      <c r="A53" s="14" t="s">
        <v>49</v>
      </c>
      <c r="B53" s="43">
        <f>'E.2 SFAG'!B53+'E.5 Contingency'!B53+'E.6 ECF'!B52</f>
        <v>110176310</v>
      </c>
      <c r="C53" s="43">
        <f>'E.2 SFAG'!F53+'E.6 ECF'!F52</f>
        <v>3724171</v>
      </c>
      <c r="D53" s="27">
        <f t="shared" si="0"/>
        <v>113900481</v>
      </c>
      <c r="E53" s="25">
        <f>'E.2 SFAG'!C53</f>
        <v>0</v>
      </c>
      <c r="F53" s="27">
        <f>'E.2 SFAG'!D53</f>
        <v>11017631</v>
      </c>
      <c r="G53" s="32">
        <f t="shared" si="1"/>
        <v>102882850</v>
      </c>
      <c r="H53" s="54">
        <f>'C.1 Federal Expenditures'!AR53</f>
        <v>80528662</v>
      </c>
      <c r="I53" s="43">
        <f>'E.2 SFAG'!AS53+'E.6 ECF'!AS52</f>
        <v>0</v>
      </c>
      <c r="J53" s="43">
        <f>'E.2 SFAG'!AT53+'E.6 ECF'!AT52</f>
        <v>22354188</v>
      </c>
      <c r="L53" s="11"/>
    </row>
    <row r="54" spans="1:12" x14ac:dyDescent="0.25">
      <c r="A54" s="14" t="s">
        <v>50</v>
      </c>
      <c r="B54" s="43">
        <f>'E.2 SFAG'!B54+'E.5 Contingency'!B54+'E.6 ECF'!B53</f>
        <v>348864545</v>
      </c>
      <c r="C54" s="43">
        <f>'E.2 SFAG'!F54+'E.6 ECF'!F53</f>
        <v>54781887</v>
      </c>
      <c r="D54" s="27">
        <f t="shared" si="0"/>
        <v>403646432</v>
      </c>
      <c r="E54" s="25">
        <f>'E.2 SFAG'!C54</f>
        <v>61833144</v>
      </c>
      <c r="F54" s="27">
        <f>'E.2 SFAG'!D54</f>
        <v>15443200</v>
      </c>
      <c r="G54" s="32">
        <f t="shared" si="1"/>
        <v>326370088</v>
      </c>
      <c r="H54" s="54">
        <f>'C.1 Federal Expenditures'!AR54</f>
        <v>238222494</v>
      </c>
      <c r="I54" s="43">
        <f>'E.2 SFAG'!AS54+'E.6 ECF'!AS53</f>
        <v>0</v>
      </c>
      <c r="J54" s="43">
        <f>'E.2 SFAG'!AT54+'E.6 ECF'!AT53</f>
        <v>88147594</v>
      </c>
      <c r="L54" s="11"/>
    </row>
    <row r="55" spans="1:12" x14ac:dyDescent="0.25">
      <c r="A55" s="14" t="s">
        <v>51</v>
      </c>
      <c r="B55" s="43">
        <f>'E.2 SFAG'!B55+'E.5 Contingency'!B55+'E.6 ECF'!B54</f>
        <v>18500530</v>
      </c>
      <c r="C55" s="43">
        <f>'E.2 SFAG'!F55+'E.6 ECF'!F54</f>
        <v>26281766</v>
      </c>
      <c r="D55" s="27">
        <f t="shared" si="0"/>
        <v>44782296</v>
      </c>
      <c r="E55" s="25">
        <f>'E.2 SFAG'!C55</f>
        <v>0</v>
      </c>
      <c r="F55" s="27">
        <f>'E.2 SFAG'!D55</f>
        <v>0</v>
      </c>
      <c r="G55" s="32">
        <f t="shared" si="1"/>
        <v>44782296</v>
      </c>
      <c r="H55" s="54">
        <f>'C.1 Federal Expenditures'!AR55</f>
        <v>16033582</v>
      </c>
      <c r="I55" s="43">
        <f>'E.2 SFAG'!AS55+'E.6 ECF'!AS54</f>
        <v>4552862</v>
      </c>
      <c r="J55" s="43">
        <f>'E.2 SFAG'!AT55+'E.6 ECF'!AT54</f>
        <v>24195852</v>
      </c>
      <c r="L55" s="11"/>
    </row>
  </sheetData>
  <mergeCells count="5">
    <mergeCell ref="I2:I3"/>
    <mergeCell ref="J2:J3"/>
    <mergeCell ref="E2:F2"/>
    <mergeCell ref="A2:A3"/>
    <mergeCell ref="H2:H3"/>
  </mergeCells>
  <pageMargins left="0.25" right="0.25" top="0.75" bottom="0.75" header="0.3" footer="0.3"/>
  <pageSetup scale="5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theme="7"/>
    <pageSetUpPr fitToPage="1"/>
  </sheetPr>
  <dimension ref="A1:BG68"/>
  <sheetViews>
    <sheetView zoomScaleNormal="100" zoomScaleSheetLayoutView="30" workbookViewId="0">
      <pane xSplit="1" ySplit="3" topLeftCell="B4" activePane="bottomRight" state="frozenSplit"/>
      <selection activeCell="B34" sqref="B34"/>
      <selection pane="topRight" activeCell="B34" sqref="B34"/>
      <selection pane="bottomLeft" activeCell="B34" sqref="B34"/>
      <selection pane="bottomRight" activeCell="D30" sqref="D30"/>
    </sheetView>
  </sheetViews>
  <sheetFormatPr defaultColWidth="9.140625" defaultRowHeight="15" x14ac:dyDescent="0.25"/>
  <cols>
    <col min="1" max="1" width="21" style="49" customWidth="1"/>
    <col min="2" max="4" width="16.7109375" style="49" customWidth="1"/>
    <col min="5" max="5" width="18.7109375" style="49" customWidth="1"/>
    <col min="6" max="6" width="18.28515625" style="49" customWidth="1"/>
    <col min="7" max="7" width="16.140625" style="49" customWidth="1"/>
    <col min="8" max="8" width="17.7109375" style="49" customWidth="1"/>
    <col min="9" max="9" width="15.42578125" style="49" customWidth="1"/>
    <col min="10" max="11" width="15.42578125" style="49" bestFit="1" customWidth="1"/>
    <col min="12" max="12" width="14.28515625" style="49" bestFit="1" customWidth="1"/>
    <col min="13" max="15" width="15.42578125" style="49" bestFit="1" customWidth="1"/>
    <col min="16" max="16" width="15.28515625" style="49" bestFit="1" customWidth="1"/>
    <col min="17" max="17" width="15.42578125" style="49" bestFit="1" customWidth="1"/>
    <col min="18" max="18" width="17.28515625" style="49" bestFit="1" customWidth="1"/>
    <col min="19" max="20" width="15.42578125" style="49" bestFit="1" customWidth="1"/>
    <col min="21" max="21" width="17.28515625" style="49" bestFit="1" customWidth="1"/>
    <col min="22" max="22" width="16.85546875" style="49" bestFit="1" customWidth="1"/>
    <col min="23" max="25" width="17.28515625" style="49" bestFit="1" customWidth="1"/>
    <col min="26" max="26" width="15.28515625" style="49" bestFit="1" customWidth="1"/>
    <col min="27" max="27" width="17.28515625" style="49" bestFit="1" customWidth="1"/>
    <col min="28" max="31" width="15.42578125" style="49" bestFit="1" customWidth="1"/>
    <col min="32" max="32" width="17.28515625" style="49" bestFit="1" customWidth="1"/>
    <col min="33" max="33" width="15.42578125" style="49" bestFit="1" customWidth="1"/>
    <col min="34" max="34" width="17.28515625" style="49" bestFit="1" customWidth="1"/>
    <col min="35" max="35" width="15.42578125" style="49" bestFit="1" customWidth="1"/>
    <col min="36" max="36" width="14.28515625" style="49" bestFit="1" customWidth="1"/>
    <col min="37" max="37" width="16.85546875" style="49" bestFit="1" customWidth="1"/>
    <col min="38" max="38" width="15.28515625" style="49" bestFit="1" customWidth="1"/>
    <col min="39" max="40" width="17.28515625" style="49" bestFit="1" customWidth="1"/>
    <col min="41" max="41" width="16.85546875" style="49" bestFit="1" customWidth="1"/>
    <col min="42" max="42" width="18" style="49" bestFit="1" customWidth="1"/>
    <col min="43" max="43" width="17.28515625" style="49" bestFit="1" customWidth="1"/>
    <col min="44" max="44" width="18.7109375" style="49" bestFit="1" customWidth="1"/>
    <col min="45" max="46" width="17.28515625" style="49" bestFit="1" customWidth="1"/>
    <col min="47" max="47" width="15.5703125" style="49" bestFit="1" customWidth="1"/>
    <col min="48" max="16384" width="9.140625" style="49"/>
  </cols>
  <sheetData>
    <row r="1" spans="1:59" ht="15.75" customHeight="1" x14ac:dyDescent="0.25">
      <c r="A1" s="211" t="s">
        <v>337</v>
      </c>
      <c r="B1" s="172"/>
      <c r="C1" s="170"/>
      <c r="D1" s="170"/>
      <c r="E1" s="170"/>
      <c r="F1" s="170"/>
      <c r="G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row>
    <row r="2" spans="1:59" ht="15.75" customHeight="1" x14ac:dyDescent="0.25">
      <c r="A2" s="169"/>
      <c r="B2" s="169"/>
      <c r="C2" s="169"/>
      <c r="D2" s="169"/>
      <c r="E2" s="169"/>
      <c r="F2" s="67"/>
      <c r="G2" s="278" t="s">
        <v>270</v>
      </c>
      <c r="H2" s="278"/>
      <c r="I2" s="278"/>
      <c r="J2" s="278" t="s">
        <v>271</v>
      </c>
      <c r="K2" s="278"/>
      <c r="L2" s="278"/>
      <c r="M2" s="278"/>
      <c r="N2" s="278" t="s">
        <v>272</v>
      </c>
      <c r="O2" s="278"/>
      <c r="P2" s="278"/>
      <c r="Q2" s="278"/>
      <c r="R2" s="278" t="s">
        <v>273</v>
      </c>
      <c r="S2" s="278"/>
      <c r="T2" s="278"/>
      <c r="U2" s="278"/>
      <c r="V2" s="67"/>
      <c r="W2" s="278" t="s">
        <v>275</v>
      </c>
      <c r="X2" s="278"/>
      <c r="Y2" s="278"/>
      <c r="Z2" s="67"/>
      <c r="AA2" s="67"/>
      <c r="AB2" s="67"/>
      <c r="AC2" s="67"/>
      <c r="AD2" s="67"/>
      <c r="AE2" s="67"/>
      <c r="AF2" s="67"/>
      <c r="AG2" s="67"/>
      <c r="AH2" s="278" t="s">
        <v>284</v>
      </c>
      <c r="AI2" s="278"/>
      <c r="AJ2" s="278"/>
      <c r="AK2" s="278"/>
      <c r="AL2" s="67"/>
      <c r="AM2" s="278" t="s">
        <v>286</v>
      </c>
      <c r="AN2" s="278"/>
      <c r="AO2" s="278"/>
      <c r="AP2" s="278"/>
      <c r="AQ2" s="67"/>
      <c r="AR2" s="67"/>
      <c r="AS2" s="67"/>
      <c r="AT2" s="67"/>
    </row>
    <row r="3" spans="1:59" ht="58.5" x14ac:dyDescent="0.25">
      <c r="A3" s="74" t="s">
        <v>0</v>
      </c>
      <c r="B3" s="74" t="s">
        <v>266</v>
      </c>
      <c r="C3" s="74" t="s">
        <v>267</v>
      </c>
      <c r="D3" s="74" t="s">
        <v>319</v>
      </c>
      <c r="E3" s="74" t="s">
        <v>268</v>
      </c>
      <c r="F3" s="74" t="s">
        <v>269</v>
      </c>
      <c r="G3" s="74" t="s">
        <v>310</v>
      </c>
      <c r="H3" s="125" t="s">
        <v>291</v>
      </c>
      <c r="I3" s="125" t="s">
        <v>292</v>
      </c>
      <c r="J3" s="74" t="s">
        <v>310</v>
      </c>
      <c r="K3" s="125" t="s">
        <v>293</v>
      </c>
      <c r="L3" s="125" t="s">
        <v>294</v>
      </c>
      <c r="M3" s="125" t="s">
        <v>295</v>
      </c>
      <c r="N3" s="74" t="s">
        <v>310</v>
      </c>
      <c r="O3" s="125" t="s">
        <v>296</v>
      </c>
      <c r="P3" s="125" t="s">
        <v>297</v>
      </c>
      <c r="Q3" s="125" t="s">
        <v>298</v>
      </c>
      <c r="R3" s="74" t="s">
        <v>310</v>
      </c>
      <c r="S3" s="125" t="s">
        <v>299</v>
      </c>
      <c r="T3" s="125" t="s">
        <v>300</v>
      </c>
      <c r="U3" s="125" t="s">
        <v>301</v>
      </c>
      <c r="V3" s="74" t="s">
        <v>274</v>
      </c>
      <c r="W3" s="74" t="s">
        <v>310</v>
      </c>
      <c r="X3" s="125" t="s">
        <v>302</v>
      </c>
      <c r="Y3" s="125" t="s">
        <v>303</v>
      </c>
      <c r="Z3" s="74" t="s">
        <v>276</v>
      </c>
      <c r="AA3" s="74" t="s">
        <v>277</v>
      </c>
      <c r="AB3" s="74" t="s">
        <v>278</v>
      </c>
      <c r="AC3" s="74" t="s">
        <v>279</v>
      </c>
      <c r="AD3" s="74" t="s">
        <v>280</v>
      </c>
      <c r="AE3" s="74" t="s">
        <v>281</v>
      </c>
      <c r="AF3" s="74" t="s">
        <v>282</v>
      </c>
      <c r="AG3" s="74" t="s">
        <v>283</v>
      </c>
      <c r="AH3" s="74" t="s">
        <v>310</v>
      </c>
      <c r="AI3" s="125" t="s">
        <v>304</v>
      </c>
      <c r="AJ3" s="125" t="s">
        <v>305</v>
      </c>
      <c r="AK3" s="125" t="s">
        <v>306</v>
      </c>
      <c r="AL3" s="74" t="s">
        <v>285</v>
      </c>
      <c r="AM3" s="74" t="s">
        <v>310</v>
      </c>
      <c r="AN3" s="125" t="s">
        <v>307</v>
      </c>
      <c r="AO3" s="125" t="s">
        <v>308</v>
      </c>
      <c r="AP3" s="125" t="s">
        <v>309</v>
      </c>
      <c r="AQ3" s="74" t="s">
        <v>287</v>
      </c>
      <c r="AR3" s="74" t="s">
        <v>288</v>
      </c>
      <c r="AS3" s="74" t="s">
        <v>289</v>
      </c>
      <c r="AT3" s="74" t="s">
        <v>290</v>
      </c>
    </row>
    <row r="4" spans="1:59" x14ac:dyDescent="0.25">
      <c r="A4" s="68" t="s">
        <v>52</v>
      </c>
      <c r="B4" s="46">
        <f>'C.1 Federal Expenditures'!B4+'C.2 State Expenditures'!B4</f>
        <v>16982643588</v>
      </c>
      <c r="C4" s="46">
        <f>'C.1 Federal Expenditures'!C4+'C.2 State Expenditures'!C4</f>
        <v>1251209372</v>
      </c>
      <c r="D4" s="46">
        <f>'C.1 Federal Expenditures'!D4+'C.2 State Expenditures'!D4</f>
        <v>1125205136</v>
      </c>
      <c r="E4" s="46">
        <f>'C.1 Federal Expenditures'!E4+'C.2 State Expenditures'!E4</f>
        <v>13920749248</v>
      </c>
      <c r="F4" s="46">
        <f>'C.1 Federal Expenditures'!F4+'C.2 State Expenditures'!F4</f>
        <v>3428085862.6199999</v>
      </c>
      <c r="G4" s="46">
        <f>'C.1 Federal Expenditures'!G4+'C.2 State Expenditures'!G4</f>
        <v>7937579818</v>
      </c>
      <c r="H4" s="46">
        <f>'C.1 Federal Expenditures'!H4+'C.2 State Expenditures'!H4</f>
        <v>7655507246</v>
      </c>
      <c r="I4" s="46">
        <f>'C.1 Federal Expenditures'!I4+'C.2 State Expenditures'!I4</f>
        <v>282072572</v>
      </c>
      <c r="J4" s="46">
        <f>'C.1 Federal Expenditures'!J4+'C.2 State Expenditures'!J4</f>
        <v>673865094</v>
      </c>
      <c r="K4" s="46">
        <f>'C.1 Federal Expenditures'!K4+'C.2 State Expenditures'!K4</f>
        <v>357387339</v>
      </c>
      <c r="L4" s="46">
        <f>'C.1 Federal Expenditures'!L4+'C.2 State Expenditures'!L4</f>
        <v>50184304</v>
      </c>
      <c r="M4" s="46">
        <f>'C.1 Federal Expenditures'!M4+'C.2 State Expenditures'!M4</f>
        <v>266293451</v>
      </c>
      <c r="N4" s="46">
        <f>'C.1 Federal Expenditures'!N4+'C.2 State Expenditures'!N4</f>
        <v>654434734</v>
      </c>
      <c r="O4" s="46">
        <f>'C.1 Federal Expenditures'!O4+'C.2 State Expenditures'!O4</f>
        <v>410343831</v>
      </c>
      <c r="P4" s="46">
        <f>'C.1 Federal Expenditures'!P4+'C.2 State Expenditures'!P4</f>
        <v>64859342</v>
      </c>
      <c r="Q4" s="46">
        <f>'C.1 Federal Expenditures'!Q4+'C.2 State Expenditures'!Q4</f>
        <v>179231561</v>
      </c>
      <c r="R4" s="46">
        <f>'C.1 Federal Expenditures'!R4+'C.2 State Expenditures'!R4</f>
        <v>2686384852</v>
      </c>
      <c r="S4" s="46">
        <f>'C.1 Federal Expenditures'!S4+'C.2 State Expenditures'!S4</f>
        <v>186409958</v>
      </c>
      <c r="T4" s="46">
        <f>'C.1 Federal Expenditures'!T4+'C.2 State Expenditures'!T4</f>
        <v>944932337</v>
      </c>
      <c r="U4" s="46">
        <f>'C.1 Federal Expenditures'!U4+'C.2 State Expenditures'!U4</f>
        <v>1555042557</v>
      </c>
      <c r="V4" s="46">
        <f>'C.1 Federal Expenditures'!V4+'C.2 State Expenditures'!V4</f>
        <v>468182707</v>
      </c>
      <c r="W4" s="46">
        <f>'C.1 Federal Expenditures'!W4+'C.2 State Expenditures'!W4</f>
        <v>6085260607</v>
      </c>
      <c r="X4" s="46">
        <f>'C.1 Federal Expenditures'!X4+'C.2 State Expenditures'!X4</f>
        <v>4096313296</v>
      </c>
      <c r="Y4" s="46">
        <f>'C.1 Federal Expenditures'!Y4+'C.2 State Expenditures'!Y4</f>
        <v>1988947311</v>
      </c>
      <c r="Z4" s="46">
        <f>'C.1 Federal Expenditures'!Z4+'C.2 State Expenditures'!Z4</f>
        <v>1567762</v>
      </c>
      <c r="AA4" s="46">
        <f>'C.1 Federal Expenditures'!AA4+'C.2 State Expenditures'!AA4</f>
        <v>1988332864</v>
      </c>
      <c r="AB4" s="46">
        <f>'C.1 Federal Expenditures'!AB4+'C.2 State Expenditures'!AB4</f>
        <v>584162935</v>
      </c>
      <c r="AC4" s="46">
        <f>'C.1 Federal Expenditures'!AC4+'C.2 State Expenditures'!AC4</f>
        <v>884133584</v>
      </c>
      <c r="AD4" s="46">
        <f>'C.1 Federal Expenditures'!AD4+'C.2 State Expenditures'!AD4</f>
        <v>425395685</v>
      </c>
      <c r="AE4" s="46">
        <f>'C.1 Federal Expenditures'!AE4+'C.2 State Expenditures'!AE4</f>
        <v>578988967</v>
      </c>
      <c r="AF4" s="46">
        <f>'C.1 Federal Expenditures'!AF4+'C.2 State Expenditures'!AF4</f>
        <v>468955995</v>
      </c>
      <c r="AG4" s="46">
        <f>'C.1 Federal Expenditures'!AG4+'C.2 State Expenditures'!AG4</f>
        <v>128304933</v>
      </c>
      <c r="AH4" s="46">
        <f>'C.1 Federal Expenditures'!AH4+'C.2 State Expenditures'!AH4</f>
        <v>1577489700</v>
      </c>
      <c r="AI4" s="46">
        <f>'C.1 Federal Expenditures'!AI4+'C.2 State Expenditures'!AI4</f>
        <v>842547489</v>
      </c>
      <c r="AJ4" s="46">
        <f>'C.1 Federal Expenditures'!AJ4+'C.2 State Expenditures'!AJ4</f>
        <v>26271081</v>
      </c>
      <c r="AK4" s="46">
        <f>'C.1 Federal Expenditures'!AK4+'C.2 State Expenditures'!AK4</f>
        <v>708671130</v>
      </c>
      <c r="AL4" s="46">
        <f>'C.1 Federal Expenditures'!AL4+'C.2 State Expenditures'!AL4</f>
        <v>29291582</v>
      </c>
      <c r="AM4" s="46">
        <f>'C.1 Federal Expenditures'!AM4+'C.2 State Expenditures'!AM4</f>
        <v>3194305072</v>
      </c>
      <c r="AN4" s="46">
        <f>'C.1 Federal Expenditures'!AN4+'C.2 State Expenditures'!AN4</f>
        <v>1954351245</v>
      </c>
      <c r="AO4" s="46">
        <f>'C.1 Federal Expenditures'!AO4+'C.2 State Expenditures'!AO4</f>
        <v>964544921</v>
      </c>
      <c r="AP4" s="46">
        <f>'C.1 Federal Expenditures'!AP4+'C.2 State Expenditures'!AP4</f>
        <v>275408906</v>
      </c>
      <c r="AQ4" s="46">
        <f>'C.1 Federal Expenditures'!AQ4+'C.2 State Expenditures'!AQ4</f>
        <v>929218082</v>
      </c>
      <c r="AR4" s="46">
        <f>'C.1 Federal Expenditures'!AR4+'C.2 State Expenditures'!AR4</f>
        <v>29295854973</v>
      </c>
      <c r="AS4" s="46">
        <f>'C.1 Federal Expenditures'!AS4</f>
        <v>1446369454</v>
      </c>
      <c r="AT4" s="46">
        <f>'C.1 Federal Expenditures'!AT4</f>
        <v>2625294837</v>
      </c>
      <c r="AU4" s="16"/>
      <c r="AV4" s="16"/>
      <c r="AW4" s="16"/>
      <c r="AX4" s="16"/>
      <c r="AY4" s="16"/>
      <c r="AZ4" s="16"/>
      <c r="BA4" s="16"/>
      <c r="BB4" s="16"/>
      <c r="BC4" s="16"/>
      <c r="BD4" s="16"/>
      <c r="BE4" s="16"/>
      <c r="BF4" s="16"/>
      <c r="BG4" s="16"/>
    </row>
    <row r="5" spans="1:59" x14ac:dyDescent="0.25">
      <c r="A5" s="69" t="s">
        <v>1</v>
      </c>
      <c r="B5" s="46">
        <f>'C.1 Federal Expenditures'!B5+'C.2 State Expenditures'!B5</f>
        <v>103710675</v>
      </c>
      <c r="C5" s="46">
        <f>'C.1 Federal Expenditures'!C5+'C.2 State Expenditures'!C5</f>
        <v>0</v>
      </c>
      <c r="D5" s="46">
        <f>'C.1 Federal Expenditures'!D5+'C.2 State Expenditures'!D5</f>
        <v>9331520</v>
      </c>
      <c r="E5" s="46">
        <f>'C.1 Federal Expenditures'!E5+'C.2 State Expenditures'!E5</f>
        <v>83983687</v>
      </c>
      <c r="F5" s="46">
        <f>'C.1 Federal Expenditures'!F5+'C.2 State Expenditures'!F5</f>
        <v>29562828</v>
      </c>
      <c r="G5" s="46">
        <f>'C.1 Federal Expenditures'!G5+'C.2 State Expenditures'!G5</f>
        <v>31558999</v>
      </c>
      <c r="H5" s="46">
        <f>'C.1 Federal Expenditures'!H5+'C.2 State Expenditures'!H5</f>
        <v>31558999</v>
      </c>
      <c r="I5" s="46">
        <f>'C.1 Federal Expenditures'!I5+'C.2 State Expenditures'!I5</f>
        <v>0</v>
      </c>
      <c r="J5" s="46">
        <f>'C.1 Federal Expenditures'!J5+'C.2 State Expenditures'!J5</f>
        <v>0</v>
      </c>
      <c r="K5" s="46">
        <f>'C.1 Federal Expenditures'!K5+'C.2 State Expenditures'!K5</f>
        <v>0</v>
      </c>
      <c r="L5" s="46">
        <f>'C.1 Federal Expenditures'!L5+'C.2 State Expenditures'!L5</f>
        <v>0</v>
      </c>
      <c r="M5" s="46">
        <f>'C.1 Federal Expenditures'!M5+'C.2 State Expenditures'!M5</f>
        <v>0</v>
      </c>
      <c r="N5" s="46">
        <f>'C.1 Federal Expenditures'!N5+'C.2 State Expenditures'!N5</f>
        <v>0</v>
      </c>
      <c r="O5" s="46">
        <f>'C.1 Federal Expenditures'!O5+'C.2 State Expenditures'!O5</f>
        <v>0</v>
      </c>
      <c r="P5" s="46">
        <f>'C.1 Federal Expenditures'!P5+'C.2 State Expenditures'!P5</f>
        <v>0</v>
      </c>
      <c r="Q5" s="46">
        <f>'C.1 Federal Expenditures'!Q5+'C.2 State Expenditures'!Q5</f>
        <v>0</v>
      </c>
      <c r="R5" s="46">
        <f>'C.1 Federal Expenditures'!R5+'C.2 State Expenditures'!R5</f>
        <v>3517076</v>
      </c>
      <c r="S5" s="46">
        <f>'C.1 Federal Expenditures'!S5+'C.2 State Expenditures'!S5</f>
        <v>0</v>
      </c>
      <c r="T5" s="46">
        <f>'C.1 Federal Expenditures'!T5+'C.2 State Expenditures'!T5</f>
        <v>660999</v>
      </c>
      <c r="U5" s="46">
        <f>'C.1 Federal Expenditures'!U5+'C.2 State Expenditures'!U5</f>
        <v>2856077</v>
      </c>
      <c r="V5" s="46">
        <f>'C.1 Federal Expenditures'!V5+'C.2 State Expenditures'!V5</f>
        <v>3785360</v>
      </c>
      <c r="W5" s="46">
        <f>'C.1 Federal Expenditures'!W5+'C.2 State Expenditures'!W5</f>
        <v>22350611</v>
      </c>
      <c r="X5" s="46">
        <f>'C.1 Federal Expenditures'!X5+'C.2 State Expenditures'!X5</f>
        <v>5880726</v>
      </c>
      <c r="Y5" s="46">
        <f>'C.1 Federal Expenditures'!Y5+'C.2 State Expenditures'!Y5</f>
        <v>16469885</v>
      </c>
      <c r="Z5" s="46">
        <f>'C.1 Federal Expenditures'!Z5+'C.2 State Expenditures'!Z5</f>
        <v>0</v>
      </c>
      <c r="AA5" s="46">
        <f>'C.1 Federal Expenditures'!AA5+'C.2 State Expenditures'!AA5</f>
        <v>0</v>
      </c>
      <c r="AB5" s="46">
        <f>'C.1 Federal Expenditures'!AB5+'C.2 State Expenditures'!AB5</f>
        <v>0</v>
      </c>
      <c r="AC5" s="46">
        <f>'C.1 Federal Expenditures'!AC5+'C.2 State Expenditures'!AC5</f>
        <v>27276847</v>
      </c>
      <c r="AD5" s="46">
        <f>'C.1 Federal Expenditures'!AD5+'C.2 State Expenditures'!AD5</f>
        <v>734383</v>
      </c>
      <c r="AE5" s="46">
        <f>'C.1 Federal Expenditures'!AE5+'C.2 State Expenditures'!AE5</f>
        <v>8842391</v>
      </c>
      <c r="AF5" s="46">
        <f>'C.1 Federal Expenditures'!AF5+'C.2 State Expenditures'!AF5</f>
        <v>987258</v>
      </c>
      <c r="AG5" s="46">
        <f>'C.1 Federal Expenditures'!AG5+'C.2 State Expenditures'!AG5</f>
        <v>322570</v>
      </c>
      <c r="AH5" s="46">
        <f>'C.1 Federal Expenditures'!AH5+'C.2 State Expenditures'!AH5</f>
        <v>29767094</v>
      </c>
      <c r="AI5" s="46">
        <f>'C.1 Federal Expenditures'!AI5+'C.2 State Expenditures'!AI5</f>
        <v>10335083</v>
      </c>
      <c r="AJ5" s="46">
        <f>'C.1 Federal Expenditures'!AJ5+'C.2 State Expenditures'!AJ5</f>
        <v>0</v>
      </c>
      <c r="AK5" s="46">
        <f>'C.1 Federal Expenditures'!AK5+'C.2 State Expenditures'!AK5</f>
        <v>19432011</v>
      </c>
      <c r="AL5" s="46">
        <f>'C.1 Federal Expenditures'!AL5+'C.2 State Expenditures'!AL5</f>
        <v>1406564</v>
      </c>
      <c r="AM5" s="46">
        <f>'C.1 Federal Expenditures'!AM5+'C.2 State Expenditures'!AM5</f>
        <v>30080209</v>
      </c>
      <c r="AN5" s="46">
        <f>'C.1 Federal Expenditures'!AN5+'C.2 State Expenditures'!AN5</f>
        <v>13233204</v>
      </c>
      <c r="AO5" s="46">
        <f>'C.1 Federal Expenditures'!AO5+'C.2 State Expenditures'!AO5</f>
        <v>16098657</v>
      </c>
      <c r="AP5" s="46">
        <f>'C.1 Federal Expenditures'!AP5+'C.2 State Expenditures'!AP5</f>
        <v>748348</v>
      </c>
      <c r="AQ5" s="46">
        <f>'C.1 Federal Expenditures'!AQ5+'C.2 State Expenditures'!AQ5</f>
        <v>0</v>
      </c>
      <c r="AR5" s="46">
        <f>'C.1 Federal Expenditures'!AR5+'C.2 State Expenditures'!AR5</f>
        <v>160629362</v>
      </c>
      <c r="AS5" s="46">
        <f>'C.1 Federal Expenditures'!AS5</f>
        <v>11250000</v>
      </c>
      <c r="AT5" s="46">
        <f>'C.1 Federal Expenditures'!AT5</f>
        <v>41833693</v>
      </c>
      <c r="AU5" s="16"/>
      <c r="AV5" s="16"/>
      <c r="AW5" s="16"/>
      <c r="AX5" s="16"/>
      <c r="AY5" s="16"/>
      <c r="AZ5" s="16"/>
      <c r="BA5" s="16"/>
      <c r="BB5" s="16"/>
      <c r="BC5" s="16"/>
      <c r="BD5" s="16"/>
      <c r="BE5" s="16"/>
      <c r="BF5" s="16"/>
      <c r="BG5" s="16"/>
    </row>
    <row r="6" spans="1:59" x14ac:dyDescent="0.25">
      <c r="A6" s="69" t="s">
        <v>2</v>
      </c>
      <c r="B6" s="46">
        <f>'C.1 Federal Expenditures'!B6+'C.2 State Expenditures'!B6</f>
        <v>44607376</v>
      </c>
      <c r="C6" s="46">
        <f>'C.1 Federal Expenditures'!C6+'C.2 State Expenditures'!C6</f>
        <v>8921475</v>
      </c>
      <c r="D6" s="46">
        <f>'C.1 Federal Expenditures'!D6+'C.2 State Expenditures'!D6</f>
        <v>4460737</v>
      </c>
      <c r="E6" s="46">
        <f>'C.1 Federal Expenditures'!E6+'C.2 State Expenditures'!E6</f>
        <v>31225164</v>
      </c>
      <c r="F6" s="46">
        <f>'C.1 Federal Expenditures'!F6+'C.2 State Expenditures'!F6</f>
        <v>62437185</v>
      </c>
      <c r="G6" s="46">
        <f>'C.1 Federal Expenditures'!G6+'C.2 State Expenditures'!G6</f>
        <v>46192118</v>
      </c>
      <c r="H6" s="46">
        <f>'C.1 Federal Expenditures'!H6+'C.2 State Expenditures'!H6</f>
        <v>46192118</v>
      </c>
      <c r="I6" s="46">
        <f>'C.1 Federal Expenditures'!I6+'C.2 State Expenditures'!I6</f>
        <v>0</v>
      </c>
      <c r="J6" s="46">
        <f>'C.1 Federal Expenditures'!J6+'C.2 State Expenditures'!J6</f>
        <v>0</v>
      </c>
      <c r="K6" s="46">
        <f>'C.1 Federal Expenditures'!K6+'C.2 State Expenditures'!K6</f>
        <v>0</v>
      </c>
      <c r="L6" s="46">
        <f>'C.1 Federal Expenditures'!L6+'C.2 State Expenditures'!L6</f>
        <v>0</v>
      </c>
      <c r="M6" s="46">
        <f>'C.1 Federal Expenditures'!M6+'C.2 State Expenditures'!M6</f>
        <v>0</v>
      </c>
      <c r="N6" s="46">
        <f>'C.1 Federal Expenditures'!N6+'C.2 State Expenditures'!N6</f>
        <v>0</v>
      </c>
      <c r="O6" s="46">
        <f>'C.1 Federal Expenditures'!O6+'C.2 State Expenditures'!O6</f>
        <v>0</v>
      </c>
      <c r="P6" s="46">
        <f>'C.1 Federal Expenditures'!P6+'C.2 State Expenditures'!P6</f>
        <v>0</v>
      </c>
      <c r="Q6" s="46">
        <f>'C.1 Federal Expenditures'!Q6+'C.2 State Expenditures'!Q6</f>
        <v>0</v>
      </c>
      <c r="R6" s="46">
        <f>'C.1 Federal Expenditures'!R6+'C.2 State Expenditures'!R6</f>
        <v>10042337</v>
      </c>
      <c r="S6" s="46">
        <f>'C.1 Federal Expenditures'!S6+'C.2 State Expenditures'!S6</f>
        <v>11436</v>
      </c>
      <c r="T6" s="46">
        <f>'C.1 Federal Expenditures'!T6+'C.2 State Expenditures'!T6</f>
        <v>222756</v>
      </c>
      <c r="U6" s="46">
        <f>'C.1 Federal Expenditures'!U6+'C.2 State Expenditures'!U6</f>
        <v>9808145</v>
      </c>
      <c r="V6" s="46">
        <f>'C.1 Federal Expenditures'!V6+'C.2 State Expenditures'!V6</f>
        <v>965318</v>
      </c>
      <c r="W6" s="46">
        <f>'C.1 Federal Expenditures'!W6+'C.2 State Expenditures'!W6</f>
        <v>9682969</v>
      </c>
      <c r="X6" s="46">
        <f>'C.1 Federal Expenditures'!X6+'C.2 State Expenditures'!X6</f>
        <v>9682969</v>
      </c>
      <c r="Y6" s="46">
        <f>'C.1 Federal Expenditures'!Y6+'C.2 State Expenditures'!Y6</f>
        <v>0</v>
      </c>
      <c r="Z6" s="46">
        <f>'C.1 Federal Expenditures'!Z6+'C.2 State Expenditures'!Z6</f>
        <v>0</v>
      </c>
      <c r="AA6" s="46">
        <f>'C.1 Federal Expenditures'!AA6+'C.2 State Expenditures'!AA6</f>
        <v>0</v>
      </c>
      <c r="AB6" s="46">
        <f>'C.1 Federal Expenditures'!AB6+'C.2 State Expenditures'!AB6</f>
        <v>0</v>
      </c>
      <c r="AC6" s="46">
        <f>'C.1 Federal Expenditures'!AC6+'C.2 State Expenditures'!AC6</f>
        <v>16250</v>
      </c>
      <c r="AD6" s="46">
        <f>'C.1 Federal Expenditures'!AD6+'C.2 State Expenditures'!AD6</f>
        <v>0</v>
      </c>
      <c r="AE6" s="46">
        <f>'C.1 Federal Expenditures'!AE6+'C.2 State Expenditures'!AE6</f>
        <v>0</v>
      </c>
      <c r="AF6" s="46">
        <f>'C.1 Federal Expenditures'!AF6+'C.2 State Expenditures'!AF6</f>
        <v>374835</v>
      </c>
      <c r="AG6" s="46">
        <f>'C.1 Federal Expenditures'!AG6+'C.2 State Expenditures'!AG6</f>
        <v>0</v>
      </c>
      <c r="AH6" s="46">
        <f>'C.1 Federal Expenditures'!AH6+'C.2 State Expenditures'!AH6</f>
        <v>0</v>
      </c>
      <c r="AI6" s="46">
        <f>'C.1 Federal Expenditures'!AI6+'C.2 State Expenditures'!AI6</f>
        <v>0</v>
      </c>
      <c r="AJ6" s="46">
        <f>'C.1 Federal Expenditures'!AJ6+'C.2 State Expenditures'!AJ6</f>
        <v>0</v>
      </c>
      <c r="AK6" s="46">
        <f>'C.1 Federal Expenditures'!AK6+'C.2 State Expenditures'!AK6</f>
        <v>0</v>
      </c>
      <c r="AL6" s="46">
        <f>'C.1 Federal Expenditures'!AL6+'C.2 State Expenditures'!AL6</f>
        <v>0</v>
      </c>
      <c r="AM6" s="46">
        <f>'C.1 Federal Expenditures'!AM6+'C.2 State Expenditures'!AM6</f>
        <v>6720937</v>
      </c>
      <c r="AN6" s="46">
        <f>'C.1 Federal Expenditures'!AN6+'C.2 State Expenditures'!AN6</f>
        <v>4015392</v>
      </c>
      <c r="AO6" s="46">
        <f>'C.1 Federal Expenditures'!AO6+'C.2 State Expenditures'!AO6</f>
        <v>2311338</v>
      </c>
      <c r="AP6" s="46">
        <f>'C.1 Federal Expenditures'!AP6+'C.2 State Expenditures'!AP6</f>
        <v>394207</v>
      </c>
      <c r="AQ6" s="46">
        <f>'C.1 Federal Expenditures'!AQ6+'C.2 State Expenditures'!AQ6</f>
        <v>0</v>
      </c>
      <c r="AR6" s="46">
        <f>'C.1 Federal Expenditures'!AR6+'C.2 State Expenditures'!AR6</f>
        <v>73994764</v>
      </c>
      <c r="AS6" s="46">
        <f>'C.1 Federal Expenditures'!AS6</f>
        <v>0</v>
      </c>
      <c r="AT6" s="46">
        <f>'C.1 Federal Expenditures'!AT6</f>
        <v>57417223</v>
      </c>
      <c r="AU6" s="16"/>
      <c r="AV6" s="16"/>
      <c r="AW6" s="16"/>
      <c r="AX6" s="16"/>
      <c r="AY6" s="16"/>
      <c r="AZ6" s="16"/>
      <c r="BA6" s="16"/>
      <c r="BB6" s="16"/>
      <c r="BC6" s="16"/>
      <c r="BD6" s="16"/>
      <c r="BE6" s="16"/>
      <c r="BF6" s="16"/>
      <c r="BG6" s="16"/>
    </row>
    <row r="7" spans="1:59" x14ac:dyDescent="0.25">
      <c r="A7" s="69" t="s">
        <v>3</v>
      </c>
      <c r="B7" s="46">
        <f>'C.1 Federal Expenditures'!B7+'C.2 State Expenditures'!B7</f>
        <v>222437375</v>
      </c>
      <c r="C7" s="46">
        <f>'C.1 Federal Expenditures'!C7+'C.2 State Expenditures'!C7</f>
        <v>0</v>
      </c>
      <c r="D7" s="46">
        <f>'C.1 Federal Expenditures'!D7+'C.2 State Expenditures'!D7</f>
        <v>20014129</v>
      </c>
      <c r="E7" s="46">
        <f>'C.1 Federal Expenditures'!E7+'C.2 State Expenditures'!E7</f>
        <v>180127170</v>
      </c>
      <c r="F7" s="46">
        <f>'C.1 Federal Expenditures'!F7+'C.2 State Expenditures'!F7</f>
        <v>18035637</v>
      </c>
      <c r="G7" s="46">
        <f>'C.1 Federal Expenditures'!G7+'C.2 State Expenditures'!G7</f>
        <v>52908451</v>
      </c>
      <c r="H7" s="46">
        <f>'C.1 Federal Expenditures'!H7+'C.2 State Expenditures'!H7</f>
        <v>29928958</v>
      </c>
      <c r="I7" s="46">
        <f>'C.1 Federal Expenditures'!I7+'C.2 State Expenditures'!I7</f>
        <v>22979493</v>
      </c>
      <c r="J7" s="46">
        <f>'C.1 Federal Expenditures'!J7+'C.2 State Expenditures'!J7</f>
        <v>5233017</v>
      </c>
      <c r="K7" s="46">
        <f>'C.1 Federal Expenditures'!K7+'C.2 State Expenditures'!K7</f>
        <v>5018576</v>
      </c>
      <c r="L7" s="46">
        <f>'C.1 Federal Expenditures'!L7+'C.2 State Expenditures'!L7</f>
        <v>0</v>
      </c>
      <c r="M7" s="46">
        <f>'C.1 Federal Expenditures'!M7+'C.2 State Expenditures'!M7</f>
        <v>214441</v>
      </c>
      <c r="N7" s="46">
        <f>'C.1 Federal Expenditures'!N7+'C.2 State Expenditures'!N7</f>
        <v>26660528</v>
      </c>
      <c r="O7" s="46">
        <f>'C.1 Federal Expenditures'!O7+'C.2 State Expenditures'!O7</f>
        <v>26660528</v>
      </c>
      <c r="P7" s="46">
        <f>'C.1 Federal Expenditures'!P7+'C.2 State Expenditures'!P7</f>
        <v>0</v>
      </c>
      <c r="Q7" s="46">
        <f>'C.1 Federal Expenditures'!Q7+'C.2 State Expenditures'!Q7</f>
        <v>0</v>
      </c>
      <c r="R7" s="46">
        <f>'C.1 Federal Expenditures'!R7+'C.2 State Expenditures'!R7</f>
        <v>1541607</v>
      </c>
      <c r="S7" s="46">
        <f>'C.1 Federal Expenditures'!S7+'C.2 State Expenditures'!S7</f>
        <v>18088</v>
      </c>
      <c r="T7" s="46">
        <f>'C.1 Federal Expenditures'!T7+'C.2 State Expenditures'!T7</f>
        <v>146582</v>
      </c>
      <c r="U7" s="46">
        <f>'C.1 Federal Expenditures'!U7+'C.2 State Expenditures'!U7</f>
        <v>1376937</v>
      </c>
      <c r="V7" s="46">
        <f>'C.1 Federal Expenditures'!V7+'C.2 State Expenditures'!V7</f>
        <v>8241848</v>
      </c>
      <c r="W7" s="46">
        <f>'C.1 Federal Expenditures'!W7+'C.2 State Expenditures'!W7</f>
        <v>2717800</v>
      </c>
      <c r="X7" s="46">
        <f>'C.1 Federal Expenditures'!X7+'C.2 State Expenditures'!X7</f>
        <v>2717800</v>
      </c>
      <c r="Y7" s="46">
        <f>'C.1 Federal Expenditures'!Y7+'C.2 State Expenditures'!Y7</f>
        <v>0</v>
      </c>
      <c r="Z7" s="46">
        <f>'C.1 Federal Expenditures'!Z7+'C.2 State Expenditures'!Z7</f>
        <v>0</v>
      </c>
      <c r="AA7" s="46">
        <f>'C.1 Federal Expenditures'!AA7+'C.2 State Expenditures'!AA7</f>
        <v>0</v>
      </c>
      <c r="AB7" s="46">
        <f>'C.1 Federal Expenditures'!AB7+'C.2 State Expenditures'!AB7</f>
        <v>0</v>
      </c>
      <c r="AC7" s="46">
        <f>'C.1 Federal Expenditures'!AC7+'C.2 State Expenditures'!AC7</f>
        <v>32092067</v>
      </c>
      <c r="AD7" s="46">
        <f>'C.1 Federal Expenditures'!AD7+'C.2 State Expenditures'!AD7</f>
        <v>7570726</v>
      </c>
      <c r="AE7" s="46">
        <f>'C.1 Federal Expenditures'!AE7+'C.2 State Expenditures'!AE7</f>
        <v>0</v>
      </c>
      <c r="AF7" s="46">
        <f>'C.1 Federal Expenditures'!AF7+'C.2 State Expenditures'!AF7</f>
        <v>0</v>
      </c>
      <c r="AG7" s="46">
        <f>'C.1 Federal Expenditures'!AG7+'C.2 State Expenditures'!AG7</f>
        <v>0</v>
      </c>
      <c r="AH7" s="46">
        <f>'C.1 Federal Expenditures'!AH7+'C.2 State Expenditures'!AH7</f>
        <v>219029814</v>
      </c>
      <c r="AI7" s="46">
        <f>'C.1 Federal Expenditures'!AI7+'C.2 State Expenditures'!AI7</f>
        <v>180843758</v>
      </c>
      <c r="AJ7" s="46">
        <f>'C.1 Federal Expenditures'!AJ7+'C.2 State Expenditures'!AJ7</f>
        <v>9440558</v>
      </c>
      <c r="AK7" s="46">
        <f>'C.1 Federal Expenditures'!AK7+'C.2 State Expenditures'!AK7</f>
        <v>28745498</v>
      </c>
      <c r="AL7" s="46">
        <f>'C.1 Federal Expenditures'!AL7+'C.2 State Expenditures'!AL7</f>
        <v>0</v>
      </c>
      <c r="AM7" s="46">
        <f>'C.1 Federal Expenditures'!AM7+'C.2 State Expenditures'!AM7</f>
        <v>80369001</v>
      </c>
      <c r="AN7" s="46">
        <f>'C.1 Federal Expenditures'!AN7+'C.2 State Expenditures'!AN7</f>
        <v>48421113</v>
      </c>
      <c r="AO7" s="46">
        <f>'C.1 Federal Expenditures'!AO7+'C.2 State Expenditures'!AO7</f>
        <v>25901889</v>
      </c>
      <c r="AP7" s="46">
        <f>'C.1 Federal Expenditures'!AP7+'C.2 State Expenditures'!AP7</f>
        <v>6045999</v>
      </c>
      <c r="AQ7" s="46">
        <f>'C.1 Federal Expenditures'!AQ7+'C.2 State Expenditures'!AQ7</f>
        <v>16596502</v>
      </c>
      <c r="AR7" s="46">
        <f>'C.1 Federal Expenditures'!AR7+'C.2 State Expenditures'!AR7</f>
        <v>452961361</v>
      </c>
      <c r="AS7" s="46">
        <f>'C.1 Federal Expenditures'!AS7</f>
        <v>0</v>
      </c>
      <c r="AT7" s="46">
        <f>'C.1 Federal Expenditures'!AT7</f>
        <v>4834012</v>
      </c>
      <c r="AU7" s="16"/>
      <c r="AV7" s="16"/>
      <c r="AW7" s="16"/>
      <c r="AX7" s="16"/>
      <c r="AY7" s="16"/>
      <c r="AZ7" s="16"/>
      <c r="BA7" s="16"/>
      <c r="BB7" s="16"/>
      <c r="BC7" s="16"/>
      <c r="BD7" s="16"/>
      <c r="BE7" s="16"/>
      <c r="BF7" s="16"/>
      <c r="BG7" s="16"/>
    </row>
    <row r="8" spans="1:59" x14ac:dyDescent="0.25">
      <c r="A8" s="69" t="s">
        <v>4</v>
      </c>
      <c r="B8" s="46">
        <f>'C.1 Federal Expenditures'!B8+'C.2 State Expenditures'!B8</f>
        <v>63052990</v>
      </c>
      <c r="C8" s="46">
        <f>'C.1 Federal Expenditures'!C8+'C.2 State Expenditures'!C8</f>
        <v>0</v>
      </c>
      <c r="D8" s="46">
        <f>'C.1 Federal Expenditures'!D8+'C.2 State Expenditures'!D8</f>
        <v>0</v>
      </c>
      <c r="E8" s="46">
        <f>'C.1 Federal Expenditures'!E8+'C.2 State Expenditures'!E8</f>
        <v>56732858</v>
      </c>
      <c r="F8" s="46">
        <f>'C.1 Federal Expenditures'!F8+'C.2 State Expenditures'!F8</f>
        <v>34540903</v>
      </c>
      <c r="G8" s="46">
        <f>'C.1 Federal Expenditures'!G8+'C.2 State Expenditures'!G8</f>
        <v>9212268</v>
      </c>
      <c r="H8" s="46">
        <f>'C.1 Federal Expenditures'!H8+'C.2 State Expenditures'!H8</f>
        <v>9014286</v>
      </c>
      <c r="I8" s="46">
        <f>'C.1 Federal Expenditures'!I8+'C.2 State Expenditures'!I8</f>
        <v>197982</v>
      </c>
      <c r="J8" s="46">
        <f>'C.1 Federal Expenditures'!J8+'C.2 State Expenditures'!J8</f>
        <v>0</v>
      </c>
      <c r="K8" s="46">
        <f>'C.1 Federal Expenditures'!K8+'C.2 State Expenditures'!K8</f>
        <v>0</v>
      </c>
      <c r="L8" s="46">
        <f>'C.1 Federal Expenditures'!L8+'C.2 State Expenditures'!L8</f>
        <v>0</v>
      </c>
      <c r="M8" s="46">
        <f>'C.1 Federal Expenditures'!M8+'C.2 State Expenditures'!M8</f>
        <v>0</v>
      </c>
      <c r="N8" s="46">
        <f>'C.1 Federal Expenditures'!N8+'C.2 State Expenditures'!N8</f>
        <v>7215255</v>
      </c>
      <c r="O8" s="46">
        <f>'C.1 Federal Expenditures'!O8+'C.2 State Expenditures'!O8</f>
        <v>0</v>
      </c>
      <c r="P8" s="46">
        <f>'C.1 Federal Expenditures'!P8+'C.2 State Expenditures'!P8</f>
        <v>0</v>
      </c>
      <c r="Q8" s="46">
        <f>'C.1 Federal Expenditures'!Q8+'C.2 State Expenditures'!Q8</f>
        <v>7215255</v>
      </c>
      <c r="R8" s="46">
        <f>'C.1 Federal Expenditures'!R8+'C.2 State Expenditures'!R8</f>
        <v>15905139</v>
      </c>
      <c r="S8" s="46">
        <f>'C.1 Federal Expenditures'!S8+'C.2 State Expenditures'!S8</f>
        <v>37598</v>
      </c>
      <c r="T8" s="46">
        <f>'C.1 Federal Expenditures'!T8+'C.2 State Expenditures'!T8</f>
        <v>3667300</v>
      </c>
      <c r="U8" s="46">
        <f>'C.1 Federal Expenditures'!U8+'C.2 State Expenditures'!U8</f>
        <v>12200241</v>
      </c>
      <c r="V8" s="46">
        <f>'C.1 Federal Expenditures'!V8+'C.2 State Expenditures'!V8</f>
        <v>1752171</v>
      </c>
      <c r="W8" s="46">
        <f>'C.1 Federal Expenditures'!W8+'C.2 State Expenditures'!W8</f>
        <v>90944087</v>
      </c>
      <c r="X8" s="46">
        <f>'C.1 Federal Expenditures'!X8+'C.2 State Expenditures'!X8</f>
        <v>385277</v>
      </c>
      <c r="Y8" s="46">
        <f>'C.1 Federal Expenditures'!Y8+'C.2 State Expenditures'!Y8</f>
        <v>90558810</v>
      </c>
      <c r="Z8" s="46">
        <f>'C.1 Federal Expenditures'!Z8+'C.2 State Expenditures'!Z8</f>
        <v>369424</v>
      </c>
      <c r="AA8" s="46">
        <f>'C.1 Federal Expenditures'!AA8+'C.2 State Expenditures'!AA8</f>
        <v>0</v>
      </c>
      <c r="AB8" s="46">
        <f>'C.1 Federal Expenditures'!AB8+'C.2 State Expenditures'!AB8</f>
        <v>0</v>
      </c>
      <c r="AC8" s="46">
        <f>'C.1 Federal Expenditures'!AC8+'C.2 State Expenditures'!AC8</f>
        <v>0</v>
      </c>
      <c r="AD8" s="46">
        <f>'C.1 Federal Expenditures'!AD8+'C.2 State Expenditures'!AD8</f>
        <v>0</v>
      </c>
      <c r="AE8" s="46">
        <f>'C.1 Federal Expenditures'!AE8+'C.2 State Expenditures'!AE8</f>
        <v>0</v>
      </c>
      <c r="AF8" s="46">
        <f>'C.1 Federal Expenditures'!AF8+'C.2 State Expenditures'!AF8</f>
        <v>950000</v>
      </c>
      <c r="AG8" s="46">
        <f>'C.1 Federal Expenditures'!AG8+'C.2 State Expenditures'!AG8</f>
        <v>2251199</v>
      </c>
      <c r="AH8" s="46">
        <f>'C.1 Federal Expenditures'!AH8+'C.2 State Expenditures'!AH8</f>
        <v>0</v>
      </c>
      <c r="AI8" s="46">
        <f>'C.1 Federal Expenditures'!AI8+'C.2 State Expenditures'!AI8</f>
        <v>0</v>
      </c>
      <c r="AJ8" s="46">
        <f>'C.1 Federal Expenditures'!AJ8+'C.2 State Expenditures'!AJ8</f>
        <v>0</v>
      </c>
      <c r="AK8" s="46">
        <f>'C.1 Federal Expenditures'!AK8+'C.2 State Expenditures'!AK8</f>
        <v>0</v>
      </c>
      <c r="AL8" s="46">
        <f>'C.1 Federal Expenditures'!AL8+'C.2 State Expenditures'!AL8</f>
        <v>0</v>
      </c>
      <c r="AM8" s="46">
        <f>'C.1 Federal Expenditures'!AM8+'C.2 State Expenditures'!AM8</f>
        <v>15712636</v>
      </c>
      <c r="AN8" s="46">
        <f>'C.1 Federal Expenditures'!AN8+'C.2 State Expenditures'!AN8</f>
        <v>12518281</v>
      </c>
      <c r="AO8" s="46">
        <f>'C.1 Federal Expenditures'!AO8+'C.2 State Expenditures'!AO8</f>
        <v>0</v>
      </c>
      <c r="AP8" s="46">
        <f>'C.1 Federal Expenditures'!AP8+'C.2 State Expenditures'!AP8</f>
        <v>3194355</v>
      </c>
      <c r="AQ8" s="46">
        <f>'C.1 Federal Expenditures'!AQ8+'C.2 State Expenditures'!AQ8</f>
        <v>0</v>
      </c>
      <c r="AR8" s="46">
        <f>'C.1 Federal Expenditures'!AR8+'C.2 State Expenditures'!AR8</f>
        <v>144312179</v>
      </c>
      <c r="AS8" s="46">
        <f>'C.1 Federal Expenditures'!AS8</f>
        <v>33432731</v>
      </c>
      <c r="AT8" s="46">
        <f>'C.1 Federal Expenditures'!AT8</f>
        <v>10851193</v>
      </c>
      <c r="AU8" s="16"/>
      <c r="AV8" s="16"/>
      <c r="AW8" s="16"/>
      <c r="AX8" s="16"/>
      <c r="AY8" s="16"/>
      <c r="AZ8" s="16"/>
      <c r="BA8" s="16"/>
      <c r="BB8" s="16"/>
      <c r="BC8" s="16"/>
      <c r="BD8" s="16"/>
      <c r="BE8" s="16"/>
      <c r="BF8" s="16"/>
      <c r="BG8" s="16"/>
    </row>
    <row r="9" spans="1:59" x14ac:dyDescent="0.25">
      <c r="A9" s="69" t="s">
        <v>5</v>
      </c>
      <c r="B9" s="46">
        <f>'C.1 Federal Expenditures'!B9+'C.2 State Expenditures'!B9</f>
        <v>3653771968</v>
      </c>
      <c r="C9" s="46">
        <f>'C.1 Federal Expenditures'!C9+'C.2 State Expenditures'!C9</f>
        <v>0</v>
      </c>
      <c r="D9" s="46">
        <f>'C.1 Federal Expenditures'!D9+'C.2 State Expenditures'!D9</f>
        <v>365119521</v>
      </c>
      <c r="E9" s="46">
        <f>'C.1 Federal Expenditures'!E9+'C.2 State Expenditures'!E9</f>
        <v>3288652447</v>
      </c>
      <c r="F9" s="46">
        <f>'C.1 Federal Expenditures'!F9+'C.2 State Expenditures'!F9</f>
        <v>134992001</v>
      </c>
      <c r="G9" s="46">
        <f>'C.1 Federal Expenditures'!G9+'C.2 State Expenditures'!G9</f>
        <v>2838726503</v>
      </c>
      <c r="H9" s="46">
        <f>'C.1 Federal Expenditures'!H9+'C.2 State Expenditures'!H9</f>
        <v>2764482069</v>
      </c>
      <c r="I9" s="46">
        <f>'C.1 Federal Expenditures'!I9+'C.2 State Expenditures'!I9</f>
        <v>74244434</v>
      </c>
      <c r="J9" s="46">
        <f>'C.1 Federal Expenditures'!J9+'C.2 State Expenditures'!J9</f>
        <v>242157000</v>
      </c>
      <c r="K9" s="46">
        <f>'C.1 Federal Expenditures'!K9+'C.2 State Expenditures'!K9</f>
        <v>0</v>
      </c>
      <c r="L9" s="46">
        <f>'C.1 Federal Expenditures'!L9+'C.2 State Expenditures'!L9</f>
        <v>0</v>
      </c>
      <c r="M9" s="46">
        <f>'C.1 Federal Expenditures'!M9+'C.2 State Expenditures'!M9</f>
        <v>242157000</v>
      </c>
      <c r="N9" s="46">
        <f>'C.1 Federal Expenditures'!N9+'C.2 State Expenditures'!N9</f>
        <v>0</v>
      </c>
      <c r="O9" s="46">
        <f>'C.1 Federal Expenditures'!O9+'C.2 State Expenditures'!O9</f>
        <v>0</v>
      </c>
      <c r="P9" s="46">
        <f>'C.1 Federal Expenditures'!P9+'C.2 State Expenditures'!P9</f>
        <v>0</v>
      </c>
      <c r="Q9" s="46">
        <f>'C.1 Federal Expenditures'!Q9+'C.2 State Expenditures'!Q9</f>
        <v>0</v>
      </c>
      <c r="R9" s="46">
        <f>'C.1 Federal Expenditures'!R9+'C.2 State Expenditures'!R9</f>
        <v>1062482956</v>
      </c>
      <c r="S9" s="46">
        <f>'C.1 Federal Expenditures'!S9+'C.2 State Expenditures'!S9</f>
        <v>40440322</v>
      </c>
      <c r="T9" s="46">
        <f>'C.1 Federal Expenditures'!T9+'C.2 State Expenditures'!T9</f>
        <v>468216322</v>
      </c>
      <c r="U9" s="46">
        <f>'C.1 Federal Expenditures'!U9+'C.2 State Expenditures'!U9</f>
        <v>553826312</v>
      </c>
      <c r="V9" s="46">
        <f>'C.1 Federal Expenditures'!V9+'C.2 State Expenditures'!V9</f>
        <v>255556913</v>
      </c>
      <c r="W9" s="46">
        <f>'C.1 Federal Expenditures'!W9+'C.2 State Expenditures'!W9</f>
        <v>896082757</v>
      </c>
      <c r="X9" s="46">
        <f>'C.1 Federal Expenditures'!X9+'C.2 State Expenditures'!X9</f>
        <v>896082757</v>
      </c>
      <c r="Y9" s="46">
        <f>'C.1 Federal Expenditures'!Y9+'C.2 State Expenditures'!Y9</f>
        <v>0</v>
      </c>
      <c r="Z9" s="46">
        <f>'C.1 Federal Expenditures'!Z9+'C.2 State Expenditures'!Z9</f>
        <v>7450</v>
      </c>
      <c r="AA9" s="46">
        <f>'C.1 Federal Expenditures'!AA9+'C.2 State Expenditures'!AA9</f>
        <v>0</v>
      </c>
      <c r="AB9" s="46">
        <f>'C.1 Federal Expenditures'!AB9+'C.2 State Expenditures'!AB9</f>
        <v>0</v>
      </c>
      <c r="AC9" s="46">
        <f>'C.1 Federal Expenditures'!AC9+'C.2 State Expenditures'!AC9</f>
        <v>501011</v>
      </c>
      <c r="AD9" s="46">
        <f>'C.1 Federal Expenditures'!AD9+'C.2 State Expenditures'!AD9</f>
        <v>143471542</v>
      </c>
      <c r="AE9" s="46">
        <f>'C.1 Federal Expenditures'!AE9+'C.2 State Expenditures'!AE9</f>
        <v>1255755</v>
      </c>
      <c r="AF9" s="46">
        <f>'C.1 Federal Expenditures'!AF9+'C.2 State Expenditures'!AF9</f>
        <v>18529298</v>
      </c>
      <c r="AG9" s="46">
        <f>'C.1 Federal Expenditures'!AG9+'C.2 State Expenditures'!AG9</f>
        <v>1150471</v>
      </c>
      <c r="AH9" s="46">
        <f>'C.1 Federal Expenditures'!AH9+'C.2 State Expenditures'!AH9</f>
        <v>975735</v>
      </c>
      <c r="AI9" s="46">
        <f>'C.1 Federal Expenditures'!AI9+'C.2 State Expenditures'!AI9</f>
        <v>780931</v>
      </c>
      <c r="AJ9" s="46">
        <f>'C.1 Federal Expenditures'!AJ9+'C.2 State Expenditures'!AJ9</f>
        <v>0</v>
      </c>
      <c r="AK9" s="46">
        <f>'C.1 Federal Expenditures'!AK9+'C.2 State Expenditures'!AK9</f>
        <v>194804</v>
      </c>
      <c r="AL9" s="46">
        <f>'C.1 Federal Expenditures'!AL9+'C.2 State Expenditures'!AL9</f>
        <v>10990</v>
      </c>
      <c r="AM9" s="46">
        <f>'C.1 Federal Expenditures'!AM9+'C.2 State Expenditures'!AM9</f>
        <v>811589083</v>
      </c>
      <c r="AN9" s="46">
        <f>'C.1 Federal Expenditures'!AN9+'C.2 State Expenditures'!AN9</f>
        <v>536832728</v>
      </c>
      <c r="AO9" s="46">
        <f>'C.1 Federal Expenditures'!AO9+'C.2 State Expenditures'!AO9</f>
        <v>223880014</v>
      </c>
      <c r="AP9" s="46">
        <f>'C.1 Federal Expenditures'!AP9+'C.2 State Expenditures'!AP9</f>
        <v>50876341</v>
      </c>
      <c r="AQ9" s="46">
        <f>'C.1 Federal Expenditures'!AQ9+'C.2 State Expenditures'!AQ9</f>
        <v>673056</v>
      </c>
      <c r="AR9" s="46">
        <f>'C.1 Federal Expenditures'!AR9+'C.2 State Expenditures'!AR9</f>
        <v>6273170520</v>
      </c>
      <c r="AS9" s="46">
        <f>'C.1 Federal Expenditures'!AS9</f>
        <v>175108742</v>
      </c>
      <c r="AT9" s="46">
        <f>'C.1 Federal Expenditures'!AT9</f>
        <v>0</v>
      </c>
      <c r="AU9" s="16"/>
      <c r="AV9" s="16"/>
      <c r="AW9" s="16"/>
      <c r="AX9" s="16"/>
      <c r="AY9" s="16"/>
      <c r="AZ9" s="16"/>
      <c r="BA9" s="16"/>
      <c r="BB9" s="16"/>
      <c r="BC9" s="16"/>
      <c r="BD9" s="16"/>
      <c r="BE9" s="16"/>
      <c r="BF9" s="16"/>
      <c r="BG9" s="16"/>
    </row>
    <row r="10" spans="1:59" x14ac:dyDescent="0.25">
      <c r="A10" s="69" t="s">
        <v>6</v>
      </c>
      <c r="B10" s="46">
        <f>'C.1 Federal Expenditures'!B10+'C.2 State Expenditures'!B10</f>
        <v>151213631</v>
      </c>
      <c r="C10" s="46">
        <f>'C.1 Federal Expenditures'!C10+'C.2 State Expenditures'!C10</f>
        <v>773392</v>
      </c>
      <c r="D10" s="46">
        <f>'C.1 Federal Expenditures'!D10+'C.2 State Expenditures'!D10</f>
        <v>0</v>
      </c>
      <c r="E10" s="46">
        <f>'C.1 Federal Expenditures'!E10+'C.2 State Expenditures'!E10</f>
        <v>135283298</v>
      </c>
      <c r="F10" s="46">
        <f>'C.1 Federal Expenditures'!F10+'C.2 State Expenditures'!F10</f>
        <v>61803605</v>
      </c>
      <c r="G10" s="46">
        <f>'C.1 Federal Expenditures'!G10+'C.2 State Expenditures'!G10</f>
        <v>76899072</v>
      </c>
      <c r="H10" s="46">
        <f>'C.1 Federal Expenditures'!H10+'C.2 State Expenditures'!H10</f>
        <v>76899072</v>
      </c>
      <c r="I10" s="46">
        <f>'C.1 Federal Expenditures'!I10+'C.2 State Expenditures'!I10</f>
        <v>0</v>
      </c>
      <c r="J10" s="46">
        <f>'C.1 Federal Expenditures'!J10+'C.2 State Expenditures'!J10</f>
        <v>0</v>
      </c>
      <c r="K10" s="46">
        <f>'C.1 Federal Expenditures'!K10+'C.2 State Expenditures'!K10</f>
        <v>0</v>
      </c>
      <c r="L10" s="46">
        <f>'C.1 Federal Expenditures'!L10+'C.2 State Expenditures'!L10</f>
        <v>0</v>
      </c>
      <c r="M10" s="46">
        <f>'C.1 Federal Expenditures'!M10+'C.2 State Expenditures'!M10</f>
        <v>0</v>
      </c>
      <c r="N10" s="46">
        <f>'C.1 Federal Expenditures'!N10+'C.2 State Expenditures'!N10</f>
        <v>0</v>
      </c>
      <c r="O10" s="46">
        <f>'C.1 Federal Expenditures'!O10+'C.2 State Expenditures'!O10</f>
        <v>0</v>
      </c>
      <c r="P10" s="46">
        <f>'C.1 Federal Expenditures'!P10+'C.2 State Expenditures'!P10</f>
        <v>0</v>
      </c>
      <c r="Q10" s="46">
        <f>'C.1 Federal Expenditures'!Q10+'C.2 State Expenditures'!Q10</f>
        <v>0</v>
      </c>
      <c r="R10" s="46">
        <f>'C.1 Federal Expenditures'!R10+'C.2 State Expenditures'!R10</f>
        <v>10735019</v>
      </c>
      <c r="S10" s="46">
        <f>'C.1 Federal Expenditures'!S10+'C.2 State Expenditures'!S10</f>
        <v>135867</v>
      </c>
      <c r="T10" s="46">
        <f>'C.1 Federal Expenditures'!T10+'C.2 State Expenditures'!T10</f>
        <v>5617634</v>
      </c>
      <c r="U10" s="46">
        <f>'C.1 Federal Expenditures'!U10+'C.2 State Expenditures'!U10</f>
        <v>4981518</v>
      </c>
      <c r="V10" s="46">
        <f>'C.1 Federal Expenditures'!V10+'C.2 State Expenditures'!V10</f>
        <v>7900076</v>
      </c>
      <c r="W10" s="46">
        <f>'C.1 Federal Expenditures'!W10+'C.2 State Expenditures'!W10</f>
        <v>66295972</v>
      </c>
      <c r="X10" s="46">
        <f>'C.1 Federal Expenditures'!X10+'C.2 State Expenditures'!X10</f>
        <v>3352894</v>
      </c>
      <c r="Y10" s="46">
        <f>'C.1 Federal Expenditures'!Y10+'C.2 State Expenditures'!Y10</f>
        <v>62943078</v>
      </c>
      <c r="Z10" s="46">
        <f>'C.1 Federal Expenditures'!Z10+'C.2 State Expenditures'!Z10</f>
        <v>17797</v>
      </c>
      <c r="AA10" s="46">
        <f>'C.1 Federal Expenditures'!AA10+'C.2 State Expenditures'!AA10</f>
        <v>0</v>
      </c>
      <c r="AB10" s="46">
        <f>'C.1 Federal Expenditures'!AB10+'C.2 State Expenditures'!AB10</f>
        <v>4767752</v>
      </c>
      <c r="AC10" s="46">
        <f>'C.1 Federal Expenditures'!AC10+'C.2 State Expenditures'!AC10</f>
        <v>8115630</v>
      </c>
      <c r="AD10" s="46">
        <f>'C.1 Federal Expenditures'!AD10+'C.2 State Expenditures'!AD10</f>
        <v>15395952</v>
      </c>
      <c r="AE10" s="46">
        <f>'C.1 Federal Expenditures'!AE10+'C.2 State Expenditures'!AE10</f>
        <v>7368736</v>
      </c>
      <c r="AF10" s="46">
        <f>'C.1 Federal Expenditures'!AF10+'C.2 State Expenditures'!AF10</f>
        <v>696840</v>
      </c>
      <c r="AG10" s="46">
        <f>'C.1 Federal Expenditures'!AG10+'C.2 State Expenditures'!AG10</f>
        <v>136444</v>
      </c>
      <c r="AH10" s="46">
        <f>'C.1 Federal Expenditures'!AH10+'C.2 State Expenditures'!AH10</f>
        <v>44075674</v>
      </c>
      <c r="AI10" s="46">
        <f>'C.1 Federal Expenditures'!AI10+'C.2 State Expenditures'!AI10</f>
        <v>24079246</v>
      </c>
      <c r="AJ10" s="46">
        <f>'C.1 Federal Expenditures'!AJ10+'C.2 State Expenditures'!AJ10</f>
        <v>0</v>
      </c>
      <c r="AK10" s="46">
        <f>'C.1 Federal Expenditures'!AK10+'C.2 State Expenditures'!AK10</f>
        <v>19996428</v>
      </c>
      <c r="AL10" s="46">
        <f>'C.1 Federal Expenditures'!AL10+'C.2 State Expenditures'!AL10</f>
        <v>6802009</v>
      </c>
      <c r="AM10" s="46">
        <f>'C.1 Federal Expenditures'!AM10+'C.2 State Expenditures'!AM10</f>
        <v>51644232</v>
      </c>
      <c r="AN10" s="46">
        <f>'C.1 Federal Expenditures'!AN10+'C.2 State Expenditures'!AN10</f>
        <v>12916943</v>
      </c>
      <c r="AO10" s="46">
        <f>'C.1 Federal Expenditures'!AO10+'C.2 State Expenditures'!AO10</f>
        <v>34209905</v>
      </c>
      <c r="AP10" s="46">
        <f>'C.1 Federal Expenditures'!AP10+'C.2 State Expenditures'!AP10</f>
        <v>4517384</v>
      </c>
      <c r="AQ10" s="46">
        <f>'C.1 Federal Expenditures'!AQ10+'C.2 State Expenditures'!AQ10</f>
        <v>0</v>
      </c>
      <c r="AR10" s="46">
        <f>'C.1 Federal Expenditures'!AR10+'C.2 State Expenditures'!AR10</f>
        <v>300851205</v>
      </c>
      <c r="AS10" s="46">
        <f>'C.1 Federal Expenditures'!AS10</f>
        <v>0</v>
      </c>
      <c r="AT10" s="46">
        <f>'C.1 Federal Expenditures'!AT10</f>
        <v>78909172</v>
      </c>
      <c r="AU10" s="16"/>
      <c r="AV10" s="16"/>
      <c r="AW10" s="16"/>
      <c r="AX10" s="16"/>
      <c r="AY10" s="16"/>
      <c r="AZ10" s="16"/>
      <c r="BA10" s="16"/>
      <c r="BB10" s="16"/>
      <c r="BC10" s="16"/>
      <c r="BD10" s="16"/>
      <c r="BE10" s="16"/>
      <c r="BF10" s="16"/>
      <c r="BG10" s="16"/>
    </row>
    <row r="11" spans="1:59" x14ac:dyDescent="0.25">
      <c r="A11" s="69" t="s">
        <v>7</v>
      </c>
      <c r="B11" s="46">
        <f>'C.1 Federal Expenditures'!B11+'C.2 State Expenditures'!B11</f>
        <v>266788107</v>
      </c>
      <c r="C11" s="46">
        <f>'C.1 Federal Expenditures'!C11+'C.2 State Expenditures'!C11</f>
        <v>0</v>
      </c>
      <c r="D11" s="46">
        <f>'C.1 Federal Expenditures'!D11+'C.2 State Expenditures'!D11</f>
        <v>26678810</v>
      </c>
      <c r="E11" s="46">
        <f>'C.1 Federal Expenditures'!E11+'C.2 State Expenditures'!E11</f>
        <v>240109297</v>
      </c>
      <c r="F11" s="46">
        <f>'C.1 Federal Expenditures'!F11+'C.2 State Expenditures'!F11</f>
        <v>0</v>
      </c>
      <c r="G11" s="46">
        <f>'C.1 Federal Expenditures'!G11+'C.2 State Expenditures'!G11</f>
        <v>69820413</v>
      </c>
      <c r="H11" s="46">
        <f>'C.1 Federal Expenditures'!H11+'C.2 State Expenditures'!H11</f>
        <v>69820413</v>
      </c>
      <c r="I11" s="46">
        <f>'C.1 Federal Expenditures'!I11+'C.2 State Expenditures'!I11</f>
        <v>0</v>
      </c>
      <c r="J11" s="46">
        <f>'C.1 Federal Expenditures'!J11+'C.2 State Expenditures'!J11</f>
        <v>0</v>
      </c>
      <c r="K11" s="46">
        <f>'C.1 Federal Expenditures'!K11+'C.2 State Expenditures'!K11</f>
        <v>0</v>
      </c>
      <c r="L11" s="46">
        <f>'C.1 Federal Expenditures'!L11+'C.2 State Expenditures'!L11</f>
        <v>0</v>
      </c>
      <c r="M11" s="46">
        <f>'C.1 Federal Expenditures'!M11+'C.2 State Expenditures'!M11</f>
        <v>0</v>
      </c>
      <c r="N11" s="46">
        <f>'C.1 Federal Expenditures'!N11+'C.2 State Expenditures'!N11</f>
        <v>12963926</v>
      </c>
      <c r="O11" s="46">
        <f>'C.1 Federal Expenditures'!O11+'C.2 State Expenditures'!O11</f>
        <v>0</v>
      </c>
      <c r="P11" s="46">
        <f>'C.1 Federal Expenditures'!P11+'C.2 State Expenditures'!P11</f>
        <v>0</v>
      </c>
      <c r="Q11" s="46">
        <f>'C.1 Federal Expenditures'!Q11+'C.2 State Expenditures'!Q11</f>
        <v>12963926</v>
      </c>
      <c r="R11" s="46">
        <f>'C.1 Federal Expenditures'!R11+'C.2 State Expenditures'!R11</f>
        <v>16374223</v>
      </c>
      <c r="S11" s="46">
        <f>'C.1 Federal Expenditures'!S11+'C.2 State Expenditures'!S11</f>
        <v>0</v>
      </c>
      <c r="T11" s="46">
        <f>'C.1 Federal Expenditures'!T11+'C.2 State Expenditures'!T11</f>
        <v>16374223</v>
      </c>
      <c r="U11" s="46">
        <f>'C.1 Federal Expenditures'!U11+'C.2 State Expenditures'!U11</f>
        <v>0</v>
      </c>
      <c r="V11" s="46">
        <f>'C.1 Federal Expenditures'!V11+'C.2 State Expenditures'!V11</f>
        <v>1770069</v>
      </c>
      <c r="W11" s="46">
        <f>'C.1 Federal Expenditures'!W11+'C.2 State Expenditures'!W11</f>
        <v>139909626</v>
      </c>
      <c r="X11" s="46">
        <f>'C.1 Federal Expenditures'!X11+'C.2 State Expenditures'!X11</f>
        <v>56292730</v>
      </c>
      <c r="Y11" s="46">
        <f>'C.1 Federal Expenditures'!Y11+'C.2 State Expenditures'!Y11</f>
        <v>83616896</v>
      </c>
      <c r="Z11" s="46">
        <f>'C.1 Federal Expenditures'!Z11+'C.2 State Expenditures'!Z11</f>
        <v>0</v>
      </c>
      <c r="AA11" s="46">
        <f>'C.1 Federal Expenditures'!AA11+'C.2 State Expenditures'!AA11</f>
        <v>0</v>
      </c>
      <c r="AB11" s="46">
        <f>'C.1 Federal Expenditures'!AB11+'C.2 State Expenditures'!AB11</f>
        <v>0</v>
      </c>
      <c r="AC11" s="46">
        <f>'C.1 Federal Expenditures'!AC11+'C.2 State Expenditures'!AC11</f>
        <v>0</v>
      </c>
      <c r="AD11" s="46">
        <f>'C.1 Federal Expenditures'!AD11+'C.2 State Expenditures'!AD11</f>
        <v>9028224</v>
      </c>
      <c r="AE11" s="46">
        <f>'C.1 Federal Expenditures'!AE11+'C.2 State Expenditures'!AE11</f>
        <v>0</v>
      </c>
      <c r="AF11" s="46">
        <f>'C.1 Federal Expenditures'!AF11+'C.2 State Expenditures'!AF11</f>
        <v>64406850</v>
      </c>
      <c r="AG11" s="46">
        <f>'C.1 Federal Expenditures'!AG11+'C.2 State Expenditures'!AG11</f>
        <v>20168937</v>
      </c>
      <c r="AH11" s="46">
        <f>'C.1 Federal Expenditures'!AH11+'C.2 State Expenditures'!AH11</f>
        <v>55228981</v>
      </c>
      <c r="AI11" s="46">
        <f>'C.1 Federal Expenditures'!AI11+'C.2 State Expenditures'!AI11</f>
        <v>55228981</v>
      </c>
      <c r="AJ11" s="46">
        <f>'C.1 Federal Expenditures'!AJ11+'C.2 State Expenditures'!AJ11</f>
        <v>0</v>
      </c>
      <c r="AK11" s="46">
        <f>'C.1 Federal Expenditures'!AK11+'C.2 State Expenditures'!AK11</f>
        <v>0</v>
      </c>
      <c r="AL11" s="46">
        <f>'C.1 Federal Expenditures'!AL11+'C.2 State Expenditures'!AL11</f>
        <v>0</v>
      </c>
      <c r="AM11" s="46">
        <f>'C.1 Federal Expenditures'!AM11+'C.2 State Expenditures'!AM11</f>
        <v>88277471</v>
      </c>
      <c r="AN11" s="46">
        <f>'C.1 Federal Expenditures'!AN11+'C.2 State Expenditures'!AN11</f>
        <v>32742379</v>
      </c>
      <c r="AO11" s="46">
        <f>'C.1 Federal Expenditures'!AO11+'C.2 State Expenditures'!AO11</f>
        <v>45028133</v>
      </c>
      <c r="AP11" s="46">
        <f>'C.1 Federal Expenditures'!AP11+'C.2 State Expenditures'!AP11</f>
        <v>10506959</v>
      </c>
      <c r="AQ11" s="46">
        <f>'C.1 Federal Expenditures'!AQ11+'C.2 State Expenditures'!AQ11</f>
        <v>0</v>
      </c>
      <c r="AR11" s="46">
        <f>'C.1 Federal Expenditures'!AR11+'C.2 State Expenditures'!AR11</f>
        <v>477948720</v>
      </c>
      <c r="AS11" s="46">
        <f>'C.1 Federal Expenditures'!AS11</f>
        <v>0</v>
      </c>
      <c r="AT11" s="46">
        <f>'C.1 Federal Expenditures'!AT11</f>
        <v>1</v>
      </c>
      <c r="AU11" s="16"/>
      <c r="AV11" s="16"/>
      <c r="AW11" s="16"/>
      <c r="AX11" s="16"/>
      <c r="AY11" s="16"/>
      <c r="AZ11" s="16"/>
      <c r="BA11" s="16"/>
      <c r="BB11" s="16"/>
      <c r="BC11" s="16"/>
      <c r="BD11" s="16"/>
      <c r="BE11" s="16"/>
      <c r="BF11" s="16"/>
      <c r="BG11" s="16"/>
    </row>
    <row r="12" spans="1:59" x14ac:dyDescent="0.25">
      <c r="A12" s="69" t="s">
        <v>8</v>
      </c>
      <c r="B12" s="46">
        <f>'C.1 Federal Expenditures'!B12+'C.2 State Expenditures'!B12</f>
        <v>35888252</v>
      </c>
      <c r="C12" s="46">
        <f>'C.1 Federal Expenditures'!C12+'C.2 State Expenditures'!C12</f>
        <v>0</v>
      </c>
      <c r="D12" s="46">
        <f>'C.1 Federal Expenditures'!D12+'C.2 State Expenditures'!D12</f>
        <v>0</v>
      </c>
      <c r="E12" s="46">
        <f>'C.1 Federal Expenditures'!E12+'C.2 State Expenditures'!E12</f>
        <v>32290981</v>
      </c>
      <c r="F12" s="46">
        <f>'C.1 Federal Expenditures'!F12+'C.2 State Expenditures'!F12</f>
        <v>7217838</v>
      </c>
      <c r="G12" s="46">
        <f>'C.1 Federal Expenditures'!G12+'C.2 State Expenditures'!G12</f>
        <v>21009341</v>
      </c>
      <c r="H12" s="46">
        <f>'C.1 Federal Expenditures'!H12+'C.2 State Expenditures'!H12</f>
        <v>21009341</v>
      </c>
      <c r="I12" s="46">
        <f>'C.1 Federal Expenditures'!I12+'C.2 State Expenditures'!I12</f>
        <v>0</v>
      </c>
      <c r="J12" s="46">
        <f>'C.1 Federal Expenditures'!J12+'C.2 State Expenditures'!J12</f>
        <v>0</v>
      </c>
      <c r="K12" s="46">
        <f>'C.1 Federal Expenditures'!K12+'C.2 State Expenditures'!K12</f>
        <v>0</v>
      </c>
      <c r="L12" s="46">
        <f>'C.1 Federal Expenditures'!L12+'C.2 State Expenditures'!L12</f>
        <v>0</v>
      </c>
      <c r="M12" s="46">
        <f>'C.1 Federal Expenditures'!M12+'C.2 State Expenditures'!M12</f>
        <v>0</v>
      </c>
      <c r="N12" s="46">
        <f>'C.1 Federal Expenditures'!N12+'C.2 State Expenditures'!N12</f>
        <v>0</v>
      </c>
      <c r="O12" s="46">
        <f>'C.1 Federal Expenditures'!O12+'C.2 State Expenditures'!O12</f>
        <v>0</v>
      </c>
      <c r="P12" s="46">
        <f>'C.1 Federal Expenditures'!P12+'C.2 State Expenditures'!P12</f>
        <v>0</v>
      </c>
      <c r="Q12" s="46">
        <f>'C.1 Federal Expenditures'!Q12+'C.2 State Expenditures'!Q12</f>
        <v>0</v>
      </c>
      <c r="R12" s="46">
        <f>'C.1 Federal Expenditures'!R12+'C.2 State Expenditures'!R12</f>
        <v>6025850</v>
      </c>
      <c r="S12" s="46">
        <f>'C.1 Federal Expenditures'!S12+'C.2 State Expenditures'!S12</f>
        <v>3438941</v>
      </c>
      <c r="T12" s="46">
        <f>'C.1 Federal Expenditures'!T12+'C.2 State Expenditures'!T12</f>
        <v>1627909</v>
      </c>
      <c r="U12" s="46">
        <f>'C.1 Federal Expenditures'!U12+'C.2 State Expenditures'!U12</f>
        <v>959000</v>
      </c>
      <c r="V12" s="46">
        <f>'C.1 Federal Expenditures'!V12+'C.2 State Expenditures'!V12</f>
        <v>0</v>
      </c>
      <c r="W12" s="46">
        <f>'C.1 Federal Expenditures'!W12+'C.2 State Expenditures'!W12</f>
        <v>50594567</v>
      </c>
      <c r="X12" s="46">
        <f>'C.1 Federal Expenditures'!X12+'C.2 State Expenditures'!X12</f>
        <v>50594567</v>
      </c>
      <c r="Y12" s="46">
        <f>'C.1 Federal Expenditures'!Y12+'C.2 State Expenditures'!Y12</f>
        <v>0</v>
      </c>
      <c r="Z12" s="46">
        <f>'C.1 Federal Expenditures'!Z12+'C.2 State Expenditures'!Z12</f>
        <v>0</v>
      </c>
      <c r="AA12" s="46">
        <f>'C.1 Federal Expenditures'!AA12+'C.2 State Expenditures'!AA12</f>
        <v>0</v>
      </c>
      <c r="AB12" s="46">
        <f>'C.1 Federal Expenditures'!AB12+'C.2 State Expenditures'!AB12</f>
        <v>0</v>
      </c>
      <c r="AC12" s="46">
        <f>'C.1 Federal Expenditures'!AC12+'C.2 State Expenditures'!AC12</f>
        <v>2460644</v>
      </c>
      <c r="AD12" s="46">
        <f>'C.1 Federal Expenditures'!AD12+'C.2 State Expenditures'!AD12</f>
        <v>750002</v>
      </c>
      <c r="AE12" s="46">
        <f>'C.1 Federal Expenditures'!AE12+'C.2 State Expenditures'!AE12</f>
        <v>0</v>
      </c>
      <c r="AF12" s="46">
        <f>'C.1 Federal Expenditures'!AF12+'C.2 State Expenditures'!AF12</f>
        <v>0</v>
      </c>
      <c r="AG12" s="46">
        <f>'C.1 Federal Expenditures'!AG12+'C.2 State Expenditures'!AG12</f>
        <v>0</v>
      </c>
      <c r="AH12" s="46">
        <f>'C.1 Federal Expenditures'!AH12+'C.2 State Expenditures'!AH12</f>
        <v>0</v>
      </c>
      <c r="AI12" s="46">
        <f>'C.1 Federal Expenditures'!AI12+'C.2 State Expenditures'!AI12</f>
        <v>0</v>
      </c>
      <c r="AJ12" s="46">
        <f>'C.1 Federal Expenditures'!AJ12+'C.2 State Expenditures'!AJ12</f>
        <v>0</v>
      </c>
      <c r="AK12" s="46">
        <f>'C.1 Federal Expenditures'!AK12+'C.2 State Expenditures'!AK12</f>
        <v>0</v>
      </c>
      <c r="AL12" s="46">
        <f>'C.1 Federal Expenditures'!AL12+'C.2 State Expenditures'!AL12</f>
        <v>0</v>
      </c>
      <c r="AM12" s="46">
        <f>'C.1 Federal Expenditures'!AM12+'C.2 State Expenditures'!AM12</f>
        <v>18016186</v>
      </c>
      <c r="AN12" s="46">
        <f>'C.1 Federal Expenditures'!AN12+'C.2 State Expenditures'!AN12</f>
        <v>3880453</v>
      </c>
      <c r="AO12" s="46">
        <f>'C.1 Federal Expenditures'!AO12+'C.2 State Expenditures'!AO12</f>
        <v>12284914</v>
      </c>
      <c r="AP12" s="46">
        <f>'C.1 Federal Expenditures'!AP12+'C.2 State Expenditures'!AP12</f>
        <v>1850819</v>
      </c>
      <c r="AQ12" s="46">
        <f>'C.1 Federal Expenditures'!AQ12+'C.2 State Expenditures'!AQ12</f>
        <v>0</v>
      </c>
      <c r="AR12" s="46">
        <f>'C.1 Federal Expenditures'!AR12+'C.2 State Expenditures'!AR12</f>
        <v>98856590</v>
      </c>
      <c r="AS12" s="46">
        <f>'C.1 Federal Expenditures'!AS12</f>
        <v>375566</v>
      </c>
      <c r="AT12" s="46">
        <f>'C.1 Federal Expenditures'!AT12</f>
        <v>9530741</v>
      </c>
      <c r="AU12" s="16"/>
      <c r="AV12" s="16"/>
      <c r="AW12" s="16"/>
      <c r="AX12" s="16"/>
      <c r="AY12" s="16"/>
      <c r="AZ12" s="16"/>
      <c r="BA12" s="16"/>
      <c r="BB12" s="16"/>
      <c r="BC12" s="16"/>
      <c r="BD12" s="16"/>
      <c r="BE12" s="16"/>
      <c r="BF12" s="16"/>
      <c r="BG12" s="16"/>
    </row>
    <row r="13" spans="1:59" x14ac:dyDescent="0.25">
      <c r="A13" s="69" t="s">
        <v>9</v>
      </c>
      <c r="B13" s="46">
        <f>'C.1 Federal Expenditures'!B13+'C.2 State Expenditures'!B13</f>
        <v>102926698</v>
      </c>
      <c r="C13" s="46">
        <f>'C.1 Federal Expenditures'!C13+'C.2 State Expenditures'!C13</f>
        <v>0</v>
      </c>
      <c r="D13" s="46">
        <f>'C.1 Federal Expenditures'!D13+'C.2 State Expenditures'!D13</f>
        <v>3935917</v>
      </c>
      <c r="E13" s="46">
        <f>'C.1 Federal Expenditures'!E13+'C.2 State Expenditures'!E13</f>
        <v>88673898</v>
      </c>
      <c r="F13" s="46">
        <f>'C.1 Federal Expenditures'!F13+'C.2 State Expenditures'!F13</f>
        <v>82157344</v>
      </c>
      <c r="G13" s="46">
        <f>'C.1 Federal Expenditures'!G13+'C.2 State Expenditures'!G13</f>
        <v>76760797</v>
      </c>
      <c r="H13" s="46">
        <f>'C.1 Federal Expenditures'!H13+'C.2 State Expenditures'!H13</f>
        <v>76760797</v>
      </c>
      <c r="I13" s="46">
        <f>'C.1 Federal Expenditures'!I13+'C.2 State Expenditures'!I13</f>
        <v>0</v>
      </c>
      <c r="J13" s="46">
        <f>'C.1 Federal Expenditures'!J13+'C.2 State Expenditures'!J13</f>
        <v>0</v>
      </c>
      <c r="K13" s="46">
        <f>'C.1 Federal Expenditures'!K13+'C.2 State Expenditures'!K13</f>
        <v>0</v>
      </c>
      <c r="L13" s="46">
        <f>'C.1 Federal Expenditures'!L13+'C.2 State Expenditures'!L13</f>
        <v>0</v>
      </c>
      <c r="M13" s="46">
        <f>'C.1 Federal Expenditures'!M13+'C.2 State Expenditures'!M13</f>
        <v>0</v>
      </c>
      <c r="N13" s="46">
        <f>'C.1 Federal Expenditures'!N13+'C.2 State Expenditures'!N13</f>
        <v>0</v>
      </c>
      <c r="O13" s="46">
        <f>'C.1 Federal Expenditures'!O13+'C.2 State Expenditures'!O13</f>
        <v>0</v>
      </c>
      <c r="P13" s="46">
        <f>'C.1 Federal Expenditures'!P13+'C.2 State Expenditures'!P13</f>
        <v>0</v>
      </c>
      <c r="Q13" s="46">
        <f>'C.1 Federal Expenditures'!Q13+'C.2 State Expenditures'!Q13</f>
        <v>0</v>
      </c>
      <c r="R13" s="46">
        <f>'C.1 Federal Expenditures'!R13+'C.2 State Expenditures'!R13</f>
        <v>38161495</v>
      </c>
      <c r="S13" s="46">
        <f>'C.1 Federal Expenditures'!S13+'C.2 State Expenditures'!S13</f>
        <v>7417042</v>
      </c>
      <c r="T13" s="46">
        <f>'C.1 Federal Expenditures'!T13+'C.2 State Expenditures'!T13</f>
        <v>2263459</v>
      </c>
      <c r="U13" s="46">
        <f>'C.1 Federal Expenditures'!U13+'C.2 State Expenditures'!U13</f>
        <v>28480994</v>
      </c>
      <c r="V13" s="46">
        <f>'C.1 Federal Expenditures'!V13+'C.2 State Expenditures'!V13</f>
        <v>0</v>
      </c>
      <c r="W13" s="46">
        <f>'C.1 Federal Expenditures'!W13+'C.2 State Expenditures'!W13</f>
        <v>59532260</v>
      </c>
      <c r="X13" s="46">
        <f>'C.1 Federal Expenditures'!X13+'C.2 State Expenditures'!X13</f>
        <v>59532260</v>
      </c>
      <c r="Y13" s="46">
        <f>'C.1 Federal Expenditures'!Y13+'C.2 State Expenditures'!Y13</f>
        <v>0</v>
      </c>
      <c r="Z13" s="46">
        <f>'C.1 Federal Expenditures'!Z13+'C.2 State Expenditures'!Z13</f>
        <v>0</v>
      </c>
      <c r="AA13" s="46">
        <f>'C.1 Federal Expenditures'!AA13+'C.2 State Expenditures'!AA13</f>
        <v>20000000</v>
      </c>
      <c r="AB13" s="46">
        <f>'C.1 Federal Expenditures'!AB13+'C.2 State Expenditures'!AB13</f>
        <v>0</v>
      </c>
      <c r="AC13" s="46">
        <f>'C.1 Federal Expenditures'!AC13+'C.2 State Expenditures'!AC13</f>
        <v>51742177</v>
      </c>
      <c r="AD13" s="46">
        <f>'C.1 Federal Expenditures'!AD13+'C.2 State Expenditures'!AD13</f>
        <v>1238827</v>
      </c>
      <c r="AE13" s="46">
        <f>'C.1 Federal Expenditures'!AE13+'C.2 State Expenditures'!AE13</f>
        <v>0</v>
      </c>
      <c r="AF13" s="46">
        <f>'C.1 Federal Expenditures'!AF13+'C.2 State Expenditures'!AF13</f>
        <v>1395105</v>
      </c>
      <c r="AG13" s="46">
        <f>'C.1 Federal Expenditures'!AG13+'C.2 State Expenditures'!AG13</f>
        <v>0</v>
      </c>
      <c r="AH13" s="46">
        <f>'C.1 Federal Expenditures'!AH13+'C.2 State Expenditures'!AH13</f>
        <v>0</v>
      </c>
      <c r="AI13" s="46">
        <f>'C.1 Federal Expenditures'!AI13+'C.2 State Expenditures'!AI13</f>
        <v>0</v>
      </c>
      <c r="AJ13" s="46">
        <f>'C.1 Federal Expenditures'!AJ13+'C.2 State Expenditures'!AJ13</f>
        <v>0</v>
      </c>
      <c r="AK13" s="46">
        <f>'C.1 Federal Expenditures'!AK13+'C.2 State Expenditures'!AK13</f>
        <v>0</v>
      </c>
      <c r="AL13" s="46">
        <f>'C.1 Federal Expenditures'!AL13+'C.2 State Expenditures'!AL13</f>
        <v>1162925</v>
      </c>
      <c r="AM13" s="46">
        <f>'C.1 Federal Expenditures'!AM13+'C.2 State Expenditures'!AM13</f>
        <v>9019838</v>
      </c>
      <c r="AN13" s="46">
        <f>'C.1 Federal Expenditures'!AN13+'C.2 State Expenditures'!AN13</f>
        <v>4120649</v>
      </c>
      <c r="AO13" s="46">
        <f>'C.1 Federal Expenditures'!AO13+'C.2 State Expenditures'!AO13</f>
        <v>2718549</v>
      </c>
      <c r="AP13" s="46">
        <f>'C.1 Federal Expenditures'!AP13+'C.2 State Expenditures'!AP13</f>
        <v>2180640</v>
      </c>
      <c r="AQ13" s="46">
        <f>'C.1 Federal Expenditures'!AQ13+'C.2 State Expenditures'!AQ13</f>
        <v>3944002</v>
      </c>
      <c r="AR13" s="46">
        <f>'C.1 Federal Expenditures'!AR13+'C.2 State Expenditures'!AR13</f>
        <v>262957426</v>
      </c>
      <c r="AS13" s="46">
        <f>'C.1 Federal Expenditures'!AS13</f>
        <v>0</v>
      </c>
      <c r="AT13" s="46">
        <f>'C.1 Federal Expenditures'!AT13</f>
        <v>89998782</v>
      </c>
      <c r="AU13" s="16"/>
      <c r="AV13" s="16"/>
      <c r="AW13" s="16"/>
      <c r="AX13" s="16"/>
      <c r="AY13" s="16"/>
      <c r="AZ13" s="16"/>
      <c r="BA13" s="16"/>
      <c r="BB13" s="16"/>
      <c r="BC13" s="16"/>
      <c r="BD13" s="16"/>
      <c r="BE13" s="16"/>
      <c r="BF13" s="16"/>
      <c r="BG13" s="16"/>
    </row>
    <row r="14" spans="1:59" x14ac:dyDescent="0.25">
      <c r="A14" s="69" t="s">
        <v>10</v>
      </c>
      <c r="B14" s="46">
        <f>'C.1 Federal Expenditures'!B14+'C.2 State Expenditures'!B14</f>
        <v>562340120</v>
      </c>
      <c r="C14" s="46">
        <f>'C.1 Federal Expenditures'!C14+'C.2 State Expenditures'!C14</f>
        <v>82996516</v>
      </c>
      <c r="D14" s="46">
        <f>'C.1 Federal Expenditures'!D14+'C.2 State Expenditures'!D14</f>
        <v>42175507</v>
      </c>
      <c r="E14" s="46">
        <f>'C.1 Federal Expenditures'!E14+'C.2 State Expenditures'!E14</f>
        <v>437168097</v>
      </c>
      <c r="F14" s="46">
        <f>'C.1 Federal Expenditures'!F14+'C.2 State Expenditures'!F14</f>
        <v>34797439</v>
      </c>
      <c r="G14" s="46">
        <f>'C.1 Federal Expenditures'!G14+'C.2 State Expenditures'!G14</f>
        <v>177243696</v>
      </c>
      <c r="H14" s="46">
        <f>'C.1 Federal Expenditures'!H14+'C.2 State Expenditures'!H14</f>
        <v>156620168</v>
      </c>
      <c r="I14" s="46">
        <f>'C.1 Federal Expenditures'!I14+'C.2 State Expenditures'!I14</f>
        <v>20623528</v>
      </c>
      <c r="J14" s="46">
        <f>'C.1 Federal Expenditures'!J14+'C.2 State Expenditures'!J14</f>
        <v>0</v>
      </c>
      <c r="K14" s="46">
        <f>'C.1 Federal Expenditures'!K14+'C.2 State Expenditures'!K14</f>
        <v>0</v>
      </c>
      <c r="L14" s="46">
        <f>'C.1 Federal Expenditures'!L14+'C.2 State Expenditures'!L14</f>
        <v>0</v>
      </c>
      <c r="M14" s="46">
        <f>'C.1 Federal Expenditures'!M14+'C.2 State Expenditures'!M14</f>
        <v>0</v>
      </c>
      <c r="N14" s="46">
        <f>'C.1 Federal Expenditures'!N14+'C.2 State Expenditures'!N14</f>
        <v>0</v>
      </c>
      <c r="O14" s="46">
        <f>'C.1 Federal Expenditures'!O14+'C.2 State Expenditures'!O14</f>
        <v>0</v>
      </c>
      <c r="P14" s="46">
        <f>'C.1 Federal Expenditures'!P14+'C.2 State Expenditures'!P14</f>
        <v>0</v>
      </c>
      <c r="Q14" s="46">
        <f>'C.1 Federal Expenditures'!Q14+'C.2 State Expenditures'!Q14</f>
        <v>0</v>
      </c>
      <c r="R14" s="46">
        <f>'C.1 Federal Expenditures'!R14+'C.2 State Expenditures'!R14</f>
        <v>47357786</v>
      </c>
      <c r="S14" s="46">
        <f>'C.1 Federal Expenditures'!S14+'C.2 State Expenditures'!S14</f>
        <v>384588</v>
      </c>
      <c r="T14" s="46">
        <f>'C.1 Federal Expenditures'!T14+'C.2 State Expenditures'!T14</f>
        <v>4315189</v>
      </c>
      <c r="U14" s="46">
        <f>'C.1 Federal Expenditures'!U14+'C.2 State Expenditures'!U14</f>
        <v>42658009</v>
      </c>
      <c r="V14" s="46">
        <f>'C.1 Federal Expenditures'!V14+'C.2 State Expenditures'!V14</f>
        <v>3424025</v>
      </c>
      <c r="W14" s="46">
        <f>'C.1 Federal Expenditures'!W14+'C.2 State Expenditures'!W14</f>
        <v>218644055</v>
      </c>
      <c r="X14" s="46">
        <f>'C.1 Federal Expenditures'!X14+'C.2 State Expenditures'!X14</f>
        <v>218644055</v>
      </c>
      <c r="Y14" s="46">
        <f>'C.1 Federal Expenditures'!Y14+'C.2 State Expenditures'!Y14</f>
        <v>0</v>
      </c>
      <c r="Z14" s="46">
        <f>'C.1 Federal Expenditures'!Z14+'C.2 State Expenditures'!Z14</f>
        <v>0</v>
      </c>
      <c r="AA14" s="46">
        <f>'C.1 Federal Expenditures'!AA14+'C.2 State Expenditures'!AA14</f>
        <v>0</v>
      </c>
      <c r="AB14" s="46">
        <f>'C.1 Federal Expenditures'!AB14+'C.2 State Expenditures'!AB14</f>
        <v>0</v>
      </c>
      <c r="AC14" s="46">
        <f>'C.1 Federal Expenditures'!AC14+'C.2 State Expenditures'!AC14</f>
        <v>836210</v>
      </c>
      <c r="AD14" s="46">
        <f>'C.1 Federal Expenditures'!AD14+'C.2 State Expenditures'!AD14</f>
        <v>18837188</v>
      </c>
      <c r="AE14" s="46">
        <f>'C.1 Federal Expenditures'!AE14+'C.2 State Expenditures'!AE14</f>
        <v>0</v>
      </c>
      <c r="AF14" s="46">
        <f>'C.1 Federal Expenditures'!AF14+'C.2 State Expenditures'!AF14</f>
        <v>735043</v>
      </c>
      <c r="AG14" s="46">
        <f>'C.1 Federal Expenditures'!AG14+'C.2 State Expenditures'!AG14</f>
        <v>0</v>
      </c>
      <c r="AH14" s="46">
        <f>'C.1 Federal Expenditures'!AH14+'C.2 State Expenditures'!AH14</f>
        <v>270946065</v>
      </c>
      <c r="AI14" s="46">
        <f>'C.1 Federal Expenditures'!AI14+'C.2 State Expenditures'!AI14</f>
        <v>50066630</v>
      </c>
      <c r="AJ14" s="46">
        <f>'C.1 Federal Expenditures'!AJ14+'C.2 State Expenditures'!AJ14</f>
        <v>1600571</v>
      </c>
      <c r="AK14" s="46">
        <f>'C.1 Federal Expenditures'!AK14+'C.2 State Expenditures'!AK14</f>
        <v>219278864</v>
      </c>
      <c r="AL14" s="46">
        <f>'C.1 Federal Expenditures'!AL14+'C.2 State Expenditures'!AL14</f>
        <v>0</v>
      </c>
      <c r="AM14" s="46">
        <f>'C.1 Federal Expenditures'!AM14+'C.2 State Expenditures'!AM14</f>
        <v>81396467</v>
      </c>
      <c r="AN14" s="46">
        <f>'C.1 Federal Expenditures'!AN14+'C.2 State Expenditures'!AN14</f>
        <v>44992916</v>
      </c>
      <c r="AO14" s="46">
        <f>'C.1 Federal Expenditures'!AO14+'C.2 State Expenditures'!AO14</f>
        <v>0</v>
      </c>
      <c r="AP14" s="46">
        <f>'C.1 Federal Expenditures'!AP14+'C.2 State Expenditures'!AP14</f>
        <v>36403551</v>
      </c>
      <c r="AQ14" s="46">
        <f>'C.1 Federal Expenditures'!AQ14+'C.2 State Expenditures'!AQ14</f>
        <v>3991524</v>
      </c>
      <c r="AR14" s="46">
        <f>'C.1 Federal Expenditures'!AR14+'C.2 State Expenditures'!AR14</f>
        <v>823412059</v>
      </c>
      <c r="AS14" s="46">
        <f>'C.1 Federal Expenditures'!AS14</f>
        <v>43843760</v>
      </c>
      <c r="AT14" s="46">
        <f>'C.1 Federal Expenditures'!AT14</f>
        <v>41724009</v>
      </c>
      <c r="AU14" s="16"/>
      <c r="AV14" s="16"/>
      <c r="AW14" s="16"/>
      <c r="AX14" s="16"/>
      <c r="AY14" s="16"/>
      <c r="AZ14" s="16"/>
      <c r="BA14" s="16"/>
      <c r="BB14" s="16"/>
      <c r="BC14" s="16"/>
      <c r="BD14" s="16"/>
      <c r="BE14" s="16"/>
      <c r="BF14" s="16"/>
      <c r="BG14" s="16"/>
    </row>
    <row r="15" spans="1:59" x14ac:dyDescent="0.25">
      <c r="A15" s="69" t="s">
        <v>11</v>
      </c>
      <c r="B15" s="46">
        <f>'C.1 Federal Expenditures'!B15+'C.2 State Expenditures'!B15</f>
        <v>330741739</v>
      </c>
      <c r="C15" s="46">
        <f>'C.1 Federal Expenditures'!C15+'C.2 State Expenditures'!C15</f>
        <v>0</v>
      </c>
      <c r="D15" s="46">
        <f>'C.1 Federal Expenditures'!D15+'C.2 State Expenditures'!D15</f>
        <v>6723084</v>
      </c>
      <c r="E15" s="46">
        <f>'C.1 Federal Expenditures'!E15+'C.2 State Expenditures'!E15</f>
        <v>324018655</v>
      </c>
      <c r="F15" s="46">
        <f>'C.1 Federal Expenditures'!F15+'C.2 State Expenditures'!F15</f>
        <v>77349604</v>
      </c>
      <c r="G15" s="46">
        <f>'C.1 Federal Expenditures'!G15+'C.2 State Expenditures'!G15</f>
        <v>96903315</v>
      </c>
      <c r="H15" s="46">
        <f>'C.1 Federal Expenditures'!H15+'C.2 State Expenditures'!H15</f>
        <v>67605527</v>
      </c>
      <c r="I15" s="46">
        <f>'C.1 Federal Expenditures'!I15+'C.2 State Expenditures'!I15</f>
        <v>29297788</v>
      </c>
      <c r="J15" s="46">
        <f>'C.1 Federal Expenditures'!J15+'C.2 State Expenditures'!J15</f>
        <v>23971190</v>
      </c>
      <c r="K15" s="46">
        <f>'C.1 Federal Expenditures'!K15+'C.2 State Expenditures'!K15</f>
        <v>23971190</v>
      </c>
      <c r="L15" s="46">
        <f>'C.1 Federal Expenditures'!L15+'C.2 State Expenditures'!L15</f>
        <v>0</v>
      </c>
      <c r="M15" s="46">
        <f>'C.1 Federal Expenditures'!M15+'C.2 State Expenditures'!M15</f>
        <v>0</v>
      </c>
      <c r="N15" s="46">
        <f>'C.1 Federal Expenditures'!N15+'C.2 State Expenditures'!N15</f>
        <v>528536</v>
      </c>
      <c r="O15" s="46">
        <f>'C.1 Federal Expenditures'!O15+'C.2 State Expenditures'!O15</f>
        <v>528536</v>
      </c>
      <c r="P15" s="46">
        <f>'C.1 Federal Expenditures'!P15+'C.2 State Expenditures'!P15</f>
        <v>0</v>
      </c>
      <c r="Q15" s="46">
        <f>'C.1 Federal Expenditures'!Q15+'C.2 State Expenditures'!Q15</f>
        <v>0</v>
      </c>
      <c r="R15" s="46">
        <f>'C.1 Federal Expenditures'!R15+'C.2 State Expenditures'!R15</f>
        <v>12487678</v>
      </c>
      <c r="S15" s="46">
        <f>'C.1 Federal Expenditures'!S15+'C.2 State Expenditures'!S15</f>
        <v>5434382</v>
      </c>
      <c r="T15" s="46">
        <f>'C.1 Federal Expenditures'!T15+'C.2 State Expenditures'!T15</f>
        <v>807274</v>
      </c>
      <c r="U15" s="46">
        <f>'C.1 Federal Expenditures'!U15+'C.2 State Expenditures'!U15</f>
        <v>6246022</v>
      </c>
      <c r="V15" s="46">
        <f>'C.1 Federal Expenditures'!V15+'C.2 State Expenditures'!V15</f>
        <v>3976508</v>
      </c>
      <c r="W15" s="46">
        <f>'C.1 Federal Expenditures'!W15+'C.2 State Expenditures'!W15</f>
        <v>22182651</v>
      </c>
      <c r="X15" s="46">
        <f>'C.1 Federal Expenditures'!X15+'C.2 State Expenditures'!X15</f>
        <v>22182651</v>
      </c>
      <c r="Y15" s="46">
        <f>'C.1 Federal Expenditures'!Y15+'C.2 State Expenditures'!Y15</f>
        <v>0</v>
      </c>
      <c r="Z15" s="46">
        <f>'C.1 Federal Expenditures'!Z15+'C.2 State Expenditures'!Z15</f>
        <v>0</v>
      </c>
      <c r="AA15" s="46">
        <f>'C.1 Federal Expenditures'!AA15+'C.2 State Expenditures'!AA15</f>
        <v>0</v>
      </c>
      <c r="AB15" s="46">
        <f>'C.1 Federal Expenditures'!AB15+'C.2 State Expenditures'!AB15</f>
        <v>0</v>
      </c>
      <c r="AC15" s="46">
        <f>'C.1 Federal Expenditures'!AC15+'C.2 State Expenditures'!AC15</f>
        <v>73720</v>
      </c>
      <c r="AD15" s="46">
        <f>'C.1 Federal Expenditures'!AD15+'C.2 State Expenditures'!AD15</f>
        <v>22770713</v>
      </c>
      <c r="AE15" s="46">
        <f>'C.1 Federal Expenditures'!AE15+'C.2 State Expenditures'!AE15</f>
        <v>67848089</v>
      </c>
      <c r="AF15" s="46">
        <f>'C.1 Federal Expenditures'!AF15+'C.2 State Expenditures'!AF15</f>
        <v>740095</v>
      </c>
      <c r="AG15" s="46">
        <f>'C.1 Federal Expenditures'!AG15+'C.2 State Expenditures'!AG15</f>
        <v>746933</v>
      </c>
      <c r="AH15" s="46">
        <f>'C.1 Federal Expenditures'!AH15+'C.2 State Expenditures'!AH15</f>
        <v>255516678</v>
      </c>
      <c r="AI15" s="46">
        <f>'C.1 Federal Expenditures'!AI15+'C.2 State Expenditures'!AI15</f>
        <v>223468613</v>
      </c>
      <c r="AJ15" s="46">
        <f>'C.1 Federal Expenditures'!AJ15+'C.2 State Expenditures'!AJ15</f>
        <v>14651246</v>
      </c>
      <c r="AK15" s="46">
        <f>'C.1 Federal Expenditures'!AK15+'C.2 State Expenditures'!AK15</f>
        <v>17396819</v>
      </c>
      <c r="AL15" s="46">
        <f>'C.1 Federal Expenditures'!AL15+'C.2 State Expenditures'!AL15</f>
        <v>0</v>
      </c>
      <c r="AM15" s="46">
        <f>'C.1 Federal Expenditures'!AM15+'C.2 State Expenditures'!AM15</f>
        <v>24666060</v>
      </c>
      <c r="AN15" s="46">
        <f>'C.1 Federal Expenditures'!AN15+'C.2 State Expenditures'!AN15</f>
        <v>13018121</v>
      </c>
      <c r="AO15" s="46">
        <f>'C.1 Federal Expenditures'!AO15+'C.2 State Expenditures'!AO15</f>
        <v>7079479</v>
      </c>
      <c r="AP15" s="46">
        <f>'C.1 Federal Expenditures'!AP15+'C.2 State Expenditures'!AP15</f>
        <v>4568460</v>
      </c>
      <c r="AQ15" s="46">
        <f>'C.1 Federal Expenditures'!AQ15+'C.2 State Expenditures'!AQ15</f>
        <v>223627</v>
      </c>
      <c r="AR15" s="46">
        <f>'C.1 Federal Expenditures'!AR15+'C.2 State Expenditures'!AR15</f>
        <v>532635793</v>
      </c>
      <c r="AS15" s="46">
        <f>'C.1 Federal Expenditures'!AS15</f>
        <v>32078204</v>
      </c>
      <c r="AT15" s="46">
        <f>'C.1 Federal Expenditures'!AT15</f>
        <v>10022789</v>
      </c>
      <c r="AU15" s="16"/>
      <c r="AV15" s="16"/>
      <c r="AW15" s="16"/>
      <c r="AX15" s="16"/>
      <c r="AY15" s="16"/>
      <c r="AZ15" s="16"/>
      <c r="BA15" s="16"/>
      <c r="BB15" s="16"/>
      <c r="BC15" s="16"/>
      <c r="BD15" s="16"/>
      <c r="BE15" s="16"/>
      <c r="BF15" s="16"/>
      <c r="BG15" s="16"/>
    </row>
    <row r="16" spans="1:59" x14ac:dyDescent="0.25">
      <c r="A16" s="69" t="s">
        <v>12</v>
      </c>
      <c r="B16" s="46">
        <f>'C.1 Federal Expenditures'!B16+'C.2 State Expenditures'!B16</f>
        <v>109922947</v>
      </c>
      <c r="C16" s="46">
        <f>'C.1 Federal Expenditures'!C16+'C.2 State Expenditures'!C16</f>
        <v>0</v>
      </c>
      <c r="D16" s="46">
        <f>'C.1 Federal Expenditures'!D16+'C.2 State Expenditures'!D16</f>
        <v>9890000</v>
      </c>
      <c r="E16" s="46">
        <f>'C.1 Federal Expenditures'!E16+'C.2 State Expenditures'!E16</f>
        <v>89014788</v>
      </c>
      <c r="F16" s="46">
        <f>'C.1 Federal Expenditures'!F16+'C.2 State Expenditures'!F16</f>
        <v>90485097</v>
      </c>
      <c r="G16" s="46">
        <f>'C.1 Federal Expenditures'!G16+'C.2 State Expenditures'!G16</f>
        <v>52318996</v>
      </c>
      <c r="H16" s="46">
        <f>'C.1 Federal Expenditures'!H16+'C.2 State Expenditures'!H16</f>
        <v>52318996</v>
      </c>
      <c r="I16" s="46">
        <f>'C.1 Federal Expenditures'!I16+'C.2 State Expenditures'!I16</f>
        <v>0</v>
      </c>
      <c r="J16" s="46">
        <f>'C.1 Federal Expenditures'!J16+'C.2 State Expenditures'!J16</f>
        <v>0</v>
      </c>
      <c r="K16" s="46">
        <f>'C.1 Federal Expenditures'!K16+'C.2 State Expenditures'!K16</f>
        <v>0</v>
      </c>
      <c r="L16" s="46">
        <f>'C.1 Federal Expenditures'!L16+'C.2 State Expenditures'!L16</f>
        <v>0</v>
      </c>
      <c r="M16" s="46">
        <f>'C.1 Federal Expenditures'!M16+'C.2 State Expenditures'!M16</f>
        <v>0</v>
      </c>
      <c r="N16" s="46">
        <f>'C.1 Federal Expenditures'!N16+'C.2 State Expenditures'!N16</f>
        <v>0</v>
      </c>
      <c r="O16" s="46">
        <f>'C.1 Federal Expenditures'!O16+'C.2 State Expenditures'!O16</f>
        <v>0</v>
      </c>
      <c r="P16" s="46">
        <f>'C.1 Federal Expenditures'!P16+'C.2 State Expenditures'!P16</f>
        <v>0</v>
      </c>
      <c r="Q16" s="46">
        <f>'C.1 Federal Expenditures'!Q16+'C.2 State Expenditures'!Q16</f>
        <v>0</v>
      </c>
      <c r="R16" s="46">
        <f>'C.1 Federal Expenditures'!R16+'C.2 State Expenditures'!R16</f>
        <v>98199807</v>
      </c>
      <c r="S16" s="46">
        <f>'C.1 Federal Expenditures'!S16+'C.2 State Expenditures'!S16</f>
        <v>1930832</v>
      </c>
      <c r="T16" s="46">
        <f>'C.1 Federal Expenditures'!T16+'C.2 State Expenditures'!T16</f>
        <v>44479474</v>
      </c>
      <c r="U16" s="46">
        <f>'C.1 Federal Expenditures'!U16+'C.2 State Expenditures'!U16</f>
        <v>51789501</v>
      </c>
      <c r="V16" s="46">
        <f>'C.1 Federal Expenditures'!V16+'C.2 State Expenditures'!V16</f>
        <v>3194424</v>
      </c>
      <c r="W16" s="46">
        <f>'C.1 Federal Expenditures'!W16+'C.2 State Expenditures'!W16</f>
        <v>4971633</v>
      </c>
      <c r="X16" s="46">
        <f>'C.1 Federal Expenditures'!X16+'C.2 State Expenditures'!X16</f>
        <v>4971633</v>
      </c>
      <c r="Y16" s="46">
        <f>'C.1 Federal Expenditures'!Y16+'C.2 State Expenditures'!Y16</f>
        <v>0</v>
      </c>
      <c r="Z16" s="46">
        <f>'C.1 Federal Expenditures'!Z16+'C.2 State Expenditures'!Z16</f>
        <v>0</v>
      </c>
      <c r="AA16" s="46">
        <f>'C.1 Federal Expenditures'!AA16+'C.2 State Expenditures'!AA16</f>
        <v>0</v>
      </c>
      <c r="AB16" s="46">
        <f>'C.1 Federal Expenditures'!AB16+'C.2 State Expenditures'!AB16</f>
        <v>0</v>
      </c>
      <c r="AC16" s="46">
        <f>'C.1 Federal Expenditures'!AC16+'C.2 State Expenditures'!AC16</f>
        <v>714049</v>
      </c>
      <c r="AD16" s="46">
        <f>'C.1 Federal Expenditures'!AD16+'C.2 State Expenditures'!AD16</f>
        <v>29218476</v>
      </c>
      <c r="AE16" s="46">
        <f>'C.1 Federal Expenditures'!AE16+'C.2 State Expenditures'!AE16</f>
        <v>21100037</v>
      </c>
      <c r="AF16" s="46">
        <f>'C.1 Federal Expenditures'!AF16+'C.2 State Expenditures'!AF16</f>
        <v>3376425</v>
      </c>
      <c r="AG16" s="46">
        <f>'C.1 Federal Expenditures'!AG16+'C.2 State Expenditures'!AG16</f>
        <v>2492431</v>
      </c>
      <c r="AH16" s="46">
        <f>'C.1 Federal Expenditures'!AH16+'C.2 State Expenditures'!AH16</f>
        <v>2156668</v>
      </c>
      <c r="AI16" s="46">
        <f>'C.1 Federal Expenditures'!AI16+'C.2 State Expenditures'!AI16</f>
        <v>328847</v>
      </c>
      <c r="AJ16" s="46">
        <f>'C.1 Federal Expenditures'!AJ16+'C.2 State Expenditures'!AJ16</f>
        <v>132000</v>
      </c>
      <c r="AK16" s="46">
        <f>'C.1 Federal Expenditures'!AK16+'C.2 State Expenditures'!AK16</f>
        <v>1695821</v>
      </c>
      <c r="AL16" s="46">
        <f>'C.1 Federal Expenditures'!AL16+'C.2 State Expenditures'!AL16</f>
        <v>0</v>
      </c>
      <c r="AM16" s="46">
        <f>'C.1 Federal Expenditures'!AM16+'C.2 State Expenditures'!AM16</f>
        <v>28260930</v>
      </c>
      <c r="AN16" s="46">
        <f>'C.1 Federal Expenditures'!AN16+'C.2 State Expenditures'!AN16</f>
        <v>13656104</v>
      </c>
      <c r="AO16" s="46">
        <f>'C.1 Federal Expenditures'!AO16+'C.2 State Expenditures'!AO16</f>
        <v>11654372</v>
      </c>
      <c r="AP16" s="46">
        <f>'C.1 Federal Expenditures'!AP16+'C.2 State Expenditures'!AP16</f>
        <v>2950454</v>
      </c>
      <c r="AQ16" s="46">
        <f>'C.1 Federal Expenditures'!AQ16+'C.2 State Expenditures'!AQ16</f>
        <v>17602520</v>
      </c>
      <c r="AR16" s="46">
        <f>'C.1 Federal Expenditures'!AR16+'C.2 State Expenditures'!AR16</f>
        <v>263606396</v>
      </c>
      <c r="AS16" s="46">
        <f>'C.1 Federal Expenditures'!AS16</f>
        <v>8555471</v>
      </c>
      <c r="AT16" s="46">
        <f>'C.1 Federal Expenditures'!AT16</f>
        <v>125948091</v>
      </c>
      <c r="AU16" s="16"/>
      <c r="AV16" s="16"/>
      <c r="AW16" s="16"/>
      <c r="AX16" s="16"/>
      <c r="AY16" s="16"/>
      <c r="AZ16" s="16"/>
      <c r="BA16" s="16"/>
      <c r="BB16" s="16"/>
      <c r="BC16" s="16"/>
      <c r="BD16" s="16"/>
      <c r="BE16" s="16"/>
      <c r="BF16" s="16"/>
      <c r="BG16" s="16"/>
    </row>
    <row r="17" spans="1:59" x14ac:dyDescent="0.25">
      <c r="A17" s="69" t="s">
        <v>13</v>
      </c>
      <c r="B17" s="46">
        <f>'C.1 Federal Expenditures'!B17+'C.2 State Expenditures'!B17</f>
        <v>30412562</v>
      </c>
      <c r="C17" s="46">
        <f>'C.1 Federal Expenditures'!C17+'C.2 State Expenditures'!C17</f>
        <v>7831234</v>
      </c>
      <c r="D17" s="46">
        <f>'C.1 Federal Expenditures'!D17+'C.2 State Expenditures'!D17</f>
        <v>323133</v>
      </c>
      <c r="E17" s="46">
        <f>'C.1 Federal Expenditures'!E17+'C.2 State Expenditures'!E17</f>
        <v>22258195</v>
      </c>
      <c r="F17" s="46">
        <f>'C.1 Federal Expenditures'!F17+'C.2 State Expenditures'!F17</f>
        <v>30264204</v>
      </c>
      <c r="G17" s="46">
        <f>'C.1 Federal Expenditures'!G17+'C.2 State Expenditures'!G17</f>
        <v>7793360</v>
      </c>
      <c r="H17" s="46">
        <f>'C.1 Federal Expenditures'!H17+'C.2 State Expenditures'!H17</f>
        <v>7793360</v>
      </c>
      <c r="I17" s="46">
        <f>'C.1 Federal Expenditures'!I17+'C.2 State Expenditures'!I17</f>
        <v>0</v>
      </c>
      <c r="J17" s="46">
        <f>'C.1 Federal Expenditures'!J17+'C.2 State Expenditures'!J17</f>
        <v>0</v>
      </c>
      <c r="K17" s="46">
        <f>'C.1 Federal Expenditures'!K17+'C.2 State Expenditures'!K17</f>
        <v>0</v>
      </c>
      <c r="L17" s="46">
        <f>'C.1 Federal Expenditures'!L17+'C.2 State Expenditures'!L17</f>
        <v>0</v>
      </c>
      <c r="M17" s="46">
        <f>'C.1 Federal Expenditures'!M17+'C.2 State Expenditures'!M17</f>
        <v>0</v>
      </c>
      <c r="N17" s="46">
        <f>'C.1 Federal Expenditures'!N17+'C.2 State Expenditures'!N17</f>
        <v>8958569</v>
      </c>
      <c r="O17" s="46">
        <f>'C.1 Federal Expenditures'!O17+'C.2 State Expenditures'!O17</f>
        <v>0</v>
      </c>
      <c r="P17" s="46">
        <f>'C.1 Federal Expenditures'!P17+'C.2 State Expenditures'!P17</f>
        <v>0</v>
      </c>
      <c r="Q17" s="46">
        <f>'C.1 Federal Expenditures'!Q17+'C.2 State Expenditures'!Q17</f>
        <v>8958569</v>
      </c>
      <c r="R17" s="46">
        <f>'C.1 Federal Expenditures'!R17+'C.2 State Expenditures'!R17</f>
        <v>5129534</v>
      </c>
      <c r="S17" s="46">
        <f>'C.1 Federal Expenditures'!S17+'C.2 State Expenditures'!S17</f>
        <v>232881</v>
      </c>
      <c r="T17" s="46">
        <f>'C.1 Federal Expenditures'!T17+'C.2 State Expenditures'!T17</f>
        <v>53307</v>
      </c>
      <c r="U17" s="46">
        <f>'C.1 Federal Expenditures'!U17+'C.2 State Expenditures'!U17</f>
        <v>4843346</v>
      </c>
      <c r="V17" s="46">
        <f>'C.1 Federal Expenditures'!V17+'C.2 State Expenditures'!V17</f>
        <v>189501</v>
      </c>
      <c r="W17" s="46">
        <f>'C.1 Federal Expenditures'!W17+'C.2 State Expenditures'!W17</f>
        <v>3952389</v>
      </c>
      <c r="X17" s="46">
        <f>'C.1 Federal Expenditures'!X17+'C.2 State Expenditures'!X17</f>
        <v>2346838</v>
      </c>
      <c r="Y17" s="46">
        <f>'C.1 Federal Expenditures'!Y17+'C.2 State Expenditures'!Y17</f>
        <v>1605551</v>
      </c>
      <c r="Z17" s="46">
        <f>'C.1 Federal Expenditures'!Z17+'C.2 State Expenditures'!Z17</f>
        <v>0</v>
      </c>
      <c r="AA17" s="46">
        <f>'C.1 Federal Expenditures'!AA17+'C.2 State Expenditures'!AA17</f>
        <v>0</v>
      </c>
      <c r="AB17" s="46">
        <f>'C.1 Federal Expenditures'!AB17+'C.2 State Expenditures'!AB17</f>
        <v>0</v>
      </c>
      <c r="AC17" s="46">
        <f>'C.1 Federal Expenditures'!AC17+'C.2 State Expenditures'!AC17</f>
        <v>1413268</v>
      </c>
      <c r="AD17" s="46">
        <f>'C.1 Federal Expenditures'!AD17+'C.2 State Expenditures'!AD17</f>
        <v>431624</v>
      </c>
      <c r="AE17" s="46">
        <f>'C.1 Federal Expenditures'!AE17+'C.2 State Expenditures'!AE17</f>
        <v>0</v>
      </c>
      <c r="AF17" s="46">
        <f>'C.1 Federal Expenditures'!AF17+'C.2 State Expenditures'!AF17</f>
        <v>399111</v>
      </c>
      <c r="AG17" s="46">
        <f>'C.1 Federal Expenditures'!AG17+'C.2 State Expenditures'!AG17</f>
        <v>0</v>
      </c>
      <c r="AH17" s="46">
        <f>'C.1 Federal Expenditures'!AH17+'C.2 State Expenditures'!AH17</f>
        <v>1476554</v>
      </c>
      <c r="AI17" s="46">
        <f>'C.1 Federal Expenditures'!AI17+'C.2 State Expenditures'!AI17</f>
        <v>1476554</v>
      </c>
      <c r="AJ17" s="46">
        <f>'C.1 Federal Expenditures'!AJ17+'C.2 State Expenditures'!AJ17</f>
        <v>0</v>
      </c>
      <c r="AK17" s="46">
        <f>'C.1 Federal Expenditures'!AK17+'C.2 State Expenditures'!AK17</f>
        <v>0</v>
      </c>
      <c r="AL17" s="46">
        <f>'C.1 Federal Expenditures'!AL17+'C.2 State Expenditures'!AL17</f>
        <v>0</v>
      </c>
      <c r="AM17" s="46">
        <f>'C.1 Federal Expenditures'!AM17+'C.2 State Expenditures'!AM17</f>
        <v>5362305</v>
      </c>
      <c r="AN17" s="46">
        <f>'C.1 Federal Expenditures'!AN17+'C.2 State Expenditures'!AN17</f>
        <v>4175447</v>
      </c>
      <c r="AO17" s="46">
        <f>'C.1 Federal Expenditures'!AO17+'C.2 State Expenditures'!AO17</f>
        <v>0</v>
      </c>
      <c r="AP17" s="46">
        <f>'C.1 Federal Expenditures'!AP17+'C.2 State Expenditures'!AP17</f>
        <v>1186858</v>
      </c>
      <c r="AQ17" s="46">
        <f>'C.1 Federal Expenditures'!AQ17+'C.2 State Expenditures'!AQ17</f>
        <v>0</v>
      </c>
      <c r="AR17" s="46">
        <f>'C.1 Federal Expenditures'!AR17+'C.2 State Expenditures'!AR17</f>
        <v>35106215</v>
      </c>
      <c r="AS17" s="46">
        <f>'C.1 Federal Expenditures'!AS17</f>
        <v>0</v>
      </c>
      <c r="AT17" s="46">
        <f>'C.1 Federal Expenditures'!AT17</f>
        <v>30441563</v>
      </c>
      <c r="AU17" s="16"/>
      <c r="AV17" s="16"/>
      <c r="AW17" s="16"/>
      <c r="AX17" s="16"/>
      <c r="AY17" s="16"/>
      <c r="AZ17" s="16"/>
      <c r="BA17" s="16"/>
      <c r="BB17" s="16"/>
      <c r="BC17" s="16"/>
      <c r="BD17" s="16"/>
      <c r="BE17" s="16"/>
      <c r="BF17" s="16"/>
      <c r="BG17" s="16"/>
    </row>
    <row r="18" spans="1:59" x14ac:dyDescent="0.25">
      <c r="A18" s="69" t="s">
        <v>14</v>
      </c>
      <c r="B18" s="46">
        <f>'C.1 Federal Expenditures'!B18+'C.2 State Expenditures'!B18</f>
        <v>585056960</v>
      </c>
      <c r="C18" s="46">
        <f>'C.1 Federal Expenditures'!C18+'C.2 State Expenditures'!C18</f>
        <v>0</v>
      </c>
      <c r="D18" s="46">
        <f>'C.1 Federal Expenditures'!D18+'C.2 State Expenditures'!D18</f>
        <v>1200000</v>
      </c>
      <c r="E18" s="46">
        <f>'C.1 Federal Expenditures'!E18+'C.2 State Expenditures'!E18</f>
        <v>583856960</v>
      </c>
      <c r="F18" s="46">
        <f>'C.1 Federal Expenditures'!F18+'C.2 State Expenditures'!F18</f>
        <v>14356736</v>
      </c>
      <c r="G18" s="46">
        <f>'C.1 Federal Expenditures'!G18+'C.2 State Expenditures'!G18</f>
        <v>68486653</v>
      </c>
      <c r="H18" s="46">
        <f>'C.1 Federal Expenditures'!H18+'C.2 State Expenditures'!H18</f>
        <v>68486653</v>
      </c>
      <c r="I18" s="46">
        <f>'C.1 Federal Expenditures'!I18+'C.2 State Expenditures'!I18</f>
        <v>0</v>
      </c>
      <c r="J18" s="46">
        <f>'C.1 Federal Expenditures'!J18+'C.2 State Expenditures'!J18</f>
        <v>0</v>
      </c>
      <c r="K18" s="46">
        <f>'C.1 Federal Expenditures'!K18+'C.2 State Expenditures'!K18</f>
        <v>0</v>
      </c>
      <c r="L18" s="46">
        <f>'C.1 Federal Expenditures'!L18+'C.2 State Expenditures'!L18</f>
        <v>0</v>
      </c>
      <c r="M18" s="46">
        <f>'C.1 Federal Expenditures'!M18+'C.2 State Expenditures'!M18</f>
        <v>0</v>
      </c>
      <c r="N18" s="46">
        <f>'C.1 Federal Expenditures'!N18+'C.2 State Expenditures'!N18</f>
        <v>0</v>
      </c>
      <c r="O18" s="46">
        <f>'C.1 Federal Expenditures'!O18+'C.2 State Expenditures'!O18</f>
        <v>0</v>
      </c>
      <c r="P18" s="46">
        <f>'C.1 Federal Expenditures'!P18+'C.2 State Expenditures'!P18</f>
        <v>0</v>
      </c>
      <c r="Q18" s="46">
        <f>'C.1 Federal Expenditures'!Q18+'C.2 State Expenditures'!Q18</f>
        <v>0</v>
      </c>
      <c r="R18" s="46">
        <f>'C.1 Federal Expenditures'!R18+'C.2 State Expenditures'!R18</f>
        <v>21025686</v>
      </c>
      <c r="S18" s="46">
        <f>'C.1 Federal Expenditures'!S18+'C.2 State Expenditures'!S18</f>
        <v>0</v>
      </c>
      <c r="T18" s="46">
        <f>'C.1 Federal Expenditures'!T18+'C.2 State Expenditures'!T18</f>
        <v>11993049</v>
      </c>
      <c r="U18" s="46">
        <f>'C.1 Federal Expenditures'!U18+'C.2 State Expenditures'!U18</f>
        <v>9032637</v>
      </c>
      <c r="V18" s="46">
        <f>'C.1 Federal Expenditures'!V18+'C.2 State Expenditures'!V18</f>
        <v>3686761</v>
      </c>
      <c r="W18" s="46">
        <f>'C.1 Federal Expenditures'!W18+'C.2 State Expenditures'!W18</f>
        <v>914337513</v>
      </c>
      <c r="X18" s="46">
        <f>'C.1 Federal Expenditures'!X18+'C.2 State Expenditures'!X18</f>
        <v>868183429</v>
      </c>
      <c r="Y18" s="46">
        <f>'C.1 Federal Expenditures'!Y18+'C.2 State Expenditures'!Y18</f>
        <v>46154084</v>
      </c>
      <c r="Z18" s="46">
        <f>'C.1 Federal Expenditures'!Z18+'C.2 State Expenditures'!Z18</f>
        <v>377984</v>
      </c>
      <c r="AA18" s="46">
        <f>'C.1 Federal Expenditures'!AA18+'C.2 State Expenditures'!AA18</f>
        <v>42607948</v>
      </c>
      <c r="AB18" s="46">
        <f>'C.1 Federal Expenditures'!AB18+'C.2 State Expenditures'!AB18</f>
        <v>0</v>
      </c>
      <c r="AC18" s="46">
        <f>'C.1 Federal Expenditures'!AC18+'C.2 State Expenditures'!AC18</f>
        <v>915631</v>
      </c>
      <c r="AD18" s="46">
        <f>'C.1 Federal Expenditures'!AD18+'C.2 State Expenditures'!AD18</f>
        <v>6243038</v>
      </c>
      <c r="AE18" s="46">
        <f>'C.1 Federal Expenditures'!AE18+'C.2 State Expenditures'!AE18</f>
        <v>6151218</v>
      </c>
      <c r="AF18" s="46">
        <f>'C.1 Federal Expenditures'!AF18+'C.2 State Expenditures'!AF18</f>
        <v>858209</v>
      </c>
      <c r="AG18" s="46">
        <f>'C.1 Federal Expenditures'!AG18+'C.2 State Expenditures'!AG18</f>
        <v>0</v>
      </c>
      <c r="AH18" s="46">
        <f>'C.1 Federal Expenditures'!AH18+'C.2 State Expenditures'!AH18</f>
        <v>232845603</v>
      </c>
      <c r="AI18" s="46">
        <f>'C.1 Federal Expenditures'!AI18+'C.2 State Expenditures'!AI18</f>
        <v>4759794</v>
      </c>
      <c r="AJ18" s="46">
        <f>'C.1 Federal Expenditures'!AJ18+'C.2 State Expenditures'!AJ18</f>
        <v>0</v>
      </c>
      <c r="AK18" s="46">
        <f>'C.1 Federal Expenditures'!AK18+'C.2 State Expenditures'!AK18</f>
        <v>228085809</v>
      </c>
      <c r="AL18" s="46">
        <f>'C.1 Federal Expenditures'!AL18+'C.2 State Expenditures'!AL18</f>
        <v>0</v>
      </c>
      <c r="AM18" s="46">
        <f>'C.1 Federal Expenditures'!AM18+'C.2 State Expenditures'!AM18</f>
        <v>76080533</v>
      </c>
      <c r="AN18" s="46">
        <f>'C.1 Federal Expenditures'!AN18+'C.2 State Expenditures'!AN18</f>
        <v>0</v>
      </c>
      <c r="AO18" s="46">
        <f>'C.1 Federal Expenditures'!AO18+'C.2 State Expenditures'!AO18</f>
        <v>73582400</v>
      </c>
      <c r="AP18" s="46">
        <f>'C.1 Federal Expenditures'!AP18+'C.2 State Expenditures'!AP18</f>
        <v>2498133</v>
      </c>
      <c r="AQ18" s="46">
        <f>'C.1 Federal Expenditures'!AQ18+'C.2 State Expenditures'!AQ18</f>
        <v>0</v>
      </c>
      <c r="AR18" s="46">
        <f>'C.1 Federal Expenditures'!AR18+'C.2 State Expenditures'!AR18</f>
        <v>1373616777</v>
      </c>
      <c r="AS18" s="46">
        <f>'C.1 Federal Expenditures'!AS18</f>
        <v>0</v>
      </c>
      <c r="AT18" s="46">
        <f>'C.1 Federal Expenditures'!AT18</f>
        <v>0</v>
      </c>
      <c r="AU18" s="16"/>
      <c r="AV18" s="16"/>
      <c r="AW18" s="16"/>
      <c r="AX18" s="16"/>
      <c r="AY18" s="16"/>
      <c r="AZ18" s="16"/>
      <c r="BA18" s="16"/>
      <c r="BB18" s="16"/>
      <c r="BC18" s="16"/>
      <c r="BD18" s="16"/>
      <c r="BE18" s="16"/>
      <c r="BF18" s="16"/>
      <c r="BG18" s="16"/>
    </row>
    <row r="19" spans="1:59" x14ac:dyDescent="0.25">
      <c r="A19" s="69" t="s">
        <v>15</v>
      </c>
      <c r="B19" s="46">
        <f>'C.1 Federal Expenditures'!B19+'C.2 State Expenditures'!B19</f>
        <v>206799108</v>
      </c>
      <c r="C19" s="46">
        <f>'C.1 Federal Expenditures'!C19+'C.2 State Expenditures'!C19</f>
        <v>62039732</v>
      </c>
      <c r="D19" s="46">
        <f>'C.1 Federal Expenditures'!D19+'C.2 State Expenditures'!D19</f>
        <v>0</v>
      </c>
      <c r="E19" s="46">
        <f>'C.1 Federal Expenditures'!E19+'C.2 State Expenditures'!E19</f>
        <v>144759376</v>
      </c>
      <c r="F19" s="46">
        <f>'C.1 Federal Expenditures'!F19+'C.2 State Expenditures'!F19</f>
        <v>303748944</v>
      </c>
      <c r="G19" s="46">
        <f>'C.1 Federal Expenditures'!G19+'C.2 State Expenditures'!G19</f>
        <v>20433286</v>
      </c>
      <c r="H19" s="46">
        <f>'C.1 Federal Expenditures'!H19+'C.2 State Expenditures'!H19</f>
        <v>20433286</v>
      </c>
      <c r="I19" s="46">
        <f>'C.1 Federal Expenditures'!I19+'C.2 State Expenditures'!I19</f>
        <v>0</v>
      </c>
      <c r="J19" s="46">
        <f>'C.1 Federal Expenditures'!J19+'C.2 State Expenditures'!J19</f>
        <v>0</v>
      </c>
      <c r="K19" s="46">
        <f>'C.1 Federal Expenditures'!K19+'C.2 State Expenditures'!K19</f>
        <v>0</v>
      </c>
      <c r="L19" s="46">
        <f>'C.1 Federal Expenditures'!L19+'C.2 State Expenditures'!L19</f>
        <v>0</v>
      </c>
      <c r="M19" s="46">
        <f>'C.1 Federal Expenditures'!M19+'C.2 State Expenditures'!M19</f>
        <v>0</v>
      </c>
      <c r="N19" s="46">
        <f>'C.1 Federal Expenditures'!N19+'C.2 State Expenditures'!N19</f>
        <v>0</v>
      </c>
      <c r="O19" s="46">
        <f>'C.1 Federal Expenditures'!O19+'C.2 State Expenditures'!O19</f>
        <v>0</v>
      </c>
      <c r="P19" s="46">
        <f>'C.1 Federal Expenditures'!P19+'C.2 State Expenditures'!P19</f>
        <v>0</v>
      </c>
      <c r="Q19" s="46">
        <f>'C.1 Federal Expenditures'!Q19+'C.2 State Expenditures'!Q19</f>
        <v>0</v>
      </c>
      <c r="R19" s="46">
        <f>'C.1 Federal Expenditures'!R19+'C.2 State Expenditures'!R19</f>
        <v>15036003</v>
      </c>
      <c r="S19" s="46">
        <f>'C.1 Federal Expenditures'!S19+'C.2 State Expenditures'!S19</f>
        <v>0</v>
      </c>
      <c r="T19" s="46">
        <f>'C.1 Federal Expenditures'!T19+'C.2 State Expenditures'!T19</f>
        <v>14922588</v>
      </c>
      <c r="U19" s="46">
        <f>'C.1 Federal Expenditures'!U19+'C.2 State Expenditures'!U19</f>
        <v>113415</v>
      </c>
      <c r="V19" s="46">
        <f>'C.1 Federal Expenditures'!V19+'C.2 State Expenditures'!V19</f>
        <v>30345</v>
      </c>
      <c r="W19" s="46">
        <f>'C.1 Federal Expenditures'!W19+'C.2 State Expenditures'!W19</f>
        <v>38550929</v>
      </c>
      <c r="X19" s="46">
        <f>'C.1 Federal Expenditures'!X19+'C.2 State Expenditures'!X19</f>
        <v>38550929</v>
      </c>
      <c r="Y19" s="46">
        <f>'C.1 Federal Expenditures'!Y19+'C.2 State Expenditures'!Y19</f>
        <v>0</v>
      </c>
      <c r="Z19" s="46">
        <f>'C.1 Federal Expenditures'!Z19+'C.2 State Expenditures'!Z19</f>
        <v>0</v>
      </c>
      <c r="AA19" s="46">
        <f>'C.1 Federal Expenditures'!AA19+'C.2 State Expenditures'!AA19</f>
        <v>31909902</v>
      </c>
      <c r="AB19" s="46">
        <f>'C.1 Federal Expenditures'!AB19+'C.2 State Expenditures'!AB19</f>
        <v>0</v>
      </c>
      <c r="AC19" s="46">
        <f>'C.1 Federal Expenditures'!AC19+'C.2 State Expenditures'!AC19</f>
        <v>0</v>
      </c>
      <c r="AD19" s="46">
        <f>'C.1 Federal Expenditures'!AD19+'C.2 State Expenditures'!AD19</f>
        <v>0</v>
      </c>
      <c r="AE19" s="46">
        <f>'C.1 Federal Expenditures'!AE19+'C.2 State Expenditures'!AE19</f>
        <v>497908</v>
      </c>
      <c r="AF19" s="46">
        <f>'C.1 Federal Expenditures'!AF19+'C.2 State Expenditures'!AF19</f>
        <v>2356733</v>
      </c>
      <c r="AG19" s="46">
        <f>'C.1 Federal Expenditures'!AG19+'C.2 State Expenditures'!AG19</f>
        <v>0</v>
      </c>
      <c r="AH19" s="46">
        <f>'C.1 Federal Expenditures'!AH19+'C.2 State Expenditures'!AH19</f>
        <v>0</v>
      </c>
      <c r="AI19" s="46">
        <f>'C.1 Federal Expenditures'!AI19+'C.2 State Expenditures'!AI19</f>
        <v>0</v>
      </c>
      <c r="AJ19" s="46">
        <f>'C.1 Federal Expenditures'!AJ19+'C.2 State Expenditures'!AJ19</f>
        <v>0</v>
      </c>
      <c r="AK19" s="46">
        <f>'C.1 Federal Expenditures'!AK19+'C.2 State Expenditures'!AK19</f>
        <v>0</v>
      </c>
      <c r="AL19" s="46">
        <f>'C.1 Federal Expenditures'!AL19+'C.2 State Expenditures'!AL19</f>
        <v>0</v>
      </c>
      <c r="AM19" s="46">
        <f>'C.1 Federal Expenditures'!AM19+'C.2 State Expenditures'!AM19</f>
        <v>23669810</v>
      </c>
      <c r="AN19" s="46">
        <f>'C.1 Federal Expenditures'!AN19+'C.2 State Expenditures'!AN19</f>
        <v>19589146</v>
      </c>
      <c r="AO19" s="46">
        <f>'C.1 Federal Expenditures'!AO19+'C.2 State Expenditures'!AO19</f>
        <v>0</v>
      </c>
      <c r="AP19" s="46">
        <f>'C.1 Federal Expenditures'!AP19+'C.2 State Expenditures'!AP19</f>
        <v>4080664</v>
      </c>
      <c r="AQ19" s="46">
        <f>'C.1 Federal Expenditures'!AQ19+'C.2 State Expenditures'!AQ19</f>
        <v>100714527</v>
      </c>
      <c r="AR19" s="46">
        <f>'C.1 Federal Expenditures'!AR19+'C.2 State Expenditures'!AR19</f>
        <v>233199443</v>
      </c>
      <c r="AS19" s="46">
        <f>'C.1 Federal Expenditures'!AS19</f>
        <v>323911218</v>
      </c>
      <c r="AT19" s="46">
        <f>'C.1 Federal Expenditures'!AT19</f>
        <v>5250000</v>
      </c>
      <c r="AU19" s="16"/>
      <c r="AV19" s="16"/>
      <c r="AW19" s="16"/>
      <c r="AX19" s="16"/>
      <c r="AY19" s="16"/>
      <c r="AZ19" s="16"/>
      <c r="BA19" s="16"/>
      <c r="BB19" s="16"/>
      <c r="BC19" s="16"/>
      <c r="BD19" s="16"/>
      <c r="BE19" s="16"/>
      <c r="BF19" s="16"/>
      <c r="BG19" s="16"/>
    </row>
    <row r="20" spans="1:59" x14ac:dyDescent="0.25">
      <c r="A20" s="69" t="s">
        <v>16</v>
      </c>
      <c r="B20" s="46">
        <f>'C.1 Federal Expenditures'!B20+'C.2 State Expenditures'!B20</f>
        <v>131028542</v>
      </c>
      <c r="C20" s="46">
        <f>'C.1 Federal Expenditures'!C20+'C.2 State Expenditures'!C20</f>
        <v>26332712</v>
      </c>
      <c r="D20" s="46">
        <f>'C.1 Federal Expenditures'!D20+'C.2 State Expenditures'!D20</f>
        <v>12962008</v>
      </c>
      <c r="E20" s="46">
        <f>'C.1 Federal Expenditures'!E20+'C.2 State Expenditures'!E20</f>
        <v>91733822</v>
      </c>
      <c r="F20" s="46">
        <f>'C.1 Federal Expenditures'!F20+'C.2 State Expenditures'!F20</f>
        <v>23987347</v>
      </c>
      <c r="G20" s="46">
        <f>'C.1 Federal Expenditures'!G20+'C.2 State Expenditures'!G20</f>
        <v>40449292</v>
      </c>
      <c r="H20" s="46">
        <f>'C.1 Federal Expenditures'!H20+'C.2 State Expenditures'!H20</f>
        <v>40449292</v>
      </c>
      <c r="I20" s="46">
        <f>'C.1 Federal Expenditures'!I20+'C.2 State Expenditures'!I20</f>
        <v>0</v>
      </c>
      <c r="J20" s="46">
        <f>'C.1 Federal Expenditures'!J20+'C.2 State Expenditures'!J20</f>
        <v>0</v>
      </c>
      <c r="K20" s="46">
        <f>'C.1 Federal Expenditures'!K20+'C.2 State Expenditures'!K20</f>
        <v>0</v>
      </c>
      <c r="L20" s="46">
        <f>'C.1 Federal Expenditures'!L20+'C.2 State Expenditures'!L20</f>
        <v>0</v>
      </c>
      <c r="M20" s="46">
        <f>'C.1 Federal Expenditures'!M20+'C.2 State Expenditures'!M20</f>
        <v>0</v>
      </c>
      <c r="N20" s="46">
        <f>'C.1 Federal Expenditures'!N20+'C.2 State Expenditures'!N20</f>
        <v>0</v>
      </c>
      <c r="O20" s="46">
        <f>'C.1 Federal Expenditures'!O20+'C.2 State Expenditures'!O20</f>
        <v>0</v>
      </c>
      <c r="P20" s="46">
        <f>'C.1 Federal Expenditures'!P20+'C.2 State Expenditures'!P20</f>
        <v>0</v>
      </c>
      <c r="Q20" s="46">
        <f>'C.1 Federal Expenditures'!Q20+'C.2 State Expenditures'!Q20</f>
        <v>0</v>
      </c>
      <c r="R20" s="46">
        <f>'C.1 Federal Expenditures'!R20+'C.2 State Expenditures'!R20</f>
        <v>12976202</v>
      </c>
      <c r="S20" s="46">
        <f>'C.1 Federal Expenditures'!S20+'C.2 State Expenditures'!S20</f>
        <v>0</v>
      </c>
      <c r="T20" s="46">
        <f>'C.1 Federal Expenditures'!T20+'C.2 State Expenditures'!T20</f>
        <v>9836</v>
      </c>
      <c r="U20" s="46">
        <f>'C.1 Federal Expenditures'!U20+'C.2 State Expenditures'!U20</f>
        <v>12966366</v>
      </c>
      <c r="V20" s="46">
        <f>'C.1 Federal Expenditures'!V20+'C.2 State Expenditures'!V20</f>
        <v>2257358</v>
      </c>
      <c r="W20" s="46">
        <f>'C.1 Federal Expenditures'!W20+'C.2 State Expenditures'!W20</f>
        <v>22993680</v>
      </c>
      <c r="X20" s="46">
        <f>'C.1 Federal Expenditures'!X20+'C.2 State Expenditures'!X20</f>
        <v>22993680</v>
      </c>
      <c r="Y20" s="46">
        <f>'C.1 Federal Expenditures'!Y20+'C.2 State Expenditures'!Y20</f>
        <v>0</v>
      </c>
      <c r="Z20" s="46">
        <f>'C.1 Federal Expenditures'!Z20+'C.2 State Expenditures'!Z20</f>
        <v>0</v>
      </c>
      <c r="AA20" s="46">
        <f>'C.1 Federal Expenditures'!AA20+'C.2 State Expenditures'!AA20</f>
        <v>26899212</v>
      </c>
      <c r="AB20" s="46">
        <f>'C.1 Federal Expenditures'!AB20+'C.2 State Expenditures'!AB20</f>
        <v>0</v>
      </c>
      <c r="AC20" s="46">
        <f>'C.1 Federal Expenditures'!AC20+'C.2 State Expenditures'!AC20</f>
        <v>203485</v>
      </c>
      <c r="AD20" s="46">
        <f>'C.1 Federal Expenditures'!AD20+'C.2 State Expenditures'!AD20</f>
        <v>0</v>
      </c>
      <c r="AE20" s="46">
        <f>'C.1 Federal Expenditures'!AE20+'C.2 State Expenditures'!AE20</f>
        <v>5354874</v>
      </c>
      <c r="AF20" s="46">
        <f>'C.1 Federal Expenditures'!AF20+'C.2 State Expenditures'!AF20</f>
        <v>1761466</v>
      </c>
      <c r="AG20" s="46">
        <f>'C.1 Federal Expenditures'!AG20+'C.2 State Expenditures'!AG20</f>
        <v>21761</v>
      </c>
      <c r="AH20" s="46">
        <f>'C.1 Federal Expenditures'!AH20+'C.2 State Expenditures'!AH20</f>
        <v>51987121</v>
      </c>
      <c r="AI20" s="46">
        <f>'C.1 Federal Expenditures'!AI20+'C.2 State Expenditures'!AI20</f>
        <v>49352589</v>
      </c>
      <c r="AJ20" s="46">
        <f>'C.1 Federal Expenditures'!AJ20+'C.2 State Expenditures'!AJ20</f>
        <v>0</v>
      </c>
      <c r="AK20" s="46">
        <f>'C.1 Federal Expenditures'!AK20+'C.2 State Expenditures'!AK20</f>
        <v>2634532</v>
      </c>
      <c r="AL20" s="46">
        <f>'C.1 Federal Expenditures'!AL20+'C.2 State Expenditures'!AL20</f>
        <v>0</v>
      </c>
      <c r="AM20" s="46">
        <f>'C.1 Federal Expenditures'!AM20+'C.2 State Expenditures'!AM20</f>
        <v>14588306</v>
      </c>
      <c r="AN20" s="46">
        <f>'C.1 Federal Expenditures'!AN20+'C.2 State Expenditures'!AN20</f>
        <v>7335933</v>
      </c>
      <c r="AO20" s="46">
        <f>'C.1 Federal Expenditures'!AO20+'C.2 State Expenditures'!AO20</f>
        <v>6522543</v>
      </c>
      <c r="AP20" s="46">
        <f>'C.1 Federal Expenditures'!AP20+'C.2 State Expenditures'!AP20</f>
        <v>729830</v>
      </c>
      <c r="AQ20" s="46">
        <f>'C.1 Federal Expenditures'!AQ20+'C.2 State Expenditures'!AQ20</f>
        <v>0</v>
      </c>
      <c r="AR20" s="46">
        <f>'C.1 Federal Expenditures'!AR20+'C.2 State Expenditures'!AR20</f>
        <v>179492757</v>
      </c>
      <c r="AS20" s="46">
        <f>'C.1 Federal Expenditures'!AS20</f>
        <v>20353541</v>
      </c>
      <c r="AT20" s="46">
        <f>'C.1 Federal Expenditures'!AT20</f>
        <v>1800018</v>
      </c>
      <c r="AU20" s="16"/>
      <c r="AV20" s="16"/>
      <c r="AW20" s="16"/>
      <c r="AX20" s="16"/>
      <c r="AY20" s="16"/>
      <c r="AZ20" s="16"/>
      <c r="BA20" s="16"/>
      <c r="BB20" s="16"/>
      <c r="BC20" s="16"/>
      <c r="BD20" s="16"/>
      <c r="BE20" s="16"/>
      <c r="BF20" s="16"/>
      <c r="BG20" s="16"/>
    </row>
    <row r="21" spans="1:59" x14ac:dyDescent="0.25">
      <c r="A21" s="69" t="s">
        <v>17</v>
      </c>
      <c r="B21" s="46">
        <f>'C.1 Federal Expenditures'!B21+'C.2 State Expenditures'!B21</f>
        <v>101931061</v>
      </c>
      <c r="C21" s="46">
        <f>'C.1 Federal Expenditures'!C21+'C.2 State Expenditures'!C21</f>
        <v>7500078</v>
      </c>
      <c r="D21" s="46">
        <f>'C.1 Federal Expenditures'!D21+'C.2 State Expenditures'!D21</f>
        <v>10193106</v>
      </c>
      <c r="E21" s="46">
        <f>'C.1 Federal Expenditures'!E21+'C.2 State Expenditures'!E21</f>
        <v>84237877</v>
      </c>
      <c r="F21" s="46">
        <f>'C.1 Federal Expenditures'!F21+'C.2 State Expenditures'!F21</f>
        <v>52624636</v>
      </c>
      <c r="G21" s="46">
        <f>'C.1 Federal Expenditures'!G21+'C.2 State Expenditures'!G21</f>
        <v>19610167</v>
      </c>
      <c r="H21" s="46">
        <f>'C.1 Federal Expenditures'!H21+'C.2 State Expenditures'!H21</f>
        <v>19610167</v>
      </c>
      <c r="I21" s="46">
        <f>'C.1 Federal Expenditures'!I21+'C.2 State Expenditures'!I21</f>
        <v>0</v>
      </c>
      <c r="J21" s="46">
        <f>'C.1 Federal Expenditures'!J21+'C.2 State Expenditures'!J21</f>
        <v>15857003</v>
      </c>
      <c r="K21" s="46">
        <f>'C.1 Federal Expenditures'!K21+'C.2 State Expenditures'!K21</f>
        <v>15857003</v>
      </c>
      <c r="L21" s="46">
        <f>'C.1 Federal Expenditures'!L21+'C.2 State Expenditures'!L21</f>
        <v>0</v>
      </c>
      <c r="M21" s="46">
        <f>'C.1 Federal Expenditures'!M21+'C.2 State Expenditures'!M21</f>
        <v>0</v>
      </c>
      <c r="N21" s="46">
        <f>'C.1 Federal Expenditures'!N21+'C.2 State Expenditures'!N21</f>
        <v>3196502</v>
      </c>
      <c r="O21" s="46">
        <f>'C.1 Federal Expenditures'!O21+'C.2 State Expenditures'!O21</f>
        <v>3196502</v>
      </c>
      <c r="P21" s="46">
        <f>'C.1 Federal Expenditures'!P21+'C.2 State Expenditures'!P21</f>
        <v>0</v>
      </c>
      <c r="Q21" s="46">
        <f>'C.1 Federal Expenditures'!Q21+'C.2 State Expenditures'!Q21</f>
        <v>0</v>
      </c>
      <c r="R21" s="46">
        <f>'C.1 Federal Expenditures'!R21+'C.2 State Expenditures'!R21</f>
        <v>3358067</v>
      </c>
      <c r="S21" s="46">
        <f>'C.1 Federal Expenditures'!S21+'C.2 State Expenditures'!S21</f>
        <v>0</v>
      </c>
      <c r="T21" s="46">
        <f>'C.1 Federal Expenditures'!T21+'C.2 State Expenditures'!T21</f>
        <v>724996</v>
      </c>
      <c r="U21" s="46">
        <f>'C.1 Federal Expenditures'!U21+'C.2 State Expenditures'!U21</f>
        <v>2633071</v>
      </c>
      <c r="V21" s="46">
        <f>'C.1 Federal Expenditures'!V21+'C.2 State Expenditures'!V21</f>
        <v>1632024</v>
      </c>
      <c r="W21" s="46">
        <f>'C.1 Federal Expenditures'!W21+'C.2 State Expenditures'!W21</f>
        <v>20778024</v>
      </c>
      <c r="X21" s="46">
        <f>'C.1 Federal Expenditures'!X21+'C.2 State Expenditures'!X21</f>
        <v>6673024</v>
      </c>
      <c r="Y21" s="46">
        <f>'C.1 Federal Expenditures'!Y21+'C.2 State Expenditures'!Y21</f>
        <v>14105000</v>
      </c>
      <c r="Z21" s="46">
        <f>'C.1 Federal Expenditures'!Z21+'C.2 State Expenditures'!Z21</f>
        <v>0</v>
      </c>
      <c r="AA21" s="46">
        <f>'C.1 Federal Expenditures'!AA21+'C.2 State Expenditures'!AA21</f>
        <v>46863376</v>
      </c>
      <c r="AB21" s="46">
        <f>'C.1 Federal Expenditures'!AB21+'C.2 State Expenditures'!AB21</f>
        <v>0</v>
      </c>
      <c r="AC21" s="46">
        <f>'C.1 Federal Expenditures'!AC21+'C.2 State Expenditures'!AC21</f>
        <v>997</v>
      </c>
      <c r="AD21" s="46">
        <f>'C.1 Federal Expenditures'!AD21+'C.2 State Expenditures'!AD21</f>
        <v>2683704</v>
      </c>
      <c r="AE21" s="46">
        <f>'C.1 Federal Expenditures'!AE21+'C.2 State Expenditures'!AE21</f>
        <v>12930635</v>
      </c>
      <c r="AF21" s="46">
        <f>'C.1 Federal Expenditures'!AF21+'C.2 State Expenditures'!AF21</f>
        <v>0</v>
      </c>
      <c r="AG21" s="46">
        <f>'C.1 Federal Expenditures'!AG21+'C.2 State Expenditures'!AG21</f>
        <v>963059</v>
      </c>
      <c r="AH21" s="46">
        <f>'C.1 Federal Expenditures'!AH21+'C.2 State Expenditures'!AH21</f>
        <v>4212351</v>
      </c>
      <c r="AI21" s="46">
        <f>'C.1 Federal Expenditures'!AI21+'C.2 State Expenditures'!AI21</f>
        <v>4212351</v>
      </c>
      <c r="AJ21" s="46">
        <f>'C.1 Federal Expenditures'!AJ21+'C.2 State Expenditures'!AJ21</f>
        <v>0</v>
      </c>
      <c r="AK21" s="46">
        <f>'C.1 Federal Expenditures'!AK21+'C.2 State Expenditures'!AK21</f>
        <v>0</v>
      </c>
      <c r="AL21" s="46">
        <f>'C.1 Federal Expenditures'!AL21+'C.2 State Expenditures'!AL21</f>
        <v>0</v>
      </c>
      <c r="AM21" s="46">
        <f>'C.1 Federal Expenditures'!AM21+'C.2 State Expenditures'!AM21</f>
        <v>12633512</v>
      </c>
      <c r="AN21" s="46">
        <f>'C.1 Federal Expenditures'!AN21+'C.2 State Expenditures'!AN21</f>
        <v>7049469</v>
      </c>
      <c r="AO21" s="46">
        <f>'C.1 Federal Expenditures'!AO21+'C.2 State Expenditures'!AO21</f>
        <v>3591933</v>
      </c>
      <c r="AP21" s="46">
        <f>'C.1 Federal Expenditures'!AP21+'C.2 State Expenditures'!AP21</f>
        <v>1992110</v>
      </c>
      <c r="AQ21" s="46">
        <f>'C.1 Federal Expenditures'!AQ21+'C.2 State Expenditures'!AQ21</f>
        <v>0</v>
      </c>
      <c r="AR21" s="46">
        <f>'C.1 Federal Expenditures'!AR21+'C.2 State Expenditures'!AR21</f>
        <v>144719421</v>
      </c>
      <c r="AS21" s="46">
        <f>'C.1 Federal Expenditures'!AS21</f>
        <v>980785</v>
      </c>
      <c r="AT21" s="46">
        <f>'C.1 Federal Expenditures'!AT21</f>
        <v>58803707</v>
      </c>
      <c r="AU21" s="16"/>
      <c r="AV21" s="16"/>
      <c r="AW21" s="16"/>
      <c r="AX21" s="16"/>
      <c r="AY21" s="16"/>
      <c r="AZ21" s="16"/>
      <c r="BA21" s="16"/>
      <c r="BB21" s="16"/>
      <c r="BC21" s="16"/>
      <c r="BD21" s="16"/>
      <c r="BE21" s="16"/>
      <c r="BF21" s="16"/>
      <c r="BG21" s="16"/>
    </row>
    <row r="22" spans="1:59" x14ac:dyDescent="0.25">
      <c r="A22" s="69" t="s">
        <v>18</v>
      </c>
      <c r="B22" s="46">
        <f>'C.1 Federal Expenditures'!B22+'C.2 State Expenditures'!B22</f>
        <v>181287668</v>
      </c>
      <c r="C22" s="46">
        <f>'C.1 Federal Expenditures'!C22+'C.2 State Expenditures'!C22</f>
        <v>0</v>
      </c>
      <c r="D22" s="46">
        <f>'C.1 Federal Expenditures'!D22+'C.2 State Expenditures'!D22</f>
        <v>0</v>
      </c>
      <c r="E22" s="46">
        <f>'C.1 Federal Expenditures'!E22+'C.2 State Expenditures'!E22</f>
        <v>181287668</v>
      </c>
      <c r="F22" s="46">
        <f>'C.1 Federal Expenditures'!F22+'C.2 State Expenditures'!F22</f>
        <v>1747811</v>
      </c>
      <c r="G22" s="46">
        <f>'C.1 Federal Expenditures'!G22+'C.2 State Expenditures'!G22</f>
        <v>139795721</v>
      </c>
      <c r="H22" s="46">
        <f>'C.1 Federal Expenditures'!H22+'C.2 State Expenditures'!H22</f>
        <v>92621443</v>
      </c>
      <c r="I22" s="46">
        <f>'C.1 Federal Expenditures'!I22+'C.2 State Expenditures'!I22</f>
        <v>47174278</v>
      </c>
      <c r="J22" s="46">
        <f>'C.1 Federal Expenditures'!J22+'C.2 State Expenditures'!J22</f>
        <v>0</v>
      </c>
      <c r="K22" s="46">
        <f>'C.1 Federal Expenditures'!K22+'C.2 State Expenditures'!K22</f>
        <v>0</v>
      </c>
      <c r="L22" s="46">
        <f>'C.1 Federal Expenditures'!L22+'C.2 State Expenditures'!L22</f>
        <v>0</v>
      </c>
      <c r="M22" s="46">
        <f>'C.1 Federal Expenditures'!M22+'C.2 State Expenditures'!M22</f>
        <v>0</v>
      </c>
      <c r="N22" s="46">
        <f>'C.1 Federal Expenditures'!N22+'C.2 State Expenditures'!N22</f>
        <v>0</v>
      </c>
      <c r="O22" s="46">
        <f>'C.1 Federal Expenditures'!O22+'C.2 State Expenditures'!O22</f>
        <v>0</v>
      </c>
      <c r="P22" s="46">
        <f>'C.1 Federal Expenditures'!P22+'C.2 State Expenditures'!P22</f>
        <v>0</v>
      </c>
      <c r="Q22" s="46">
        <f>'C.1 Federal Expenditures'!Q22+'C.2 State Expenditures'!Q22</f>
        <v>0</v>
      </c>
      <c r="R22" s="46">
        <f>'C.1 Federal Expenditures'!R22+'C.2 State Expenditures'!R22</f>
        <v>32696568</v>
      </c>
      <c r="S22" s="46">
        <f>'C.1 Federal Expenditures'!S22+'C.2 State Expenditures'!S22</f>
        <v>11078155</v>
      </c>
      <c r="T22" s="46">
        <f>'C.1 Federal Expenditures'!T22+'C.2 State Expenditures'!T22</f>
        <v>303981</v>
      </c>
      <c r="U22" s="46">
        <f>'C.1 Federal Expenditures'!U22+'C.2 State Expenditures'!U22</f>
        <v>21314432</v>
      </c>
      <c r="V22" s="46">
        <f>'C.1 Federal Expenditures'!V22+'C.2 State Expenditures'!V22</f>
        <v>0</v>
      </c>
      <c r="W22" s="46">
        <f>'C.1 Federal Expenditures'!W22+'C.2 State Expenditures'!W22</f>
        <v>46770069</v>
      </c>
      <c r="X22" s="46">
        <f>'C.1 Federal Expenditures'!X22+'C.2 State Expenditures'!X22</f>
        <v>46770069</v>
      </c>
      <c r="Y22" s="46">
        <f>'C.1 Federal Expenditures'!Y22+'C.2 State Expenditures'!Y22</f>
        <v>0</v>
      </c>
      <c r="Z22" s="46">
        <f>'C.1 Federal Expenditures'!Z22+'C.2 State Expenditures'!Z22</f>
        <v>0</v>
      </c>
      <c r="AA22" s="46">
        <f>'C.1 Federal Expenditures'!AA22+'C.2 State Expenditures'!AA22</f>
        <v>0</v>
      </c>
      <c r="AB22" s="46">
        <f>'C.1 Federal Expenditures'!AB22+'C.2 State Expenditures'!AB22</f>
        <v>0</v>
      </c>
      <c r="AC22" s="46">
        <f>'C.1 Federal Expenditures'!AC22+'C.2 State Expenditures'!AC22</f>
        <v>0</v>
      </c>
      <c r="AD22" s="46">
        <f>'C.1 Federal Expenditures'!AD22+'C.2 State Expenditures'!AD22</f>
        <v>15528330</v>
      </c>
      <c r="AE22" s="46">
        <f>'C.1 Federal Expenditures'!AE22+'C.2 State Expenditures'!AE22</f>
        <v>0</v>
      </c>
      <c r="AF22" s="46">
        <f>'C.1 Federal Expenditures'!AF22+'C.2 State Expenditures'!AF22</f>
        <v>0</v>
      </c>
      <c r="AG22" s="46">
        <f>'C.1 Federal Expenditures'!AG22+'C.2 State Expenditures'!AG22</f>
        <v>4958048</v>
      </c>
      <c r="AH22" s="46">
        <f>'C.1 Federal Expenditures'!AH22+'C.2 State Expenditures'!AH22</f>
        <v>0</v>
      </c>
      <c r="AI22" s="46">
        <f>'C.1 Federal Expenditures'!AI22+'C.2 State Expenditures'!AI22</f>
        <v>0</v>
      </c>
      <c r="AJ22" s="46">
        <f>'C.1 Federal Expenditures'!AJ22+'C.2 State Expenditures'!AJ22</f>
        <v>0</v>
      </c>
      <c r="AK22" s="46">
        <f>'C.1 Federal Expenditures'!AK22+'C.2 State Expenditures'!AK22</f>
        <v>0</v>
      </c>
      <c r="AL22" s="46">
        <f>'C.1 Federal Expenditures'!AL22+'C.2 State Expenditures'!AL22</f>
        <v>0</v>
      </c>
      <c r="AM22" s="46">
        <f>'C.1 Federal Expenditures'!AM22+'C.2 State Expenditures'!AM22</f>
        <v>14393051</v>
      </c>
      <c r="AN22" s="46">
        <f>'C.1 Federal Expenditures'!AN22+'C.2 State Expenditures'!AN22</f>
        <v>12301792</v>
      </c>
      <c r="AO22" s="46">
        <f>'C.1 Federal Expenditures'!AO22+'C.2 State Expenditures'!AO22</f>
        <v>0</v>
      </c>
      <c r="AP22" s="46">
        <f>'C.1 Federal Expenditures'!AP22+'C.2 State Expenditures'!AP22</f>
        <v>2091259</v>
      </c>
      <c r="AQ22" s="46">
        <f>'C.1 Federal Expenditures'!AQ22+'C.2 State Expenditures'!AQ22</f>
        <v>0</v>
      </c>
      <c r="AR22" s="46">
        <f>'C.1 Federal Expenditures'!AR22+'C.2 State Expenditures'!AR22</f>
        <v>254141787</v>
      </c>
      <c r="AS22" s="46">
        <f>'C.1 Federal Expenditures'!AS22</f>
        <v>0</v>
      </c>
      <c r="AT22" s="46">
        <f>'C.1 Federal Expenditures'!AT22</f>
        <v>30228102</v>
      </c>
      <c r="AU22" s="16"/>
      <c r="AV22" s="16"/>
      <c r="AW22" s="16"/>
      <c r="AX22" s="16"/>
      <c r="AY22" s="16"/>
      <c r="AZ22" s="16"/>
      <c r="BA22" s="16"/>
      <c r="BB22" s="16"/>
      <c r="BC22" s="16"/>
      <c r="BD22" s="16"/>
      <c r="BE22" s="16"/>
      <c r="BF22" s="16"/>
      <c r="BG22" s="16"/>
    </row>
    <row r="23" spans="1:59" x14ac:dyDescent="0.25">
      <c r="A23" s="69" t="s">
        <v>19</v>
      </c>
      <c r="B23" s="46">
        <f>'C.1 Federal Expenditures'!B23+'C.2 State Expenditures'!B23</f>
        <v>163971985</v>
      </c>
      <c r="C23" s="46">
        <f>'C.1 Federal Expenditures'!C23+'C.2 State Expenditures'!C23</f>
        <v>0</v>
      </c>
      <c r="D23" s="46">
        <f>'C.1 Federal Expenditures'!D23+'C.2 State Expenditures'!D23</f>
        <v>16397198</v>
      </c>
      <c r="E23" s="46">
        <f>'C.1 Federal Expenditures'!E23+'C.2 State Expenditures'!E23</f>
        <v>147574787</v>
      </c>
      <c r="F23" s="46">
        <f>'C.1 Federal Expenditures'!F23+'C.2 State Expenditures'!F23</f>
        <v>0</v>
      </c>
      <c r="G23" s="46">
        <f>'C.1 Federal Expenditures'!G23+'C.2 State Expenditures'!G23</f>
        <v>18826852</v>
      </c>
      <c r="H23" s="46">
        <f>'C.1 Federal Expenditures'!H23+'C.2 State Expenditures'!H23</f>
        <v>18826852</v>
      </c>
      <c r="I23" s="46">
        <f>'C.1 Federal Expenditures'!I23+'C.2 State Expenditures'!I23</f>
        <v>0</v>
      </c>
      <c r="J23" s="46">
        <f>'C.1 Federal Expenditures'!J23+'C.2 State Expenditures'!J23</f>
        <v>0</v>
      </c>
      <c r="K23" s="46">
        <f>'C.1 Federal Expenditures'!K23+'C.2 State Expenditures'!K23</f>
        <v>0</v>
      </c>
      <c r="L23" s="46">
        <f>'C.1 Federal Expenditures'!L23+'C.2 State Expenditures'!L23</f>
        <v>0</v>
      </c>
      <c r="M23" s="46">
        <f>'C.1 Federal Expenditures'!M23+'C.2 State Expenditures'!M23</f>
        <v>0</v>
      </c>
      <c r="N23" s="46">
        <f>'C.1 Federal Expenditures'!N23+'C.2 State Expenditures'!N23</f>
        <v>11126431</v>
      </c>
      <c r="O23" s="46">
        <f>'C.1 Federal Expenditures'!O23+'C.2 State Expenditures'!O23</f>
        <v>0</v>
      </c>
      <c r="P23" s="46">
        <f>'C.1 Federal Expenditures'!P23+'C.2 State Expenditures'!P23</f>
        <v>0</v>
      </c>
      <c r="Q23" s="46">
        <f>'C.1 Federal Expenditures'!Q23+'C.2 State Expenditures'!Q23</f>
        <v>11126431</v>
      </c>
      <c r="R23" s="46">
        <f>'C.1 Federal Expenditures'!R23+'C.2 State Expenditures'!R23</f>
        <v>28557881</v>
      </c>
      <c r="S23" s="46">
        <f>'C.1 Federal Expenditures'!S23+'C.2 State Expenditures'!S23</f>
        <v>0</v>
      </c>
      <c r="T23" s="46">
        <f>'C.1 Federal Expenditures'!T23+'C.2 State Expenditures'!T23</f>
        <v>28557881</v>
      </c>
      <c r="U23" s="46">
        <f>'C.1 Federal Expenditures'!U23+'C.2 State Expenditures'!U23</f>
        <v>0</v>
      </c>
      <c r="V23" s="46">
        <f>'C.1 Federal Expenditures'!V23+'C.2 State Expenditures'!V23</f>
        <v>988235</v>
      </c>
      <c r="W23" s="46">
        <f>'C.1 Federal Expenditures'!W23+'C.2 State Expenditures'!W23</f>
        <v>73704107</v>
      </c>
      <c r="X23" s="46">
        <f>'C.1 Federal Expenditures'!X23+'C.2 State Expenditures'!X23</f>
        <v>5219488</v>
      </c>
      <c r="Y23" s="46">
        <f>'C.1 Federal Expenditures'!Y23+'C.2 State Expenditures'!Y23</f>
        <v>68484619</v>
      </c>
      <c r="Z23" s="46">
        <f>'C.1 Federal Expenditures'!Z23+'C.2 State Expenditures'!Z23</f>
        <v>0</v>
      </c>
      <c r="AA23" s="46">
        <f>'C.1 Federal Expenditures'!AA23+'C.2 State Expenditures'!AA23</f>
        <v>16972846</v>
      </c>
      <c r="AB23" s="46">
        <f>'C.1 Federal Expenditures'!AB23+'C.2 State Expenditures'!AB23</f>
        <v>0</v>
      </c>
      <c r="AC23" s="46">
        <f>'C.1 Federal Expenditures'!AC23+'C.2 State Expenditures'!AC23</f>
        <v>0</v>
      </c>
      <c r="AD23" s="46">
        <f>'C.1 Federal Expenditures'!AD23+'C.2 State Expenditures'!AD23</f>
        <v>8672942</v>
      </c>
      <c r="AE23" s="46">
        <f>'C.1 Federal Expenditures'!AE23+'C.2 State Expenditures'!AE23</f>
        <v>3035096</v>
      </c>
      <c r="AF23" s="46">
        <f>'C.1 Federal Expenditures'!AF23+'C.2 State Expenditures'!AF23</f>
        <v>1197060</v>
      </c>
      <c r="AG23" s="46">
        <f>'C.1 Federal Expenditures'!AG23+'C.2 State Expenditures'!AG23</f>
        <v>0</v>
      </c>
      <c r="AH23" s="46">
        <f>'C.1 Federal Expenditures'!AH23+'C.2 State Expenditures'!AH23</f>
        <v>30547038</v>
      </c>
      <c r="AI23" s="46">
        <f>'C.1 Federal Expenditures'!AI23+'C.2 State Expenditures'!AI23</f>
        <v>894432</v>
      </c>
      <c r="AJ23" s="46">
        <f>'C.1 Federal Expenditures'!AJ23+'C.2 State Expenditures'!AJ23</f>
        <v>0</v>
      </c>
      <c r="AK23" s="46">
        <f>'C.1 Federal Expenditures'!AK23+'C.2 State Expenditures'!AK23</f>
        <v>29652606</v>
      </c>
      <c r="AL23" s="46">
        <f>'C.1 Federal Expenditures'!AL23+'C.2 State Expenditures'!AL23</f>
        <v>2158108</v>
      </c>
      <c r="AM23" s="46">
        <f>'C.1 Federal Expenditures'!AM23+'C.2 State Expenditures'!AM23</f>
        <v>17675739</v>
      </c>
      <c r="AN23" s="46">
        <f>'C.1 Federal Expenditures'!AN23+'C.2 State Expenditures'!AN23</f>
        <v>15566221</v>
      </c>
      <c r="AO23" s="46">
        <f>'C.1 Federal Expenditures'!AO23+'C.2 State Expenditures'!AO23</f>
        <v>1375648</v>
      </c>
      <c r="AP23" s="46">
        <f>'C.1 Federal Expenditures'!AP23+'C.2 State Expenditures'!AP23</f>
        <v>733870</v>
      </c>
      <c r="AQ23" s="46">
        <f>'C.1 Federal Expenditures'!AQ23+'C.2 State Expenditures'!AQ23</f>
        <v>0</v>
      </c>
      <c r="AR23" s="46">
        <f>'C.1 Federal Expenditures'!AR23+'C.2 State Expenditures'!AR23</f>
        <v>213462335</v>
      </c>
      <c r="AS23" s="46">
        <f>'C.1 Federal Expenditures'!AS23</f>
        <v>12949954</v>
      </c>
      <c r="AT23" s="46">
        <f>'C.1 Federal Expenditures'!AT23</f>
        <v>0</v>
      </c>
      <c r="AU23" s="16"/>
      <c r="AV23" s="16"/>
      <c r="AW23" s="16"/>
      <c r="AX23" s="16"/>
      <c r="AY23" s="16"/>
      <c r="AZ23" s="16"/>
      <c r="BA23" s="16"/>
      <c r="BB23" s="16"/>
      <c r="BC23" s="16"/>
      <c r="BD23" s="16"/>
      <c r="BE23" s="16"/>
      <c r="BF23" s="16"/>
      <c r="BG23" s="16"/>
    </row>
    <row r="24" spans="1:59" x14ac:dyDescent="0.25">
      <c r="A24" s="69" t="s">
        <v>20</v>
      </c>
      <c r="B24" s="46">
        <f>'C.1 Federal Expenditures'!B24+'C.2 State Expenditures'!B24</f>
        <v>78120889</v>
      </c>
      <c r="C24" s="46">
        <f>'C.1 Federal Expenditures'!C24+'C.2 State Expenditures'!C24</f>
        <v>0</v>
      </c>
      <c r="D24" s="46">
        <f>'C.1 Federal Expenditures'!D24+'C.2 State Expenditures'!D24</f>
        <v>0</v>
      </c>
      <c r="E24" s="46">
        <f>'C.1 Federal Expenditures'!E24+'C.2 State Expenditures'!E24</f>
        <v>78120889</v>
      </c>
      <c r="F24" s="46">
        <f>'C.1 Federal Expenditures'!F24+'C.2 State Expenditures'!F24</f>
        <v>58817282</v>
      </c>
      <c r="G24" s="46">
        <f>'C.1 Federal Expenditures'!G24+'C.2 State Expenditures'!G24</f>
        <v>40489547</v>
      </c>
      <c r="H24" s="46">
        <f>'C.1 Federal Expenditures'!H24+'C.2 State Expenditures'!H24</f>
        <v>32543040</v>
      </c>
      <c r="I24" s="46">
        <f>'C.1 Federal Expenditures'!I24+'C.2 State Expenditures'!I24</f>
        <v>7946507</v>
      </c>
      <c r="J24" s="46">
        <f>'C.1 Federal Expenditures'!J24+'C.2 State Expenditures'!J24</f>
        <v>0</v>
      </c>
      <c r="K24" s="46">
        <f>'C.1 Federal Expenditures'!K24+'C.2 State Expenditures'!K24</f>
        <v>0</v>
      </c>
      <c r="L24" s="46">
        <f>'C.1 Federal Expenditures'!L24+'C.2 State Expenditures'!L24</f>
        <v>0</v>
      </c>
      <c r="M24" s="46">
        <f>'C.1 Federal Expenditures'!M24+'C.2 State Expenditures'!M24</f>
        <v>0</v>
      </c>
      <c r="N24" s="46">
        <f>'C.1 Federal Expenditures'!N24+'C.2 State Expenditures'!N24</f>
        <v>0</v>
      </c>
      <c r="O24" s="46">
        <f>'C.1 Federal Expenditures'!O24+'C.2 State Expenditures'!O24</f>
        <v>0</v>
      </c>
      <c r="P24" s="46">
        <f>'C.1 Federal Expenditures'!P24+'C.2 State Expenditures'!P24</f>
        <v>0</v>
      </c>
      <c r="Q24" s="46">
        <f>'C.1 Federal Expenditures'!Q24+'C.2 State Expenditures'!Q24</f>
        <v>0</v>
      </c>
      <c r="R24" s="46">
        <f>'C.1 Federal Expenditures'!R24+'C.2 State Expenditures'!R24</f>
        <v>3091053</v>
      </c>
      <c r="S24" s="46">
        <f>'C.1 Federal Expenditures'!S24+'C.2 State Expenditures'!S24</f>
        <v>0</v>
      </c>
      <c r="T24" s="46">
        <f>'C.1 Federal Expenditures'!T24+'C.2 State Expenditures'!T24</f>
        <v>280532</v>
      </c>
      <c r="U24" s="46">
        <f>'C.1 Federal Expenditures'!U24+'C.2 State Expenditures'!U24</f>
        <v>2810521</v>
      </c>
      <c r="V24" s="46">
        <f>'C.1 Federal Expenditures'!V24+'C.2 State Expenditures'!V24</f>
        <v>3958014</v>
      </c>
      <c r="W24" s="46">
        <f>'C.1 Federal Expenditures'!W24+'C.2 State Expenditures'!W24</f>
        <v>14982556</v>
      </c>
      <c r="X24" s="46">
        <f>'C.1 Federal Expenditures'!X24+'C.2 State Expenditures'!X24</f>
        <v>9595257</v>
      </c>
      <c r="Y24" s="46">
        <f>'C.1 Federal Expenditures'!Y24+'C.2 State Expenditures'!Y24</f>
        <v>5387299</v>
      </c>
      <c r="Z24" s="46">
        <f>'C.1 Federal Expenditures'!Z24+'C.2 State Expenditures'!Z24</f>
        <v>0</v>
      </c>
      <c r="AA24" s="46">
        <f>'C.1 Federal Expenditures'!AA24+'C.2 State Expenditures'!AA24</f>
        <v>0</v>
      </c>
      <c r="AB24" s="46">
        <f>'C.1 Federal Expenditures'!AB24+'C.2 State Expenditures'!AB24</f>
        <v>2814704</v>
      </c>
      <c r="AC24" s="46">
        <f>'C.1 Federal Expenditures'!AC24+'C.2 State Expenditures'!AC24</f>
        <v>4458000</v>
      </c>
      <c r="AD24" s="46">
        <f>'C.1 Federal Expenditures'!AD24+'C.2 State Expenditures'!AD24</f>
        <v>2737620</v>
      </c>
      <c r="AE24" s="46">
        <f>'C.1 Federal Expenditures'!AE24+'C.2 State Expenditures'!AE24</f>
        <v>0</v>
      </c>
      <c r="AF24" s="46">
        <f>'C.1 Federal Expenditures'!AF24+'C.2 State Expenditures'!AF24</f>
        <v>422240</v>
      </c>
      <c r="AG24" s="46">
        <f>'C.1 Federal Expenditures'!AG24+'C.2 State Expenditures'!AG24</f>
        <v>0</v>
      </c>
      <c r="AH24" s="46">
        <f>'C.1 Federal Expenditures'!AH24+'C.2 State Expenditures'!AH24</f>
        <v>1236659</v>
      </c>
      <c r="AI24" s="46">
        <f>'C.1 Federal Expenditures'!AI24+'C.2 State Expenditures'!AI24</f>
        <v>0</v>
      </c>
      <c r="AJ24" s="46">
        <f>'C.1 Federal Expenditures'!AJ24+'C.2 State Expenditures'!AJ24</f>
        <v>0</v>
      </c>
      <c r="AK24" s="46">
        <f>'C.1 Federal Expenditures'!AK24+'C.2 State Expenditures'!AK24</f>
        <v>1236659</v>
      </c>
      <c r="AL24" s="46">
        <f>'C.1 Federal Expenditures'!AL24+'C.2 State Expenditures'!AL24</f>
        <v>0</v>
      </c>
      <c r="AM24" s="46">
        <f>'C.1 Federal Expenditures'!AM24+'C.2 State Expenditures'!AM24</f>
        <v>11030521</v>
      </c>
      <c r="AN24" s="46">
        <f>'C.1 Federal Expenditures'!AN24+'C.2 State Expenditures'!AN24</f>
        <v>3876755</v>
      </c>
      <c r="AO24" s="46">
        <f>'C.1 Federal Expenditures'!AO24+'C.2 State Expenditures'!AO24</f>
        <v>5732975</v>
      </c>
      <c r="AP24" s="46">
        <f>'C.1 Federal Expenditures'!AP24+'C.2 State Expenditures'!AP24</f>
        <v>1420791</v>
      </c>
      <c r="AQ24" s="46">
        <f>'C.1 Federal Expenditures'!AQ24+'C.2 State Expenditures'!AQ24</f>
        <v>0</v>
      </c>
      <c r="AR24" s="46">
        <f>'C.1 Federal Expenditures'!AR24+'C.2 State Expenditures'!AR24</f>
        <v>85220914</v>
      </c>
      <c r="AS24" s="46">
        <f>'C.1 Federal Expenditures'!AS24</f>
        <v>0</v>
      </c>
      <c r="AT24" s="46">
        <f>'C.1 Federal Expenditures'!AT24</f>
        <v>92013296</v>
      </c>
      <c r="AU24" s="16"/>
      <c r="AV24" s="16"/>
      <c r="AW24" s="16"/>
      <c r="AX24" s="16"/>
      <c r="AY24" s="16"/>
      <c r="AZ24" s="16"/>
      <c r="BA24" s="16"/>
      <c r="BB24" s="16"/>
      <c r="BC24" s="16"/>
      <c r="BD24" s="16"/>
      <c r="BE24" s="16"/>
      <c r="BF24" s="16"/>
      <c r="BG24" s="16"/>
    </row>
    <row r="25" spans="1:59" x14ac:dyDescent="0.25">
      <c r="A25" s="69" t="s">
        <v>21</v>
      </c>
      <c r="B25" s="46">
        <f>'C.1 Federal Expenditures'!B25+'C.2 State Expenditures'!B25</f>
        <v>254619936</v>
      </c>
      <c r="C25" s="46">
        <f>'C.1 Federal Expenditures'!C25+'C.2 State Expenditures'!C25</f>
        <v>0</v>
      </c>
      <c r="D25" s="46">
        <f>'C.1 Federal Expenditures'!D25+'C.2 State Expenditures'!D25</f>
        <v>22909803</v>
      </c>
      <c r="E25" s="46">
        <f>'C.1 Federal Expenditures'!E25+'C.2 State Expenditures'!E25</f>
        <v>206188229</v>
      </c>
      <c r="F25" s="46">
        <f>'C.1 Federal Expenditures'!F25+'C.2 State Expenditures'!F25</f>
        <v>0</v>
      </c>
      <c r="G25" s="46">
        <f>'C.1 Federal Expenditures'!G25+'C.2 State Expenditures'!G25</f>
        <v>111435066</v>
      </c>
      <c r="H25" s="46">
        <f>'C.1 Federal Expenditures'!H25+'C.2 State Expenditures'!H25</f>
        <v>111435066</v>
      </c>
      <c r="I25" s="46">
        <f>'C.1 Federal Expenditures'!I25+'C.2 State Expenditures'!I25</f>
        <v>0</v>
      </c>
      <c r="J25" s="46">
        <f>'C.1 Federal Expenditures'!J25+'C.2 State Expenditures'!J25</f>
        <v>0</v>
      </c>
      <c r="K25" s="46">
        <f>'C.1 Federal Expenditures'!K25+'C.2 State Expenditures'!K25</f>
        <v>0</v>
      </c>
      <c r="L25" s="46">
        <f>'C.1 Federal Expenditures'!L25+'C.2 State Expenditures'!L25</f>
        <v>0</v>
      </c>
      <c r="M25" s="46">
        <f>'C.1 Federal Expenditures'!M25+'C.2 State Expenditures'!M25</f>
        <v>0</v>
      </c>
      <c r="N25" s="46">
        <f>'C.1 Federal Expenditures'!N25+'C.2 State Expenditures'!N25</f>
        <v>0</v>
      </c>
      <c r="O25" s="46">
        <f>'C.1 Federal Expenditures'!O25+'C.2 State Expenditures'!O25</f>
        <v>0</v>
      </c>
      <c r="P25" s="46">
        <f>'C.1 Federal Expenditures'!P25+'C.2 State Expenditures'!P25</f>
        <v>0</v>
      </c>
      <c r="Q25" s="46">
        <f>'C.1 Federal Expenditures'!Q25+'C.2 State Expenditures'!Q25</f>
        <v>0</v>
      </c>
      <c r="R25" s="46">
        <f>'C.1 Federal Expenditures'!R25+'C.2 State Expenditures'!R25</f>
        <v>33560084</v>
      </c>
      <c r="S25" s="46">
        <f>'C.1 Federal Expenditures'!S25+'C.2 State Expenditures'!S25</f>
        <v>7118883</v>
      </c>
      <c r="T25" s="46">
        <f>'C.1 Federal Expenditures'!T25+'C.2 State Expenditures'!T25</f>
        <v>1029562</v>
      </c>
      <c r="U25" s="46">
        <f>'C.1 Federal Expenditures'!U25+'C.2 State Expenditures'!U25</f>
        <v>25411639</v>
      </c>
      <c r="V25" s="46">
        <f>'C.1 Federal Expenditures'!V25+'C.2 State Expenditures'!V25</f>
        <v>5644180</v>
      </c>
      <c r="W25" s="46">
        <f>'C.1 Federal Expenditures'!W25+'C.2 State Expenditures'!W25</f>
        <v>112061216</v>
      </c>
      <c r="X25" s="46">
        <f>'C.1 Federal Expenditures'!X25+'C.2 State Expenditures'!X25</f>
        <v>25868019</v>
      </c>
      <c r="Y25" s="46">
        <f>'C.1 Federal Expenditures'!Y25+'C.2 State Expenditures'!Y25</f>
        <v>86193197</v>
      </c>
      <c r="Z25" s="46">
        <f>'C.1 Federal Expenditures'!Z25+'C.2 State Expenditures'!Z25</f>
        <v>0</v>
      </c>
      <c r="AA25" s="46">
        <f>'C.1 Federal Expenditures'!AA25+'C.2 State Expenditures'!AA25</f>
        <v>161702187</v>
      </c>
      <c r="AB25" s="46">
        <f>'C.1 Federal Expenditures'!AB25+'C.2 State Expenditures'!AB25</f>
        <v>0</v>
      </c>
      <c r="AC25" s="46">
        <f>'C.1 Federal Expenditures'!AC25+'C.2 State Expenditures'!AC25</f>
        <v>66979299</v>
      </c>
      <c r="AD25" s="46">
        <f>'C.1 Federal Expenditures'!AD25+'C.2 State Expenditures'!AD25</f>
        <v>0</v>
      </c>
      <c r="AE25" s="46">
        <f>'C.1 Federal Expenditures'!AE25+'C.2 State Expenditures'!AE25</f>
        <v>0</v>
      </c>
      <c r="AF25" s="46">
        <f>'C.1 Federal Expenditures'!AF25+'C.2 State Expenditures'!AF25</f>
        <v>58117</v>
      </c>
      <c r="AG25" s="46">
        <f>'C.1 Federal Expenditures'!AG25+'C.2 State Expenditures'!AG25</f>
        <v>1402781</v>
      </c>
      <c r="AH25" s="46">
        <f>'C.1 Federal Expenditures'!AH25+'C.2 State Expenditures'!AH25</f>
        <v>33302354</v>
      </c>
      <c r="AI25" s="46">
        <f>'C.1 Federal Expenditures'!AI25+'C.2 State Expenditures'!AI25</f>
        <v>26559127</v>
      </c>
      <c r="AJ25" s="46">
        <f>'C.1 Federal Expenditures'!AJ25+'C.2 State Expenditures'!AJ25</f>
        <v>0</v>
      </c>
      <c r="AK25" s="46">
        <f>'C.1 Federal Expenditures'!AK25+'C.2 State Expenditures'!AK25</f>
        <v>6743227</v>
      </c>
      <c r="AL25" s="46">
        <f>'C.1 Federal Expenditures'!AL25+'C.2 State Expenditures'!AL25</f>
        <v>1192015</v>
      </c>
      <c r="AM25" s="46">
        <f>'C.1 Federal Expenditures'!AM25+'C.2 State Expenditures'!AM25</f>
        <v>51531510</v>
      </c>
      <c r="AN25" s="46">
        <f>'C.1 Federal Expenditures'!AN25+'C.2 State Expenditures'!AN25</f>
        <v>24287038</v>
      </c>
      <c r="AO25" s="46">
        <f>'C.1 Federal Expenditures'!AO25+'C.2 State Expenditures'!AO25</f>
        <v>20372289</v>
      </c>
      <c r="AP25" s="46">
        <f>'C.1 Federal Expenditures'!AP25+'C.2 State Expenditures'!AP25</f>
        <v>6872183</v>
      </c>
      <c r="AQ25" s="46">
        <f>'C.1 Federal Expenditures'!AQ25+'C.2 State Expenditures'!AQ25</f>
        <v>0</v>
      </c>
      <c r="AR25" s="46">
        <f>'C.1 Federal Expenditures'!AR25+'C.2 State Expenditures'!AR25</f>
        <v>578868809</v>
      </c>
      <c r="AS25" s="46">
        <f>'C.1 Federal Expenditures'!AS25</f>
        <v>0</v>
      </c>
      <c r="AT25" s="46">
        <f>'C.1 Federal Expenditures'!AT25</f>
        <v>0</v>
      </c>
      <c r="AU25" s="16"/>
      <c r="AV25" s="16"/>
      <c r="AW25" s="16"/>
      <c r="AX25" s="16"/>
      <c r="AY25" s="16"/>
      <c r="AZ25" s="16"/>
      <c r="BA25" s="16"/>
      <c r="BB25" s="16"/>
      <c r="BC25" s="16"/>
      <c r="BD25" s="16"/>
      <c r="BE25" s="16"/>
      <c r="BF25" s="16"/>
      <c r="BG25" s="16"/>
    </row>
    <row r="26" spans="1:59" x14ac:dyDescent="0.25">
      <c r="A26" s="69" t="s">
        <v>22</v>
      </c>
      <c r="B26" s="46">
        <f>'C.1 Federal Expenditures'!B26+'C.2 State Expenditures'!B26</f>
        <v>510545831</v>
      </c>
      <c r="C26" s="46">
        <f>'C.1 Federal Expenditures'!C26+'C.2 State Expenditures'!C26</f>
        <v>91874224</v>
      </c>
      <c r="D26" s="46">
        <f>'C.1 Federal Expenditures'!D26+'C.2 State Expenditures'!D26</f>
        <v>45937110</v>
      </c>
      <c r="E26" s="46">
        <f>'C.1 Federal Expenditures'!E26+'C.2 State Expenditures'!E26</f>
        <v>321559782</v>
      </c>
      <c r="F26" s="46">
        <f>'C.1 Federal Expenditures'!F26+'C.2 State Expenditures'!F26</f>
        <v>0</v>
      </c>
      <c r="G26" s="46">
        <f>'C.1 Federal Expenditures'!G26+'C.2 State Expenditures'!G26</f>
        <v>266155892</v>
      </c>
      <c r="H26" s="46">
        <f>'C.1 Federal Expenditures'!H26+'C.2 State Expenditures'!H26</f>
        <v>266155892</v>
      </c>
      <c r="I26" s="46">
        <f>'C.1 Federal Expenditures'!I26+'C.2 State Expenditures'!I26</f>
        <v>0</v>
      </c>
      <c r="J26" s="46">
        <f>'C.1 Federal Expenditures'!J26+'C.2 State Expenditures'!J26</f>
        <v>0</v>
      </c>
      <c r="K26" s="46">
        <f>'C.1 Federal Expenditures'!K26+'C.2 State Expenditures'!K26</f>
        <v>0</v>
      </c>
      <c r="L26" s="46">
        <f>'C.1 Federal Expenditures'!L26+'C.2 State Expenditures'!L26</f>
        <v>0</v>
      </c>
      <c r="M26" s="46">
        <f>'C.1 Federal Expenditures'!M26+'C.2 State Expenditures'!M26</f>
        <v>0</v>
      </c>
      <c r="N26" s="46">
        <f>'C.1 Federal Expenditures'!N26+'C.2 State Expenditures'!N26</f>
        <v>0</v>
      </c>
      <c r="O26" s="46">
        <f>'C.1 Federal Expenditures'!O26+'C.2 State Expenditures'!O26</f>
        <v>0</v>
      </c>
      <c r="P26" s="46">
        <f>'C.1 Federal Expenditures'!P26+'C.2 State Expenditures'!P26</f>
        <v>0</v>
      </c>
      <c r="Q26" s="46">
        <f>'C.1 Federal Expenditures'!Q26+'C.2 State Expenditures'!Q26</f>
        <v>0</v>
      </c>
      <c r="R26" s="46">
        <f>'C.1 Federal Expenditures'!R26+'C.2 State Expenditures'!R26</f>
        <v>176099394</v>
      </c>
      <c r="S26" s="46">
        <f>'C.1 Federal Expenditures'!S26+'C.2 State Expenditures'!S26</f>
        <v>0</v>
      </c>
      <c r="T26" s="46">
        <f>'C.1 Federal Expenditures'!T26+'C.2 State Expenditures'!T26</f>
        <v>172428357</v>
      </c>
      <c r="U26" s="46">
        <f>'C.1 Federal Expenditures'!U26+'C.2 State Expenditures'!U26</f>
        <v>3671037</v>
      </c>
      <c r="V26" s="46">
        <f>'C.1 Federal Expenditures'!V26+'C.2 State Expenditures'!V26</f>
        <v>0</v>
      </c>
      <c r="W26" s="46">
        <f>'C.1 Federal Expenditures'!W26+'C.2 State Expenditures'!W26</f>
        <v>240891511</v>
      </c>
      <c r="X26" s="46">
        <f>'C.1 Federal Expenditures'!X26+'C.2 State Expenditures'!X26</f>
        <v>240030844</v>
      </c>
      <c r="Y26" s="46">
        <f>'C.1 Federal Expenditures'!Y26+'C.2 State Expenditures'!Y26</f>
        <v>860667</v>
      </c>
      <c r="Z26" s="46">
        <f>'C.1 Federal Expenditures'!Z26+'C.2 State Expenditures'!Z26</f>
        <v>0</v>
      </c>
      <c r="AA26" s="46">
        <f>'C.1 Federal Expenditures'!AA26+'C.2 State Expenditures'!AA26</f>
        <v>115984573</v>
      </c>
      <c r="AB26" s="46">
        <f>'C.1 Federal Expenditures'!AB26+'C.2 State Expenditures'!AB26</f>
        <v>0</v>
      </c>
      <c r="AC26" s="46">
        <f>'C.1 Federal Expenditures'!AC26+'C.2 State Expenditures'!AC26</f>
        <v>96740969</v>
      </c>
      <c r="AD26" s="46">
        <f>'C.1 Federal Expenditures'!AD26+'C.2 State Expenditures'!AD26</f>
        <v>13839756</v>
      </c>
      <c r="AE26" s="46">
        <f>'C.1 Federal Expenditures'!AE26+'C.2 State Expenditures'!AE26</f>
        <v>0</v>
      </c>
      <c r="AF26" s="46">
        <f>'C.1 Federal Expenditures'!AF26+'C.2 State Expenditures'!AF26</f>
        <v>15010037</v>
      </c>
      <c r="AG26" s="46">
        <f>'C.1 Federal Expenditures'!AG26+'C.2 State Expenditures'!AG26</f>
        <v>0</v>
      </c>
      <c r="AH26" s="46">
        <f>'C.1 Federal Expenditures'!AH26+'C.2 State Expenditures'!AH26</f>
        <v>14941258</v>
      </c>
      <c r="AI26" s="46">
        <f>'C.1 Federal Expenditures'!AI26+'C.2 State Expenditures'!AI26</f>
        <v>14941258</v>
      </c>
      <c r="AJ26" s="46">
        <f>'C.1 Federal Expenditures'!AJ26+'C.2 State Expenditures'!AJ26</f>
        <v>0</v>
      </c>
      <c r="AK26" s="46">
        <f>'C.1 Federal Expenditures'!AK26+'C.2 State Expenditures'!AK26</f>
        <v>0</v>
      </c>
      <c r="AL26" s="46">
        <f>'C.1 Federal Expenditures'!AL26+'C.2 State Expenditures'!AL26</f>
        <v>0</v>
      </c>
      <c r="AM26" s="46">
        <f>'C.1 Federal Expenditures'!AM26+'C.2 State Expenditures'!AM26</f>
        <v>34693280</v>
      </c>
      <c r="AN26" s="46">
        <f>'C.1 Federal Expenditures'!AN26+'C.2 State Expenditures'!AN26</f>
        <v>34693280</v>
      </c>
      <c r="AO26" s="46">
        <f>'C.1 Federal Expenditures'!AO26+'C.2 State Expenditures'!AO26</f>
        <v>0</v>
      </c>
      <c r="AP26" s="46">
        <f>'C.1 Federal Expenditures'!AP26+'C.2 State Expenditures'!AP26</f>
        <v>0</v>
      </c>
      <c r="AQ26" s="46">
        <f>'C.1 Federal Expenditures'!AQ26+'C.2 State Expenditures'!AQ26</f>
        <v>0</v>
      </c>
      <c r="AR26" s="46">
        <f>'C.1 Federal Expenditures'!AR26+'C.2 State Expenditures'!AR26</f>
        <v>974356670</v>
      </c>
      <c r="AS26" s="46">
        <f>'C.1 Federal Expenditures'!AS26</f>
        <v>0</v>
      </c>
      <c r="AT26" s="46">
        <f>'C.1 Federal Expenditures'!AT26</f>
        <v>0</v>
      </c>
      <c r="AU26" s="16"/>
      <c r="AV26" s="16"/>
      <c r="AW26" s="16"/>
      <c r="AX26" s="16"/>
      <c r="AY26" s="16"/>
      <c r="AZ26" s="16"/>
      <c r="BA26" s="16"/>
      <c r="BB26" s="16"/>
      <c r="BC26" s="16"/>
      <c r="BD26" s="16"/>
      <c r="BE26" s="16"/>
      <c r="BF26" s="16"/>
      <c r="BG26" s="16"/>
    </row>
    <row r="27" spans="1:59" x14ac:dyDescent="0.25">
      <c r="A27" s="69" t="s">
        <v>23</v>
      </c>
      <c r="B27" s="46">
        <f>'C.1 Federal Expenditures'!B27+'C.2 State Expenditures'!B27</f>
        <v>775352858</v>
      </c>
      <c r="C27" s="46">
        <f>'C.1 Federal Expenditures'!C27+'C.2 State Expenditures'!C27</f>
        <v>2017045</v>
      </c>
      <c r="D27" s="46">
        <f>'C.1 Federal Expenditures'!D27+'C.2 State Expenditures'!D27</f>
        <v>77535285</v>
      </c>
      <c r="E27" s="46">
        <f>'C.1 Federal Expenditures'!E27+'C.2 State Expenditures'!E27</f>
        <v>695800528</v>
      </c>
      <c r="F27" s="46">
        <f>'C.1 Federal Expenditures'!F27+'C.2 State Expenditures'!F27</f>
        <v>38917102</v>
      </c>
      <c r="G27" s="46">
        <f>'C.1 Federal Expenditures'!G27+'C.2 State Expenditures'!G27</f>
        <v>149705357</v>
      </c>
      <c r="H27" s="46">
        <f>'C.1 Federal Expenditures'!H27+'C.2 State Expenditures'!H27</f>
        <v>96465287</v>
      </c>
      <c r="I27" s="46">
        <f>'C.1 Federal Expenditures'!I27+'C.2 State Expenditures'!I27</f>
        <v>53240070</v>
      </c>
      <c r="J27" s="46">
        <f>'C.1 Federal Expenditures'!J27+'C.2 State Expenditures'!J27</f>
        <v>51168506</v>
      </c>
      <c r="K27" s="46">
        <f>'C.1 Federal Expenditures'!K27+'C.2 State Expenditures'!K27</f>
        <v>51168506</v>
      </c>
      <c r="L27" s="46">
        <f>'C.1 Federal Expenditures'!L27+'C.2 State Expenditures'!L27</f>
        <v>0</v>
      </c>
      <c r="M27" s="46">
        <f>'C.1 Federal Expenditures'!M27+'C.2 State Expenditures'!M27</f>
        <v>0</v>
      </c>
      <c r="N27" s="46">
        <f>'C.1 Federal Expenditures'!N27+'C.2 State Expenditures'!N27</f>
        <v>275779</v>
      </c>
      <c r="O27" s="46">
        <f>'C.1 Federal Expenditures'!O27+'C.2 State Expenditures'!O27</f>
        <v>0</v>
      </c>
      <c r="P27" s="46">
        <f>'C.1 Federal Expenditures'!P27+'C.2 State Expenditures'!P27</f>
        <v>0</v>
      </c>
      <c r="Q27" s="46">
        <f>'C.1 Federal Expenditures'!Q27+'C.2 State Expenditures'!Q27</f>
        <v>275779</v>
      </c>
      <c r="R27" s="46">
        <f>'C.1 Federal Expenditures'!R27+'C.2 State Expenditures'!R27</f>
        <v>4650958</v>
      </c>
      <c r="S27" s="46">
        <f>'C.1 Federal Expenditures'!S27+'C.2 State Expenditures'!S27</f>
        <v>440734</v>
      </c>
      <c r="T27" s="46">
        <f>'C.1 Federal Expenditures'!T27+'C.2 State Expenditures'!T27</f>
        <v>4210224</v>
      </c>
      <c r="U27" s="46">
        <f>'C.1 Federal Expenditures'!U27+'C.2 State Expenditures'!U27</f>
        <v>0</v>
      </c>
      <c r="V27" s="46">
        <f>'C.1 Federal Expenditures'!V27+'C.2 State Expenditures'!V27</f>
        <v>59045191</v>
      </c>
      <c r="W27" s="46">
        <f>'C.1 Federal Expenditures'!W27+'C.2 State Expenditures'!W27</f>
        <v>224653382</v>
      </c>
      <c r="X27" s="46">
        <f>'C.1 Federal Expenditures'!X27+'C.2 State Expenditures'!X27</f>
        <v>19529132</v>
      </c>
      <c r="Y27" s="46">
        <f>'C.1 Federal Expenditures'!Y27+'C.2 State Expenditures'!Y27</f>
        <v>205124250</v>
      </c>
      <c r="Z27" s="46">
        <f>'C.1 Federal Expenditures'!Z27+'C.2 State Expenditures'!Z27</f>
        <v>0</v>
      </c>
      <c r="AA27" s="46">
        <f>'C.1 Federal Expenditures'!AA27+'C.2 State Expenditures'!AA27</f>
        <v>45842510</v>
      </c>
      <c r="AB27" s="46">
        <f>'C.1 Federal Expenditures'!AB27+'C.2 State Expenditures'!AB27</f>
        <v>0</v>
      </c>
      <c r="AC27" s="46">
        <f>'C.1 Federal Expenditures'!AC27+'C.2 State Expenditures'!AC27</f>
        <v>70664138</v>
      </c>
      <c r="AD27" s="46">
        <f>'C.1 Federal Expenditures'!AD27+'C.2 State Expenditures'!AD27</f>
        <v>17388274</v>
      </c>
      <c r="AE27" s="46">
        <f>'C.1 Federal Expenditures'!AE27+'C.2 State Expenditures'!AE27</f>
        <v>312936661</v>
      </c>
      <c r="AF27" s="46">
        <f>'C.1 Federal Expenditures'!AF27+'C.2 State Expenditures'!AF27</f>
        <v>0</v>
      </c>
      <c r="AG27" s="46">
        <f>'C.1 Federal Expenditures'!AG27+'C.2 State Expenditures'!AG27</f>
        <v>24023</v>
      </c>
      <c r="AH27" s="46">
        <f>'C.1 Federal Expenditures'!AH27+'C.2 State Expenditures'!AH27</f>
        <v>42739525</v>
      </c>
      <c r="AI27" s="46">
        <f>'C.1 Federal Expenditures'!AI27+'C.2 State Expenditures'!AI27</f>
        <v>42739525</v>
      </c>
      <c r="AJ27" s="46">
        <f>'C.1 Federal Expenditures'!AJ27+'C.2 State Expenditures'!AJ27</f>
        <v>0</v>
      </c>
      <c r="AK27" s="46">
        <f>'C.1 Federal Expenditures'!AK27+'C.2 State Expenditures'!AK27</f>
        <v>0</v>
      </c>
      <c r="AL27" s="46">
        <f>'C.1 Federal Expenditures'!AL27+'C.2 State Expenditures'!AL27</f>
        <v>0</v>
      </c>
      <c r="AM27" s="46">
        <f>'C.1 Federal Expenditures'!AM27+'C.2 State Expenditures'!AM27</f>
        <v>316292366</v>
      </c>
      <c r="AN27" s="46">
        <f>'C.1 Federal Expenditures'!AN27+'C.2 State Expenditures'!AN27</f>
        <v>52153041</v>
      </c>
      <c r="AO27" s="46">
        <f>'C.1 Federal Expenditures'!AO27+'C.2 State Expenditures'!AO27</f>
        <v>259293331</v>
      </c>
      <c r="AP27" s="46">
        <f>'C.1 Federal Expenditures'!AP27+'C.2 State Expenditures'!AP27</f>
        <v>4845994</v>
      </c>
      <c r="AQ27" s="46">
        <f>'C.1 Federal Expenditures'!AQ27+'C.2 State Expenditures'!AQ27</f>
        <v>0</v>
      </c>
      <c r="AR27" s="46">
        <f>'C.1 Federal Expenditures'!AR27+'C.2 State Expenditures'!AR27</f>
        <v>1295386670</v>
      </c>
      <c r="AS27" s="46">
        <f>'C.1 Federal Expenditures'!AS27</f>
        <v>0</v>
      </c>
      <c r="AT27" s="46">
        <f>'C.1 Federal Expenditures'!AT27</f>
        <v>57432623</v>
      </c>
      <c r="AU27" s="16"/>
      <c r="AV27" s="16"/>
      <c r="AW27" s="16"/>
      <c r="AX27" s="16"/>
      <c r="AY27" s="16"/>
      <c r="AZ27" s="16"/>
      <c r="BA27" s="16"/>
      <c r="BB27" s="16"/>
      <c r="BC27" s="16"/>
      <c r="BD27" s="16"/>
      <c r="BE27" s="16"/>
      <c r="BF27" s="16"/>
      <c r="BG27" s="16"/>
    </row>
    <row r="28" spans="1:59" x14ac:dyDescent="0.25">
      <c r="A28" s="69" t="s">
        <v>24</v>
      </c>
      <c r="B28" s="46">
        <f>'C.1 Federal Expenditures'!B28+'C.2 State Expenditures'!B28</f>
        <v>261969844</v>
      </c>
      <c r="C28" s="46">
        <f>'C.1 Federal Expenditures'!C28+'C.2 State Expenditures'!C28</f>
        <v>50099000</v>
      </c>
      <c r="D28" s="46">
        <f>'C.1 Federal Expenditures'!D28+'C.2 State Expenditures'!D28</f>
        <v>4790000</v>
      </c>
      <c r="E28" s="46">
        <f>'C.1 Federal Expenditures'!E28+'C.2 State Expenditures'!E28</f>
        <v>207080844</v>
      </c>
      <c r="F28" s="46">
        <f>'C.1 Federal Expenditures'!F28+'C.2 State Expenditures'!F28</f>
        <v>60526936</v>
      </c>
      <c r="G28" s="46">
        <f>'C.1 Federal Expenditures'!G28+'C.2 State Expenditures'!G28</f>
        <v>84902158</v>
      </c>
      <c r="H28" s="46">
        <f>'C.1 Federal Expenditures'!H28+'C.2 State Expenditures'!H28</f>
        <v>84902158</v>
      </c>
      <c r="I28" s="46">
        <f>'C.1 Federal Expenditures'!I28+'C.2 State Expenditures'!I28</f>
        <v>0</v>
      </c>
      <c r="J28" s="46">
        <f>'C.1 Federal Expenditures'!J28+'C.2 State Expenditures'!J28</f>
        <v>0</v>
      </c>
      <c r="K28" s="46">
        <f>'C.1 Federal Expenditures'!K28+'C.2 State Expenditures'!K28</f>
        <v>0</v>
      </c>
      <c r="L28" s="46">
        <f>'C.1 Federal Expenditures'!L28+'C.2 State Expenditures'!L28</f>
        <v>0</v>
      </c>
      <c r="M28" s="46">
        <f>'C.1 Federal Expenditures'!M28+'C.2 State Expenditures'!M28</f>
        <v>0</v>
      </c>
      <c r="N28" s="46">
        <f>'C.1 Federal Expenditures'!N28+'C.2 State Expenditures'!N28</f>
        <v>0</v>
      </c>
      <c r="O28" s="46">
        <f>'C.1 Federal Expenditures'!O28+'C.2 State Expenditures'!O28</f>
        <v>0</v>
      </c>
      <c r="P28" s="46">
        <f>'C.1 Federal Expenditures'!P28+'C.2 State Expenditures'!P28</f>
        <v>0</v>
      </c>
      <c r="Q28" s="46">
        <f>'C.1 Federal Expenditures'!Q28+'C.2 State Expenditures'!Q28</f>
        <v>0</v>
      </c>
      <c r="R28" s="46">
        <f>'C.1 Federal Expenditures'!R28+'C.2 State Expenditures'!R28</f>
        <v>56427870</v>
      </c>
      <c r="S28" s="46">
        <f>'C.1 Federal Expenditures'!S28+'C.2 State Expenditures'!S28</f>
        <v>0</v>
      </c>
      <c r="T28" s="46">
        <f>'C.1 Federal Expenditures'!T28+'C.2 State Expenditures'!T28</f>
        <v>658794</v>
      </c>
      <c r="U28" s="46">
        <f>'C.1 Federal Expenditures'!U28+'C.2 State Expenditures'!U28</f>
        <v>55769076</v>
      </c>
      <c r="V28" s="46">
        <f>'C.1 Federal Expenditures'!V28+'C.2 State Expenditures'!V28</f>
        <v>2659764</v>
      </c>
      <c r="W28" s="46">
        <f>'C.1 Federal Expenditures'!W28+'C.2 State Expenditures'!W28</f>
        <v>90825130</v>
      </c>
      <c r="X28" s="46">
        <f>'C.1 Federal Expenditures'!X28+'C.2 State Expenditures'!X28</f>
        <v>85125130</v>
      </c>
      <c r="Y28" s="46">
        <f>'C.1 Federal Expenditures'!Y28+'C.2 State Expenditures'!Y28</f>
        <v>5700000</v>
      </c>
      <c r="Z28" s="46">
        <f>'C.1 Federal Expenditures'!Z28+'C.2 State Expenditures'!Z28</f>
        <v>0</v>
      </c>
      <c r="AA28" s="46">
        <f>'C.1 Federal Expenditures'!AA28+'C.2 State Expenditures'!AA28</f>
        <v>164884001</v>
      </c>
      <c r="AB28" s="46">
        <f>'C.1 Federal Expenditures'!AB28+'C.2 State Expenditures'!AB28</f>
        <v>10000000</v>
      </c>
      <c r="AC28" s="46">
        <f>'C.1 Federal Expenditures'!AC28+'C.2 State Expenditures'!AC28</f>
        <v>29591723</v>
      </c>
      <c r="AD28" s="46">
        <f>'C.1 Federal Expenditures'!AD28+'C.2 State Expenditures'!AD28</f>
        <v>0</v>
      </c>
      <c r="AE28" s="46">
        <f>'C.1 Federal Expenditures'!AE28+'C.2 State Expenditures'!AE28</f>
        <v>0</v>
      </c>
      <c r="AF28" s="46">
        <f>'C.1 Federal Expenditures'!AF28+'C.2 State Expenditures'!AF28</f>
        <v>1156000</v>
      </c>
      <c r="AG28" s="46">
        <f>'C.1 Federal Expenditures'!AG28+'C.2 State Expenditures'!AG28</f>
        <v>0</v>
      </c>
      <c r="AH28" s="46">
        <f>'C.1 Federal Expenditures'!AH28+'C.2 State Expenditures'!AH28</f>
        <v>0</v>
      </c>
      <c r="AI28" s="46">
        <f>'C.1 Federal Expenditures'!AI28+'C.2 State Expenditures'!AI28</f>
        <v>0</v>
      </c>
      <c r="AJ28" s="46">
        <f>'C.1 Federal Expenditures'!AJ28+'C.2 State Expenditures'!AJ28</f>
        <v>0</v>
      </c>
      <c r="AK28" s="46">
        <f>'C.1 Federal Expenditures'!AK28+'C.2 State Expenditures'!AK28</f>
        <v>0</v>
      </c>
      <c r="AL28" s="46">
        <f>'C.1 Federal Expenditures'!AL28+'C.2 State Expenditures'!AL28</f>
        <v>7661426</v>
      </c>
      <c r="AM28" s="46">
        <f>'C.1 Federal Expenditures'!AM28+'C.2 State Expenditures'!AM28</f>
        <v>39775879</v>
      </c>
      <c r="AN28" s="46">
        <f>'C.1 Federal Expenditures'!AN28+'C.2 State Expenditures'!AN28</f>
        <v>39575178</v>
      </c>
      <c r="AO28" s="46">
        <f>'C.1 Federal Expenditures'!AO28+'C.2 State Expenditures'!AO28</f>
        <v>0</v>
      </c>
      <c r="AP28" s="46">
        <f>'C.1 Federal Expenditures'!AP28+'C.2 State Expenditures'!AP28</f>
        <v>200701</v>
      </c>
      <c r="AQ28" s="46">
        <f>'C.1 Federal Expenditures'!AQ28+'C.2 State Expenditures'!AQ28</f>
        <v>3076354</v>
      </c>
      <c r="AR28" s="46">
        <f>'C.1 Federal Expenditures'!AR28+'C.2 State Expenditures'!AR28</f>
        <v>490960305</v>
      </c>
      <c r="AS28" s="46">
        <f>'C.1 Federal Expenditures'!AS28</f>
        <v>83100593</v>
      </c>
      <c r="AT28" s="46">
        <f>'C.1 Federal Expenditures'!AT28</f>
        <v>1</v>
      </c>
      <c r="AU28" s="16"/>
      <c r="AV28" s="16"/>
      <c r="AW28" s="16"/>
      <c r="AX28" s="16"/>
      <c r="AY28" s="16"/>
      <c r="AZ28" s="16"/>
      <c r="BA28" s="16"/>
      <c r="BB28" s="16"/>
      <c r="BC28" s="16"/>
      <c r="BD28" s="16"/>
      <c r="BE28" s="16"/>
      <c r="BF28" s="16"/>
      <c r="BG28" s="16"/>
    </row>
    <row r="29" spans="1:59" x14ac:dyDescent="0.25">
      <c r="A29" s="69" t="s">
        <v>25</v>
      </c>
      <c r="B29" s="46">
        <f>'C.1 Federal Expenditures'!B29+'C.2 State Expenditures'!B29</f>
        <v>86767577</v>
      </c>
      <c r="C29" s="46">
        <f>'C.1 Federal Expenditures'!C29+'C.2 State Expenditures'!C29</f>
        <v>17353515</v>
      </c>
      <c r="D29" s="46">
        <f>'C.1 Federal Expenditures'!D29+'C.2 State Expenditures'!D29</f>
        <v>8676758</v>
      </c>
      <c r="E29" s="46">
        <f>'C.1 Federal Expenditures'!E29+'C.2 State Expenditures'!E29</f>
        <v>60737304</v>
      </c>
      <c r="F29" s="46">
        <f>'C.1 Federal Expenditures'!F29+'C.2 State Expenditures'!F29</f>
        <v>21167665</v>
      </c>
      <c r="G29" s="46">
        <f>'C.1 Federal Expenditures'!G29+'C.2 State Expenditures'!G29</f>
        <v>11350245</v>
      </c>
      <c r="H29" s="46">
        <f>'C.1 Federal Expenditures'!H29+'C.2 State Expenditures'!H29</f>
        <v>11350245</v>
      </c>
      <c r="I29" s="46">
        <f>'C.1 Federal Expenditures'!I29+'C.2 State Expenditures'!I29</f>
        <v>0</v>
      </c>
      <c r="J29" s="46">
        <f>'C.1 Federal Expenditures'!J29+'C.2 State Expenditures'!J29</f>
        <v>0</v>
      </c>
      <c r="K29" s="46">
        <f>'C.1 Federal Expenditures'!K29+'C.2 State Expenditures'!K29</f>
        <v>0</v>
      </c>
      <c r="L29" s="46">
        <f>'C.1 Federal Expenditures'!L29+'C.2 State Expenditures'!L29</f>
        <v>0</v>
      </c>
      <c r="M29" s="46">
        <f>'C.1 Federal Expenditures'!M29+'C.2 State Expenditures'!M29</f>
        <v>0</v>
      </c>
      <c r="N29" s="46">
        <f>'C.1 Federal Expenditures'!N29+'C.2 State Expenditures'!N29</f>
        <v>0</v>
      </c>
      <c r="O29" s="46">
        <f>'C.1 Federal Expenditures'!O29+'C.2 State Expenditures'!O29</f>
        <v>0</v>
      </c>
      <c r="P29" s="46">
        <f>'C.1 Federal Expenditures'!P29+'C.2 State Expenditures'!P29</f>
        <v>0</v>
      </c>
      <c r="Q29" s="46">
        <f>'C.1 Federal Expenditures'!Q29+'C.2 State Expenditures'!Q29</f>
        <v>0</v>
      </c>
      <c r="R29" s="46">
        <f>'C.1 Federal Expenditures'!R29+'C.2 State Expenditures'!R29</f>
        <v>16580837</v>
      </c>
      <c r="S29" s="46">
        <f>'C.1 Federal Expenditures'!S29+'C.2 State Expenditures'!S29</f>
        <v>0</v>
      </c>
      <c r="T29" s="46">
        <f>'C.1 Federal Expenditures'!T29+'C.2 State Expenditures'!T29</f>
        <v>7621036</v>
      </c>
      <c r="U29" s="46">
        <f>'C.1 Federal Expenditures'!U29+'C.2 State Expenditures'!U29</f>
        <v>8959801</v>
      </c>
      <c r="V29" s="46">
        <f>'C.1 Federal Expenditures'!V29+'C.2 State Expenditures'!V29</f>
        <v>9405894</v>
      </c>
      <c r="W29" s="46">
        <f>'C.1 Federal Expenditures'!W29+'C.2 State Expenditures'!W29</f>
        <v>1715430</v>
      </c>
      <c r="X29" s="46">
        <f>'C.1 Federal Expenditures'!X29+'C.2 State Expenditures'!X29</f>
        <v>1715430</v>
      </c>
      <c r="Y29" s="46">
        <f>'C.1 Federal Expenditures'!Y29+'C.2 State Expenditures'!Y29</f>
        <v>0</v>
      </c>
      <c r="Z29" s="46">
        <f>'C.1 Federal Expenditures'!Z29+'C.2 State Expenditures'!Z29</f>
        <v>0</v>
      </c>
      <c r="AA29" s="46">
        <f>'C.1 Federal Expenditures'!AA29+'C.2 State Expenditures'!AA29</f>
        <v>0</v>
      </c>
      <c r="AB29" s="46">
        <f>'C.1 Federal Expenditures'!AB29+'C.2 State Expenditures'!AB29</f>
        <v>0</v>
      </c>
      <c r="AC29" s="46">
        <f>'C.1 Federal Expenditures'!AC29+'C.2 State Expenditures'!AC29</f>
        <v>0</v>
      </c>
      <c r="AD29" s="46">
        <f>'C.1 Federal Expenditures'!AD29+'C.2 State Expenditures'!AD29</f>
        <v>2853936</v>
      </c>
      <c r="AE29" s="46">
        <f>'C.1 Federal Expenditures'!AE29+'C.2 State Expenditures'!AE29</f>
        <v>4098980</v>
      </c>
      <c r="AF29" s="46">
        <f>'C.1 Federal Expenditures'!AF29+'C.2 State Expenditures'!AF29</f>
        <v>1532</v>
      </c>
      <c r="AG29" s="46">
        <f>'C.1 Federal Expenditures'!AG29+'C.2 State Expenditures'!AG29</f>
        <v>1698271</v>
      </c>
      <c r="AH29" s="46">
        <f>'C.1 Federal Expenditures'!AH29+'C.2 State Expenditures'!AH29</f>
        <v>16847326</v>
      </c>
      <c r="AI29" s="46">
        <f>'C.1 Federal Expenditures'!AI29+'C.2 State Expenditures'!AI29</f>
        <v>0</v>
      </c>
      <c r="AJ29" s="46">
        <f>'C.1 Federal Expenditures'!AJ29+'C.2 State Expenditures'!AJ29</f>
        <v>0</v>
      </c>
      <c r="AK29" s="46">
        <f>'C.1 Federal Expenditures'!AK29+'C.2 State Expenditures'!AK29</f>
        <v>16847326</v>
      </c>
      <c r="AL29" s="46">
        <f>'C.1 Federal Expenditures'!AL29+'C.2 State Expenditures'!AL29</f>
        <v>0</v>
      </c>
      <c r="AM29" s="46">
        <f>'C.1 Federal Expenditures'!AM29+'C.2 State Expenditures'!AM29</f>
        <v>3296742</v>
      </c>
      <c r="AN29" s="46">
        <f>'C.1 Federal Expenditures'!AN29+'C.2 State Expenditures'!AN29</f>
        <v>2822381</v>
      </c>
      <c r="AO29" s="46">
        <f>'C.1 Federal Expenditures'!AO29+'C.2 State Expenditures'!AO29</f>
        <v>0</v>
      </c>
      <c r="AP29" s="46">
        <f>'C.1 Federal Expenditures'!AP29+'C.2 State Expenditures'!AP29</f>
        <v>474361</v>
      </c>
      <c r="AQ29" s="46">
        <f>'C.1 Federal Expenditures'!AQ29+'C.2 State Expenditures'!AQ29</f>
        <v>0</v>
      </c>
      <c r="AR29" s="46">
        <f>'C.1 Federal Expenditures'!AR29+'C.2 State Expenditures'!AR29</f>
        <v>67849193</v>
      </c>
      <c r="AS29" s="46">
        <f>'C.1 Federal Expenditures'!AS29</f>
        <v>0</v>
      </c>
      <c r="AT29" s="46">
        <f>'C.1 Federal Expenditures'!AT29</f>
        <v>35780085</v>
      </c>
      <c r="AU29" s="16"/>
      <c r="AV29" s="16"/>
      <c r="AW29" s="16"/>
      <c r="AX29" s="16"/>
      <c r="AY29" s="16"/>
      <c r="AZ29" s="16"/>
      <c r="BA29" s="16"/>
      <c r="BB29" s="16"/>
      <c r="BC29" s="16"/>
      <c r="BD29" s="16"/>
      <c r="BE29" s="16"/>
      <c r="BF29" s="16"/>
      <c r="BG29" s="16"/>
    </row>
    <row r="30" spans="1:59" x14ac:dyDescent="0.25">
      <c r="A30" s="69" t="s">
        <v>26</v>
      </c>
      <c r="B30" s="46">
        <f>'C.1 Federal Expenditures'!B30+'C.2 State Expenditures'!B30</f>
        <v>241231670</v>
      </c>
      <c r="C30" s="46">
        <f>'C.1 Federal Expenditures'!C30+'C.2 State Expenditures'!C30</f>
        <v>0</v>
      </c>
      <c r="D30" s="46">
        <f>'C.1 Federal Expenditures'!D30+'C.2 State Expenditures'!D30</f>
        <v>21701176</v>
      </c>
      <c r="E30" s="46">
        <f>'C.1 Federal Expenditures'!E30+'C.2 State Expenditures'!E30</f>
        <v>195350564</v>
      </c>
      <c r="F30" s="46">
        <f>'C.1 Federal Expenditures'!F30+'C.2 State Expenditures'!F30</f>
        <v>9657073</v>
      </c>
      <c r="G30" s="46">
        <f>'C.1 Federal Expenditures'!G30+'C.2 State Expenditures'!G30</f>
        <v>77131363</v>
      </c>
      <c r="H30" s="46">
        <f>'C.1 Federal Expenditures'!H30+'C.2 State Expenditures'!H30</f>
        <v>77131363</v>
      </c>
      <c r="I30" s="46">
        <f>'C.1 Federal Expenditures'!I30+'C.2 State Expenditures'!I30</f>
        <v>0</v>
      </c>
      <c r="J30" s="46">
        <f>'C.1 Federal Expenditures'!J30+'C.2 State Expenditures'!J30</f>
        <v>0</v>
      </c>
      <c r="K30" s="46">
        <f>'C.1 Federal Expenditures'!K30+'C.2 State Expenditures'!K30</f>
        <v>0</v>
      </c>
      <c r="L30" s="46">
        <f>'C.1 Federal Expenditures'!L30+'C.2 State Expenditures'!L30</f>
        <v>0</v>
      </c>
      <c r="M30" s="46">
        <f>'C.1 Federal Expenditures'!M30+'C.2 State Expenditures'!M30</f>
        <v>0</v>
      </c>
      <c r="N30" s="46">
        <f>'C.1 Federal Expenditures'!N30+'C.2 State Expenditures'!N30</f>
        <v>112307997</v>
      </c>
      <c r="O30" s="46">
        <f>'C.1 Federal Expenditures'!O30+'C.2 State Expenditures'!O30</f>
        <v>0</v>
      </c>
      <c r="P30" s="46">
        <f>'C.1 Federal Expenditures'!P30+'C.2 State Expenditures'!P30</f>
        <v>0</v>
      </c>
      <c r="Q30" s="46">
        <f>'C.1 Federal Expenditures'!Q30+'C.2 State Expenditures'!Q30</f>
        <v>112307997</v>
      </c>
      <c r="R30" s="46">
        <f>'C.1 Federal Expenditures'!R30+'C.2 State Expenditures'!R30</f>
        <v>26794914</v>
      </c>
      <c r="S30" s="46">
        <f>'C.1 Federal Expenditures'!S30+'C.2 State Expenditures'!S30</f>
        <v>0</v>
      </c>
      <c r="T30" s="46">
        <f>'C.1 Federal Expenditures'!T30+'C.2 State Expenditures'!T30</f>
        <v>0</v>
      </c>
      <c r="U30" s="46">
        <f>'C.1 Federal Expenditures'!U30+'C.2 State Expenditures'!U30</f>
        <v>26794914</v>
      </c>
      <c r="V30" s="46">
        <f>'C.1 Federal Expenditures'!V30+'C.2 State Expenditures'!V30</f>
        <v>0</v>
      </c>
      <c r="W30" s="46">
        <f>'C.1 Federal Expenditures'!W30+'C.2 State Expenditures'!W30</f>
        <v>44460220</v>
      </c>
      <c r="X30" s="46">
        <f>'C.1 Federal Expenditures'!X30+'C.2 State Expenditures'!X30</f>
        <v>44460220</v>
      </c>
      <c r="Y30" s="46">
        <f>'C.1 Federal Expenditures'!Y30+'C.2 State Expenditures'!Y30</f>
        <v>0</v>
      </c>
      <c r="Z30" s="46">
        <f>'C.1 Federal Expenditures'!Z30+'C.2 State Expenditures'!Z30</f>
        <v>0</v>
      </c>
      <c r="AA30" s="46">
        <f>'C.1 Federal Expenditures'!AA30+'C.2 State Expenditures'!AA30</f>
        <v>0</v>
      </c>
      <c r="AB30" s="46">
        <f>'C.1 Federal Expenditures'!AB30+'C.2 State Expenditures'!AB30</f>
        <v>0</v>
      </c>
      <c r="AC30" s="46">
        <f>'C.1 Federal Expenditures'!AC30+'C.2 State Expenditures'!AC30</f>
        <v>62571432</v>
      </c>
      <c r="AD30" s="46">
        <f>'C.1 Federal Expenditures'!AD30+'C.2 State Expenditures'!AD30</f>
        <v>696595</v>
      </c>
      <c r="AE30" s="46">
        <f>'C.1 Federal Expenditures'!AE30+'C.2 State Expenditures'!AE30</f>
        <v>0</v>
      </c>
      <c r="AF30" s="46">
        <f>'C.1 Federal Expenditures'!AF30+'C.2 State Expenditures'!AF30</f>
        <v>0</v>
      </c>
      <c r="AG30" s="46">
        <f>'C.1 Federal Expenditures'!AG30+'C.2 State Expenditures'!AG30</f>
        <v>473437</v>
      </c>
      <c r="AH30" s="46">
        <f>'C.1 Federal Expenditures'!AH30+'C.2 State Expenditures'!AH30</f>
        <v>0</v>
      </c>
      <c r="AI30" s="46">
        <f>'C.1 Federal Expenditures'!AI30+'C.2 State Expenditures'!AI30</f>
        <v>0</v>
      </c>
      <c r="AJ30" s="46">
        <f>'C.1 Federal Expenditures'!AJ30+'C.2 State Expenditures'!AJ30</f>
        <v>0</v>
      </c>
      <c r="AK30" s="46">
        <f>'C.1 Federal Expenditures'!AK30+'C.2 State Expenditures'!AK30</f>
        <v>0</v>
      </c>
      <c r="AL30" s="46">
        <f>'C.1 Federal Expenditures'!AL30+'C.2 State Expenditures'!AL30</f>
        <v>0</v>
      </c>
      <c r="AM30" s="46">
        <f>'C.1 Federal Expenditures'!AM30+'C.2 State Expenditures'!AM30</f>
        <v>5812847</v>
      </c>
      <c r="AN30" s="46">
        <f>'C.1 Federal Expenditures'!AN30+'C.2 State Expenditures'!AN30</f>
        <v>4688120</v>
      </c>
      <c r="AO30" s="46">
        <f>'C.1 Federal Expenditures'!AO30+'C.2 State Expenditures'!AO30</f>
        <v>0</v>
      </c>
      <c r="AP30" s="46">
        <f>'C.1 Federal Expenditures'!AP30+'C.2 State Expenditures'!AP30</f>
        <v>1124727</v>
      </c>
      <c r="AQ30" s="46">
        <f>'C.1 Federal Expenditures'!AQ30+'C.2 State Expenditures'!AQ30</f>
        <v>67900530</v>
      </c>
      <c r="AR30" s="46">
        <f>'C.1 Federal Expenditures'!AR30+'C.2 State Expenditures'!AR30</f>
        <v>398149335</v>
      </c>
      <c r="AS30" s="46">
        <f>'C.1 Federal Expenditures'!AS30</f>
        <v>16132797</v>
      </c>
      <c r="AT30" s="46">
        <f>'C.1 Federal Expenditures'!AT30</f>
        <v>283487</v>
      </c>
      <c r="AU30" s="16"/>
      <c r="AV30" s="16"/>
      <c r="AW30" s="16"/>
      <c r="AX30" s="16"/>
      <c r="AY30" s="16"/>
      <c r="AZ30" s="16"/>
      <c r="BA30" s="16"/>
      <c r="BB30" s="16"/>
      <c r="BC30" s="16"/>
      <c r="BD30" s="16"/>
      <c r="BE30" s="16"/>
      <c r="BF30" s="16"/>
      <c r="BG30" s="16"/>
    </row>
    <row r="31" spans="1:59" x14ac:dyDescent="0.25">
      <c r="A31" s="69" t="s">
        <v>27</v>
      </c>
      <c r="B31" s="46">
        <f>'C.1 Federal Expenditures'!B31+'C.2 State Expenditures'!B31</f>
        <v>38039116</v>
      </c>
      <c r="C31" s="46">
        <f>'C.1 Federal Expenditures'!C31+'C.2 State Expenditures'!C31</f>
        <v>8700000</v>
      </c>
      <c r="D31" s="46">
        <f>'C.1 Federal Expenditures'!D31+'C.2 State Expenditures'!D31</f>
        <v>2575839</v>
      </c>
      <c r="E31" s="46">
        <f>'C.1 Federal Expenditures'!E31+'C.2 State Expenditures'!E31</f>
        <v>26763277</v>
      </c>
      <c r="F31" s="46">
        <f>'C.1 Federal Expenditures'!F31+'C.2 State Expenditures'!F31</f>
        <v>42365368</v>
      </c>
      <c r="G31" s="46">
        <f>'C.1 Federal Expenditures'!G31+'C.2 State Expenditures'!G31</f>
        <v>16611949</v>
      </c>
      <c r="H31" s="46">
        <f>'C.1 Federal Expenditures'!H31+'C.2 State Expenditures'!H31</f>
        <v>16611949</v>
      </c>
      <c r="I31" s="46">
        <f>'C.1 Federal Expenditures'!I31+'C.2 State Expenditures'!I31</f>
        <v>0</v>
      </c>
      <c r="J31" s="46">
        <f>'C.1 Federal Expenditures'!J31+'C.2 State Expenditures'!J31</f>
        <v>1885554</v>
      </c>
      <c r="K31" s="46">
        <f>'C.1 Federal Expenditures'!K31+'C.2 State Expenditures'!K31</f>
        <v>0</v>
      </c>
      <c r="L31" s="46">
        <f>'C.1 Federal Expenditures'!L31+'C.2 State Expenditures'!L31</f>
        <v>0</v>
      </c>
      <c r="M31" s="46">
        <f>'C.1 Federal Expenditures'!M31+'C.2 State Expenditures'!M31</f>
        <v>1885554</v>
      </c>
      <c r="N31" s="46">
        <f>'C.1 Federal Expenditures'!N31+'C.2 State Expenditures'!N31</f>
        <v>1378340</v>
      </c>
      <c r="O31" s="46">
        <f>'C.1 Federal Expenditures'!O31+'C.2 State Expenditures'!O31</f>
        <v>1378340</v>
      </c>
      <c r="P31" s="46">
        <f>'C.1 Federal Expenditures'!P31+'C.2 State Expenditures'!P31</f>
        <v>0</v>
      </c>
      <c r="Q31" s="46">
        <f>'C.1 Federal Expenditures'!Q31+'C.2 State Expenditures'!Q31</f>
        <v>0</v>
      </c>
      <c r="R31" s="46">
        <f>'C.1 Federal Expenditures'!R31+'C.2 State Expenditures'!R31</f>
        <v>12235554</v>
      </c>
      <c r="S31" s="46">
        <f>'C.1 Federal Expenditures'!S31+'C.2 State Expenditures'!S31</f>
        <v>2042435</v>
      </c>
      <c r="T31" s="46">
        <f>'C.1 Federal Expenditures'!T31+'C.2 State Expenditures'!T31</f>
        <v>504773</v>
      </c>
      <c r="U31" s="46">
        <f>'C.1 Federal Expenditures'!U31+'C.2 State Expenditures'!U31</f>
        <v>9688346</v>
      </c>
      <c r="V31" s="46">
        <f>'C.1 Federal Expenditures'!V31+'C.2 State Expenditures'!V31</f>
        <v>0</v>
      </c>
      <c r="W31" s="46">
        <f>'C.1 Federal Expenditures'!W31+'C.2 State Expenditures'!W31</f>
        <v>1650868</v>
      </c>
      <c r="X31" s="46">
        <f>'C.1 Federal Expenditures'!X31+'C.2 State Expenditures'!X31</f>
        <v>1650868</v>
      </c>
      <c r="Y31" s="46">
        <f>'C.1 Federal Expenditures'!Y31+'C.2 State Expenditures'!Y31</f>
        <v>0</v>
      </c>
      <c r="Z31" s="46">
        <f>'C.1 Federal Expenditures'!Z31+'C.2 State Expenditures'!Z31</f>
        <v>367805</v>
      </c>
      <c r="AA31" s="46">
        <f>'C.1 Federal Expenditures'!AA31+'C.2 State Expenditures'!AA31</f>
        <v>0</v>
      </c>
      <c r="AB31" s="46">
        <f>'C.1 Federal Expenditures'!AB31+'C.2 State Expenditures'!AB31</f>
        <v>0</v>
      </c>
      <c r="AC31" s="46">
        <f>'C.1 Federal Expenditures'!AC31+'C.2 State Expenditures'!AC31</f>
        <v>642528</v>
      </c>
      <c r="AD31" s="46">
        <f>'C.1 Federal Expenditures'!AD31+'C.2 State Expenditures'!AD31</f>
        <v>0</v>
      </c>
      <c r="AE31" s="46">
        <f>'C.1 Federal Expenditures'!AE31+'C.2 State Expenditures'!AE31</f>
        <v>860004</v>
      </c>
      <c r="AF31" s="46">
        <f>'C.1 Federal Expenditures'!AF31+'C.2 State Expenditures'!AF31</f>
        <v>268823</v>
      </c>
      <c r="AG31" s="46">
        <f>'C.1 Federal Expenditures'!AG31+'C.2 State Expenditures'!AG31</f>
        <v>0</v>
      </c>
      <c r="AH31" s="46">
        <f>'C.1 Federal Expenditures'!AH31+'C.2 State Expenditures'!AH31</f>
        <v>235489</v>
      </c>
      <c r="AI31" s="46">
        <f>'C.1 Federal Expenditures'!AI31+'C.2 State Expenditures'!AI31</f>
        <v>235489</v>
      </c>
      <c r="AJ31" s="46">
        <f>'C.1 Federal Expenditures'!AJ31+'C.2 State Expenditures'!AJ31</f>
        <v>0</v>
      </c>
      <c r="AK31" s="46">
        <f>'C.1 Federal Expenditures'!AK31+'C.2 State Expenditures'!AK31</f>
        <v>0</v>
      </c>
      <c r="AL31" s="46">
        <f>'C.1 Federal Expenditures'!AL31+'C.2 State Expenditures'!AL31</f>
        <v>0</v>
      </c>
      <c r="AM31" s="46">
        <f>'C.1 Federal Expenditures'!AM31+'C.2 State Expenditures'!AM31</f>
        <v>5316436</v>
      </c>
      <c r="AN31" s="46">
        <f>'C.1 Federal Expenditures'!AN31+'C.2 State Expenditures'!AN31</f>
        <v>3406988</v>
      </c>
      <c r="AO31" s="46">
        <f>'C.1 Federal Expenditures'!AO31+'C.2 State Expenditures'!AO31</f>
        <v>113096</v>
      </c>
      <c r="AP31" s="46">
        <f>'C.1 Federal Expenditures'!AP31+'C.2 State Expenditures'!AP31</f>
        <v>1796352</v>
      </c>
      <c r="AQ31" s="46">
        <f>'C.1 Federal Expenditures'!AQ31+'C.2 State Expenditures'!AQ31</f>
        <v>0</v>
      </c>
      <c r="AR31" s="46">
        <f>'C.1 Federal Expenditures'!AR31+'C.2 State Expenditures'!AR31</f>
        <v>41453350</v>
      </c>
      <c r="AS31" s="46">
        <f>'C.1 Federal Expenditures'!AS31</f>
        <v>0</v>
      </c>
      <c r="AT31" s="46">
        <f>'C.1 Federal Expenditures'!AT31</f>
        <v>42917089</v>
      </c>
      <c r="AU31" s="16"/>
      <c r="AV31" s="16"/>
      <c r="AW31" s="16"/>
      <c r="AX31" s="16"/>
      <c r="AY31" s="16"/>
      <c r="AZ31" s="16"/>
      <c r="BA31" s="16"/>
      <c r="BB31" s="16"/>
      <c r="BC31" s="16"/>
      <c r="BD31" s="16"/>
      <c r="BE31" s="16"/>
      <c r="BF31" s="16"/>
      <c r="BG31" s="16"/>
    </row>
    <row r="32" spans="1:59" x14ac:dyDescent="0.25">
      <c r="A32" s="69" t="s">
        <v>28</v>
      </c>
      <c r="B32" s="46">
        <f>'C.1 Federal Expenditures'!B32+'C.2 State Expenditures'!B32</f>
        <v>56833778</v>
      </c>
      <c r="C32" s="46">
        <f>'C.1 Federal Expenditures'!C32+'C.2 State Expenditures'!C32</f>
        <v>17000000</v>
      </c>
      <c r="D32" s="46">
        <f>'C.1 Federal Expenditures'!D32+'C.2 State Expenditures'!D32</f>
        <v>0</v>
      </c>
      <c r="E32" s="46">
        <f>'C.1 Federal Expenditures'!E32+'C.2 State Expenditures'!E32</f>
        <v>39833778</v>
      </c>
      <c r="F32" s="46">
        <f>'C.1 Federal Expenditures'!F32+'C.2 State Expenditures'!F32</f>
        <v>56265177</v>
      </c>
      <c r="G32" s="46">
        <f>'C.1 Federal Expenditures'!G32+'C.2 State Expenditures'!G32</f>
        <v>23968420</v>
      </c>
      <c r="H32" s="46">
        <f>'C.1 Federal Expenditures'!H32+'C.2 State Expenditures'!H32</f>
        <v>23968420</v>
      </c>
      <c r="I32" s="46">
        <f>'C.1 Federal Expenditures'!I32+'C.2 State Expenditures'!I32</f>
        <v>0</v>
      </c>
      <c r="J32" s="46">
        <f>'C.1 Federal Expenditures'!J32+'C.2 State Expenditures'!J32</f>
        <v>0</v>
      </c>
      <c r="K32" s="46">
        <f>'C.1 Federal Expenditures'!K32+'C.2 State Expenditures'!K32</f>
        <v>0</v>
      </c>
      <c r="L32" s="46">
        <f>'C.1 Federal Expenditures'!L32+'C.2 State Expenditures'!L32</f>
        <v>0</v>
      </c>
      <c r="M32" s="46">
        <f>'C.1 Federal Expenditures'!M32+'C.2 State Expenditures'!M32</f>
        <v>0</v>
      </c>
      <c r="N32" s="46">
        <f>'C.1 Federal Expenditures'!N32+'C.2 State Expenditures'!N32</f>
        <v>0</v>
      </c>
      <c r="O32" s="46">
        <f>'C.1 Federal Expenditures'!O32+'C.2 State Expenditures'!O32</f>
        <v>0</v>
      </c>
      <c r="P32" s="46">
        <f>'C.1 Federal Expenditures'!P32+'C.2 State Expenditures'!P32</f>
        <v>0</v>
      </c>
      <c r="Q32" s="46">
        <f>'C.1 Federal Expenditures'!Q32+'C.2 State Expenditures'!Q32</f>
        <v>0</v>
      </c>
      <c r="R32" s="46">
        <f>'C.1 Federal Expenditures'!R32+'C.2 State Expenditures'!R32</f>
        <v>15141864</v>
      </c>
      <c r="S32" s="46">
        <f>'C.1 Federal Expenditures'!S32+'C.2 State Expenditures'!S32</f>
        <v>389772</v>
      </c>
      <c r="T32" s="46">
        <f>'C.1 Federal Expenditures'!T32+'C.2 State Expenditures'!T32</f>
        <v>0</v>
      </c>
      <c r="U32" s="46">
        <f>'C.1 Federal Expenditures'!U32+'C.2 State Expenditures'!U32</f>
        <v>14752092</v>
      </c>
      <c r="V32" s="46">
        <f>'C.1 Federal Expenditures'!V32+'C.2 State Expenditures'!V32</f>
        <v>0</v>
      </c>
      <c r="W32" s="46">
        <f>'C.1 Federal Expenditures'!W32+'C.2 State Expenditures'!W32</f>
        <v>6498997</v>
      </c>
      <c r="X32" s="46">
        <f>'C.1 Federal Expenditures'!X32+'C.2 State Expenditures'!X32</f>
        <v>6498997</v>
      </c>
      <c r="Y32" s="46">
        <f>'C.1 Federal Expenditures'!Y32+'C.2 State Expenditures'!Y32</f>
        <v>0</v>
      </c>
      <c r="Z32" s="46">
        <f>'C.1 Federal Expenditures'!Z32+'C.2 State Expenditures'!Z32</f>
        <v>0</v>
      </c>
      <c r="AA32" s="46">
        <f>'C.1 Federal Expenditures'!AA32+'C.2 State Expenditures'!AA32</f>
        <v>30600912</v>
      </c>
      <c r="AB32" s="46">
        <f>'C.1 Federal Expenditures'!AB32+'C.2 State Expenditures'!AB32</f>
        <v>6191540</v>
      </c>
      <c r="AC32" s="46">
        <f>'C.1 Federal Expenditures'!AC32+'C.2 State Expenditures'!AC32</f>
        <v>0</v>
      </c>
      <c r="AD32" s="46">
        <f>'C.1 Federal Expenditures'!AD32+'C.2 State Expenditures'!AD32</f>
        <v>0</v>
      </c>
      <c r="AE32" s="46">
        <f>'C.1 Federal Expenditures'!AE32+'C.2 State Expenditures'!AE32</f>
        <v>238421</v>
      </c>
      <c r="AF32" s="46">
        <f>'C.1 Federal Expenditures'!AF32+'C.2 State Expenditures'!AF32</f>
        <v>0</v>
      </c>
      <c r="AG32" s="46">
        <f>'C.1 Federal Expenditures'!AG32+'C.2 State Expenditures'!AG32</f>
        <v>0</v>
      </c>
      <c r="AH32" s="46">
        <f>'C.1 Federal Expenditures'!AH32+'C.2 State Expenditures'!AH32</f>
        <v>4336923</v>
      </c>
      <c r="AI32" s="46">
        <f>'C.1 Federal Expenditures'!AI32+'C.2 State Expenditures'!AI32</f>
        <v>4336923</v>
      </c>
      <c r="AJ32" s="46">
        <f>'C.1 Federal Expenditures'!AJ32+'C.2 State Expenditures'!AJ32</f>
        <v>0</v>
      </c>
      <c r="AK32" s="46">
        <f>'C.1 Federal Expenditures'!AK32+'C.2 State Expenditures'!AK32</f>
        <v>0</v>
      </c>
      <c r="AL32" s="46">
        <f>'C.1 Federal Expenditures'!AL32+'C.2 State Expenditures'!AL32</f>
        <v>0</v>
      </c>
      <c r="AM32" s="46">
        <f>'C.1 Federal Expenditures'!AM32+'C.2 State Expenditures'!AM32</f>
        <v>5024311</v>
      </c>
      <c r="AN32" s="46">
        <f>'C.1 Federal Expenditures'!AN32+'C.2 State Expenditures'!AN32</f>
        <v>4723210</v>
      </c>
      <c r="AO32" s="46">
        <f>'C.1 Federal Expenditures'!AO32+'C.2 State Expenditures'!AO32</f>
        <v>0</v>
      </c>
      <c r="AP32" s="46">
        <f>'C.1 Federal Expenditures'!AP32+'C.2 State Expenditures'!AP32</f>
        <v>301101</v>
      </c>
      <c r="AQ32" s="46">
        <f>'C.1 Federal Expenditures'!AQ32+'C.2 State Expenditures'!AQ32</f>
        <v>0</v>
      </c>
      <c r="AR32" s="46">
        <f>'C.1 Federal Expenditures'!AR32+'C.2 State Expenditures'!AR32</f>
        <v>92001388</v>
      </c>
      <c r="AS32" s="46">
        <f>'C.1 Federal Expenditures'!AS32</f>
        <v>0</v>
      </c>
      <c r="AT32" s="46">
        <f>'C.1 Federal Expenditures'!AT32</f>
        <v>59981915</v>
      </c>
      <c r="AU32" s="16"/>
      <c r="AV32" s="16"/>
      <c r="AW32" s="16"/>
      <c r="AX32" s="16"/>
      <c r="AY32" s="16"/>
      <c r="AZ32" s="16"/>
      <c r="BA32" s="16"/>
      <c r="BB32" s="16"/>
      <c r="BC32" s="16"/>
      <c r="BD32" s="16"/>
      <c r="BE32" s="16"/>
      <c r="BF32" s="16"/>
      <c r="BG32" s="16"/>
    </row>
    <row r="33" spans="1:59" x14ac:dyDescent="0.25">
      <c r="A33" s="69" t="s">
        <v>29</v>
      </c>
      <c r="B33" s="46">
        <f>'C.1 Federal Expenditures'!B33+'C.2 State Expenditures'!B33</f>
        <v>48778314</v>
      </c>
      <c r="C33" s="46">
        <f>'C.1 Federal Expenditures'!C33+'C.2 State Expenditures'!C33</f>
        <v>0</v>
      </c>
      <c r="D33" s="46">
        <f>'C.1 Federal Expenditures'!D33+'C.2 State Expenditures'!D33</f>
        <v>0</v>
      </c>
      <c r="E33" s="46">
        <f>'C.1 Federal Expenditures'!E33+'C.2 State Expenditures'!E33</f>
        <v>43907516</v>
      </c>
      <c r="F33" s="46">
        <f>'C.1 Federal Expenditures'!F33+'C.2 State Expenditures'!F33</f>
        <v>6530118</v>
      </c>
      <c r="G33" s="46">
        <f>'C.1 Federal Expenditures'!G33+'C.2 State Expenditures'!G33</f>
        <v>45850652</v>
      </c>
      <c r="H33" s="46">
        <f>'C.1 Federal Expenditures'!H33+'C.2 State Expenditures'!H33</f>
        <v>45850652</v>
      </c>
      <c r="I33" s="46">
        <f>'C.1 Federal Expenditures'!I33+'C.2 State Expenditures'!I33</f>
        <v>0</v>
      </c>
      <c r="J33" s="46">
        <f>'C.1 Federal Expenditures'!J33+'C.2 State Expenditures'!J33</f>
        <v>0</v>
      </c>
      <c r="K33" s="46">
        <f>'C.1 Federal Expenditures'!K33+'C.2 State Expenditures'!K33</f>
        <v>0</v>
      </c>
      <c r="L33" s="46">
        <f>'C.1 Federal Expenditures'!L33+'C.2 State Expenditures'!L33</f>
        <v>0</v>
      </c>
      <c r="M33" s="46">
        <f>'C.1 Federal Expenditures'!M33+'C.2 State Expenditures'!M33</f>
        <v>0</v>
      </c>
      <c r="N33" s="46">
        <f>'C.1 Federal Expenditures'!N33+'C.2 State Expenditures'!N33</f>
        <v>0</v>
      </c>
      <c r="O33" s="46">
        <f>'C.1 Federal Expenditures'!O33+'C.2 State Expenditures'!O33</f>
        <v>0</v>
      </c>
      <c r="P33" s="46">
        <f>'C.1 Federal Expenditures'!P33+'C.2 State Expenditures'!P33</f>
        <v>0</v>
      </c>
      <c r="Q33" s="46">
        <f>'C.1 Federal Expenditures'!Q33+'C.2 State Expenditures'!Q33</f>
        <v>0</v>
      </c>
      <c r="R33" s="46">
        <f>'C.1 Federal Expenditures'!R33+'C.2 State Expenditures'!R33</f>
        <v>1124668</v>
      </c>
      <c r="S33" s="46">
        <f>'C.1 Federal Expenditures'!S33+'C.2 State Expenditures'!S33</f>
        <v>0</v>
      </c>
      <c r="T33" s="46">
        <f>'C.1 Federal Expenditures'!T33+'C.2 State Expenditures'!T33</f>
        <v>35685</v>
      </c>
      <c r="U33" s="46">
        <f>'C.1 Federal Expenditures'!U33+'C.2 State Expenditures'!U33</f>
        <v>1088983</v>
      </c>
      <c r="V33" s="46">
        <f>'C.1 Federal Expenditures'!V33+'C.2 State Expenditures'!V33</f>
        <v>1191693</v>
      </c>
      <c r="W33" s="46">
        <f>'C.1 Federal Expenditures'!W33+'C.2 State Expenditures'!W33</f>
        <v>0</v>
      </c>
      <c r="X33" s="46">
        <f>'C.1 Federal Expenditures'!X33+'C.2 State Expenditures'!X33</f>
        <v>0</v>
      </c>
      <c r="Y33" s="46">
        <f>'C.1 Federal Expenditures'!Y33+'C.2 State Expenditures'!Y33</f>
        <v>0</v>
      </c>
      <c r="Z33" s="46">
        <f>'C.1 Federal Expenditures'!Z33+'C.2 State Expenditures'!Z33</f>
        <v>0</v>
      </c>
      <c r="AA33" s="46">
        <f>'C.1 Federal Expenditures'!AA33+'C.2 State Expenditures'!AA33</f>
        <v>0</v>
      </c>
      <c r="AB33" s="46">
        <f>'C.1 Federal Expenditures'!AB33+'C.2 State Expenditures'!AB33</f>
        <v>0</v>
      </c>
      <c r="AC33" s="46">
        <f>'C.1 Federal Expenditures'!AC33+'C.2 State Expenditures'!AC33</f>
        <v>0</v>
      </c>
      <c r="AD33" s="46">
        <f>'C.1 Federal Expenditures'!AD33+'C.2 State Expenditures'!AD33</f>
        <v>840590</v>
      </c>
      <c r="AE33" s="46">
        <f>'C.1 Federal Expenditures'!AE33+'C.2 State Expenditures'!AE33</f>
        <v>0</v>
      </c>
      <c r="AF33" s="46">
        <f>'C.1 Federal Expenditures'!AF33+'C.2 State Expenditures'!AF33</f>
        <v>129405</v>
      </c>
      <c r="AG33" s="46">
        <f>'C.1 Federal Expenditures'!AG33+'C.2 State Expenditures'!AG33</f>
        <v>0</v>
      </c>
      <c r="AH33" s="46">
        <f>'C.1 Federal Expenditures'!AH33+'C.2 State Expenditures'!AH33</f>
        <v>0</v>
      </c>
      <c r="AI33" s="46">
        <f>'C.1 Federal Expenditures'!AI33+'C.2 State Expenditures'!AI33</f>
        <v>0</v>
      </c>
      <c r="AJ33" s="46">
        <f>'C.1 Federal Expenditures'!AJ33+'C.2 State Expenditures'!AJ33</f>
        <v>0</v>
      </c>
      <c r="AK33" s="46">
        <f>'C.1 Federal Expenditures'!AK33+'C.2 State Expenditures'!AK33</f>
        <v>0</v>
      </c>
      <c r="AL33" s="46">
        <f>'C.1 Federal Expenditures'!AL33+'C.2 State Expenditures'!AL33</f>
        <v>0</v>
      </c>
      <c r="AM33" s="46">
        <f>'C.1 Federal Expenditures'!AM33+'C.2 State Expenditures'!AM33</f>
        <v>11291546</v>
      </c>
      <c r="AN33" s="46">
        <f>'C.1 Federal Expenditures'!AN33+'C.2 State Expenditures'!AN33</f>
        <v>3519640</v>
      </c>
      <c r="AO33" s="46">
        <f>'C.1 Federal Expenditures'!AO33+'C.2 State Expenditures'!AO33</f>
        <v>0</v>
      </c>
      <c r="AP33" s="46">
        <f>'C.1 Federal Expenditures'!AP33+'C.2 State Expenditures'!AP33</f>
        <v>7771906</v>
      </c>
      <c r="AQ33" s="46">
        <f>'C.1 Federal Expenditures'!AQ33+'C.2 State Expenditures'!AQ33</f>
        <v>30377702</v>
      </c>
      <c r="AR33" s="46">
        <f>'C.1 Federal Expenditures'!AR33+'C.2 State Expenditures'!AR33</f>
        <v>90806256</v>
      </c>
      <c r="AS33" s="46">
        <f>'C.1 Federal Expenditures'!AS33</f>
        <v>6361481</v>
      </c>
      <c r="AT33" s="46">
        <f>'C.1 Federal Expenditures'!AT33</f>
        <v>0</v>
      </c>
      <c r="AU33" s="16"/>
      <c r="AV33" s="16"/>
      <c r="AW33" s="16"/>
      <c r="AX33" s="16"/>
      <c r="AY33" s="16"/>
      <c r="AZ33" s="16"/>
      <c r="BA33" s="16"/>
      <c r="BB33" s="16"/>
      <c r="BC33" s="16"/>
      <c r="BD33" s="16"/>
      <c r="BE33" s="16"/>
      <c r="BF33" s="16"/>
      <c r="BG33" s="16"/>
    </row>
    <row r="34" spans="1:59" x14ac:dyDescent="0.25">
      <c r="A34" s="69" t="s">
        <v>30</v>
      </c>
      <c r="B34" s="46">
        <f>'C.1 Federal Expenditures'!B34+'C.2 State Expenditures'!B34</f>
        <v>38521261</v>
      </c>
      <c r="C34" s="46">
        <f>'C.1 Federal Expenditures'!C34+'C.2 State Expenditures'!C34</f>
        <v>4200000</v>
      </c>
      <c r="D34" s="46">
        <f>'C.1 Federal Expenditures'!D34+'C.2 State Expenditures'!D34</f>
        <v>936937</v>
      </c>
      <c r="E34" s="46">
        <f>'C.1 Federal Expenditures'!E34+'C.2 State Expenditures'!E34</f>
        <v>33384324</v>
      </c>
      <c r="F34" s="46">
        <f>'C.1 Federal Expenditures'!F34+'C.2 State Expenditures'!F34</f>
        <v>29273890</v>
      </c>
      <c r="G34" s="46">
        <f>'C.1 Federal Expenditures'!G34+'C.2 State Expenditures'!G34</f>
        <v>19309986</v>
      </c>
      <c r="H34" s="46">
        <f>'C.1 Federal Expenditures'!H34+'C.2 State Expenditures'!H34</f>
        <v>18781348</v>
      </c>
      <c r="I34" s="46">
        <f>'C.1 Federal Expenditures'!I34+'C.2 State Expenditures'!I34</f>
        <v>528638</v>
      </c>
      <c r="J34" s="46">
        <f>'C.1 Federal Expenditures'!J34+'C.2 State Expenditures'!J34</f>
        <v>5094083</v>
      </c>
      <c r="K34" s="46">
        <f>'C.1 Federal Expenditures'!K34+'C.2 State Expenditures'!K34</f>
        <v>3226683</v>
      </c>
      <c r="L34" s="46">
        <f>'C.1 Federal Expenditures'!L34+'C.2 State Expenditures'!L34</f>
        <v>1380104</v>
      </c>
      <c r="M34" s="46">
        <f>'C.1 Federal Expenditures'!M34+'C.2 State Expenditures'!M34</f>
        <v>487296</v>
      </c>
      <c r="N34" s="46">
        <f>'C.1 Federal Expenditures'!N34+'C.2 State Expenditures'!N34</f>
        <v>0</v>
      </c>
      <c r="O34" s="46">
        <f>'C.1 Federal Expenditures'!O34+'C.2 State Expenditures'!O34</f>
        <v>0</v>
      </c>
      <c r="P34" s="46">
        <f>'C.1 Federal Expenditures'!P34+'C.2 State Expenditures'!P34</f>
        <v>0</v>
      </c>
      <c r="Q34" s="46">
        <f>'C.1 Federal Expenditures'!Q34+'C.2 State Expenditures'!Q34</f>
        <v>0</v>
      </c>
      <c r="R34" s="46">
        <f>'C.1 Federal Expenditures'!R34+'C.2 State Expenditures'!R34</f>
        <v>6754942</v>
      </c>
      <c r="S34" s="46">
        <f>'C.1 Federal Expenditures'!S34+'C.2 State Expenditures'!S34</f>
        <v>0</v>
      </c>
      <c r="T34" s="46">
        <f>'C.1 Federal Expenditures'!T34+'C.2 State Expenditures'!T34</f>
        <v>145881</v>
      </c>
      <c r="U34" s="46">
        <f>'C.1 Federal Expenditures'!U34+'C.2 State Expenditures'!U34</f>
        <v>6609061</v>
      </c>
      <c r="V34" s="46">
        <f>'C.1 Federal Expenditures'!V34+'C.2 State Expenditures'!V34</f>
        <v>1076693</v>
      </c>
      <c r="W34" s="46">
        <f>'C.1 Federal Expenditures'!W34+'C.2 State Expenditures'!W34</f>
        <v>4581872</v>
      </c>
      <c r="X34" s="46">
        <f>'C.1 Federal Expenditures'!X34+'C.2 State Expenditures'!X34</f>
        <v>4581872</v>
      </c>
      <c r="Y34" s="46">
        <f>'C.1 Federal Expenditures'!Y34+'C.2 State Expenditures'!Y34</f>
        <v>0</v>
      </c>
      <c r="Z34" s="46">
        <f>'C.1 Federal Expenditures'!Z34+'C.2 State Expenditures'!Z34</f>
        <v>0</v>
      </c>
      <c r="AA34" s="46">
        <f>'C.1 Federal Expenditures'!AA34+'C.2 State Expenditures'!AA34</f>
        <v>0</v>
      </c>
      <c r="AB34" s="46">
        <f>'C.1 Federal Expenditures'!AB34+'C.2 State Expenditures'!AB34</f>
        <v>0</v>
      </c>
      <c r="AC34" s="46">
        <f>'C.1 Federal Expenditures'!AC34+'C.2 State Expenditures'!AC34</f>
        <v>2240084</v>
      </c>
      <c r="AD34" s="46">
        <f>'C.1 Federal Expenditures'!AD34+'C.2 State Expenditures'!AD34</f>
        <v>0</v>
      </c>
      <c r="AE34" s="46">
        <f>'C.1 Federal Expenditures'!AE34+'C.2 State Expenditures'!AE34</f>
        <v>0</v>
      </c>
      <c r="AF34" s="46">
        <f>'C.1 Federal Expenditures'!AF34+'C.2 State Expenditures'!AF34</f>
        <v>1229264</v>
      </c>
      <c r="AG34" s="46">
        <f>'C.1 Federal Expenditures'!AG34+'C.2 State Expenditures'!AG34</f>
        <v>2306443</v>
      </c>
      <c r="AH34" s="46">
        <f>'C.1 Federal Expenditures'!AH34+'C.2 State Expenditures'!AH34</f>
        <v>0</v>
      </c>
      <c r="AI34" s="46">
        <f>'C.1 Federal Expenditures'!AI34+'C.2 State Expenditures'!AI34</f>
        <v>0</v>
      </c>
      <c r="AJ34" s="46">
        <f>'C.1 Federal Expenditures'!AJ34+'C.2 State Expenditures'!AJ34</f>
        <v>0</v>
      </c>
      <c r="AK34" s="46">
        <f>'C.1 Federal Expenditures'!AK34+'C.2 State Expenditures'!AK34</f>
        <v>0</v>
      </c>
      <c r="AL34" s="46">
        <f>'C.1 Federal Expenditures'!AL34+'C.2 State Expenditures'!AL34</f>
        <v>416648</v>
      </c>
      <c r="AM34" s="46">
        <f>'C.1 Federal Expenditures'!AM34+'C.2 State Expenditures'!AM34</f>
        <v>9888940</v>
      </c>
      <c r="AN34" s="46">
        <f>'C.1 Federal Expenditures'!AN34+'C.2 State Expenditures'!AN34</f>
        <v>7571720</v>
      </c>
      <c r="AO34" s="46">
        <f>'C.1 Federal Expenditures'!AO34+'C.2 State Expenditures'!AO34</f>
        <v>0</v>
      </c>
      <c r="AP34" s="46">
        <f>'C.1 Federal Expenditures'!AP34+'C.2 State Expenditures'!AP34</f>
        <v>2317220</v>
      </c>
      <c r="AQ34" s="46">
        <f>'C.1 Federal Expenditures'!AQ34+'C.2 State Expenditures'!AQ34</f>
        <v>2974529</v>
      </c>
      <c r="AR34" s="46">
        <f>'C.1 Federal Expenditures'!AR34+'C.2 State Expenditures'!AR34</f>
        <v>55873484</v>
      </c>
      <c r="AS34" s="46">
        <f>'C.1 Federal Expenditures'!AS34</f>
        <v>0</v>
      </c>
      <c r="AT34" s="46">
        <f>'C.1 Federal Expenditures'!AT34</f>
        <v>44539464</v>
      </c>
      <c r="AU34" s="16"/>
      <c r="AV34" s="16"/>
      <c r="AW34" s="16"/>
      <c r="AX34" s="16"/>
      <c r="AY34" s="16"/>
      <c r="AZ34" s="16"/>
      <c r="BA34" s="16"/>
      <c r="BB34" s="16"/>
      <c r="BC34" s="16"/>
      <c r="BD34" s="16"/>
      <c r="BE34" s="16"/>
      <c r="BF34" s="16"/>
      <c r="BG34" s="16"/>
    </row>
    <row r="35" spans="1:59" x14ac:dyDescent="0.25">
      <c r="A35" s="69" t="s">
        <v>31</v>
      </c>
      <c r="B35" s="46">
        <f>'C.1 Federal Expenditures'!B35+'C.2 State Expenditures'!B35</f>
        <v>404034823</v>
      </c>
      <c r="C35" s="46">
        <f>'C.1 Federal Expenditures'!C35+'C.2 State Expenditures'!C35</f>
        <v>76000000</v>
      </c>
      <c r="D35" s="46">
        <f>'C.1 Federal Expenditures'!D35+'C.2 State Expenditures'!D35</f>
        <v>16938000</v>
      </c>
      <c r="E35" s="46">
        <f>'C.1 Federal Expenditures'!E35+'C.2 State Expenditures'!E35</f>
        <v>311096823</v>
      </c>
      <c r="F35" s="46">
        <f>'C.1 Federal Expenditures'!F35+'C.2 State Expenditures'!F35</f>
        <v>29508709</v>
      </c>
      <c r="G35" s="46">
        <f>'C.1 Federal Expenditures'!G35+'C.2 State Expenditures'!G35</f>
        <v>190505511</v>
      </c>
      <c r="H35" s="46">
        <f>'C.1 Federal Expenditures'!H35+'C.2 State Expenditures'!H35</f>
        <v>188284368</v>
      </c>
      <c r="I35" s="46">
        <f>'C.1 Federal Expenditures'!I35+'C.2 State Expenditures'!I35</f>
        <v>2221143</v>
      </c>
      <c r="J35" s="46">
        <f>'C.1 Federal Expenditures'!J35+'C.2 State Expenditures'!J35</f>
        <v>6840000</v>
      </c>
      <c r="K35" s="46">
        <f>'C.1 Federal Expenditures'!K35+'C.2 State Expenditures'!K35</f>
        <v>0</v>
      </c>
      <c r="L35" s="46">
        <f>'C.1 Federal Expenditures'!L35+'C.2 State Expenditures'!L35</f>
        <v>0</v>
      </c>
      <c r="M35" s="46">
        <f>'C.1 Federal Expenditures'!M35+'C.2 State Expenditures'!M35</f>
        <v>6840000</v>
      </c>
      <c r="N35" s="46">
        <f>'C.1 Federal Expenditures'!N35+'C.2 State Expenditures'!N35</f>
        <v>0</v>
      </c>
      <c r="O35" s="46">
        <f>'C.1 Federal Expenditures'!O35+'C.2 State Expenditures'!O35</f>
        <v>0</v>
      </c>
      <c r="P35" s="46">
        <f>'C.1 Federal Expenditures'!P35+'C.2 State Expenditures'!P35</f>
        <v>0</v>
      </c>
      <c r="Q35" s="46">
        <f>'C.1 Federal Expenditures'!Q35+'C.2 State Expenditures'!Q35</f>
        <v>0</v>
      </c>
      <c r="R35" s="46">
        <f>'C.1 Federal Expenditures'!R35+'C.2 State Expenditures'!R35</f>
        <v>85037944</v>
      </c>
      <c r="S35" s="46">
        <f>'C.1 Federal Expenditures'!S35+'C.2 State Expenditures'!S35</f>
        <v>1122273</v>
      </c>
      <c r="T35" s="46">
        <f>'C.1 Federal Expenditures'!T35+'C.2 State Expenditures'!T35</f>
        <v>22095444</v>
      </c>
      <c r="U35" s="46">
        <f>'C.1 Federal Expenditures'!U35+'C.2 State Expenditures'!U35</f>
        <v>61820227</v>
      </c>
      <c r="V35" s="46">
        <f>'C.1 Federal Expenditures'!V35+'C.2 State Expenditures'!V35</f>
        <v>9542691</v>
      </c>
      <c r="W35" s="46">
        <f>'C.1 Federal Expenditures'!W35+'C.2 State Expenditures'!W35</f>
        <v>491716063</v>
      </c>
      <c r="X35" s="46">
        <f>'C.1 Federal Expenditures'!X35+'C.2 State Expenditures'!X35</f>
        <v>35916599</v>
      </c>
      <c r="Y35" s="46">
        <f>'C.1 Federal Expenditures'!Y35+'C.2 State Expenditures'!Y35</f>
        <v>455799464</v>
      </c>
      <c r="Z35" s="46">
        <f>'C.1 Federal Expenditures'!Z35+'C.2 State Expenditures'!Z35</f>
        <v>26495</v>
      </c>
      <c r="AA35" s="46">
        <f>'C.1 Federal Expenditures'!AA35+'C.2 State Expenditures'!AA35</f>
        <v>195070632</v>
      </c>
      <c r="AB35" s="46">
        <f>'C.1 Federal Expenditures'!AB35+'C.2 State Expenditures'!AB35</f>
        <v>0</v>
      </c>
      <c r="AC35" s="46">
        <f>'C.1 Federal Expenditures'!AC35+'C.2 State Expenditures'!AC35</f>
        <v>9071654</v>
      </c>
      <c r="AD35" s="46">
        <f>'C.1 Federal Expenditures'!AD35+'C.2 State Expenditures'!AD35</f>
        <v>15464924</v>
      </c>
      <c r="AE35" s="46">
        <f>'C.1 Federal Expenditures'!AE35+'C.2 State Expenditures'!AE35</f>
        <v>18637903</v>
      </c>
      <c r="AF35" s="46">
        <f>'C.1 Federal Expenditures'!AF35+'C.2 State Expenditures'!AF35</f>
        <v>2472572</v>
      </c>
      <c r="AG35" s="46">
        <f>'C.1 Federal Expenditures'!AG35+'C.2 State Expenditures'!AG35</f>
        <v>5933750</v>
      </c>
      <c r="AH35" s="46">
        <f>'C.1 Federal Expenditures'!AH35+'C.2 State Expenditures'!AH35</f>
        <v>0</v>
      </c>
      <c r="AI35" s="46">
        <f>'C.1 Federal Expenditures'!AI35+'C.2 State Expenditures'!AI35</f>
        <v>0</v>
      </c>
      <c r="AJ35" s="46">
        <f>'C.1 Federal Expenditures'!AJ35+'C.2 State Expenditures'!AJ35</f>
        <v>0</v>
      </c>
      <c r="AK35" s="46">
        <f>'C.1 Federal Expenditures'!AK35+'C.2 State Expenditures'!AK35</f>
        <v>0</v>
      </c>
      <c r="AL35" s="46">
        <f>'C.1 Federal Expenditures'!AL35+'C.2 State Expenditures'!AL35</f>
        <v>0</v>
      </c>
      <c r="AM35" s="46">
        <f>'C.1 Federal Expenditures'!AM35+'C.2 State Expenditures'!AM35</f>
        <v>59376344</v>
      </c>
      <c r="AN35" s="46">
        <f>'C.1 Federal Expenditures'!AN35+'C.2 State Expenditures'!AN35</f>
        <v>55964775</v>
      </c>
      <c r="AO35" s="46">
        <f>'C.1 Federal Expenditures'!AO35+'C.2 State Expenditures'!AO35</f>
        <v>0</v>
      </c>
      <c r="AP35" s="46">
        <f>'C.1 Federal Expenditures'!AP35+'C.2 State Expenditures'!AP35</f>
        <v>3411569</v>
      </c>
      <c r="AQ35" s="46">
        <f>'C.1 Federal Expenditures'!AQ35+'C.2 State Expenditures'!AQ35</f>
        <v>91882</v>
      </c>
      <c r="AR35" s="46">
        <f>'C.1 Federal Expenditures'!AR35+'C.2 State Expenditures'!AR35</f>
        <v>1089788365</v>
      </c>
      <c r="AS35" s="46">
        <f>'C.1 Federal Expenditures'!AS35</f>
        <v>8237763</v>
      </c>
      <c r="AT35" s="46">
        <f>'C.1 Federal Expenditures'!AT35</f>
        <v>6000000</v>
      </c>
      <c r="AU35" s="16"/>
      <c r="AV35" s="16"/>
      <c r="AW35" s="16"/>
      <c r="AX35" s="16"/>
      <c r="AY35" s="16"/>
      <c r="AZ35" s="16"/>
      <c r="BA35" s="16"/>
      <c r="BB35" s="16"/>
      <c r="BC35" s="16"/>
      <c r="BD35" s="16"/>
      <c r="BE35" s="16"/>
      <c r="BF35" s="16"/>
      <c r="BG35" s="16"/>
    </row>
    <row r="36" spans="1:59" x14ac:dyDescent="0.25">
      <c r="A36" s="69" t="s">
        <v>32</v>
      </c>
      <c r="B36" s="46">
        <f>'C.1 Federal Expenditures'!B36+'C.2 State Expenditures'!B36</f>
        <v>122896685</v>
      </c>
      <c r="C36" s="46">
        <f>'C.1 Federal Expenditures'!C36+'C.2 State Expenditures'!C36</f>
        <v>30527500</v>
      </c>
      <c r="D36" s="46">
        <f>'C.1 Federal Expenditures'!D36+'C.2 State Expenditures'!D36</f>
        <v>0</v>
      </c>
      <c r="E36" s="46">
        <f>'C.1 Federal Expenditures'!E36+'C.2 State Expenditures'!E36</f>
        <v>80050600</v>
      </c>
      <c r="F36" s="46">
        <f>'C.1 Federal Expenditures'!F36+'C.2 State Expenditures'!F36</f>
        <v>75218058</v>
      </c>
      <c r="G36" s="46">
        <f>'C.1 Federal Expenditures'!G36+'C.2 State Expenditures'!G36</f>
        <v>52746082</v>
      </c>
      <c r="H36" s="46">
        <f>'C.1 Federal Expenditures'!H36+'C.2 State Expenditures'!H36</f>
        <v>52746082</v>
      </c>
      <c r="I36" s="46">
        <f>'C.1 Federal Expenditures'!I36+'C.2 State Expenditures'!I36</f>
        <v>0</v>
      </c>
      <c r="J36" s="46">
        <f>'C.1 Federal Expenditures'!J36+'C.2 State Expenditures'!J36</f>
        <v>0</v>
      </c>
      <c r="K36" s="46">
        <f>'C.1 Federal Expenditures'!K36+'C.2 State Expenditures'!K36</f>
        <v>0</v>
      </c>
      <c r="L36" s="46">
        <f>'C.1 Federal Expenditures'!L36+'C.2 State Expenditures'!L36</f>
        <v>0</v>
      </c>
      <c r="M36" s="46">
        <f>'C.1 Federal Expenditures'!M36+'C.2 State Expenditures'!M36</f>
        <v>0</v>
      </c>
      <c r="N36" s="46">
        <f>'C.1 Federal Expenditures'!N36+'C.2 State Expenditures'!N36</f>
        <v>0</v>
      </c>
      <c r="O36" s="46">
        <f>'C.1 Federal Expenditures'!O36+'C.2 State Expenditures'!O36</f>
        <v>0</v>
      </c>
      <c r="P36" s="46">
        <f>'C.1 Federal Expenditures'!P36+'C.2 State Expenditures'!P36</f>
        <v>0</v>
      </c>
      <c r="Q36" s="46">
        <f>'C.1 Federal Expenditures'!Q36+'C.2 State Expenditures'!Q36</f>
        <v>0</v>
      </c>
      <c r="R36" s="46">
        <f>'C.1 Federal Expenditures'!R36+'C.2 State Expenditures'!R36</f>
        <v>11030573</v>
      </c>
      <c r="S36" s="46">
        <f>'C.1 Federal Expenditures'!S36+'C.2 State Expenditures'!S36</f>
        <v>2374054</v>
      </c>
      <c r="T36" s="46">
        <f>'C.1 Federal Expenditures'!T36+'C.2 State Expenditures'!T36</f>
        <v>0</v>
      </c>
      <c r="U36" s="46">
        <f>'C.1 Federal Expenditures'!U36+'C.2 State Expenditures'!U36</f>
        <v>8656519</v>
      </c>
      <c r="V36" s="46">
        <f>'C.1 Federal Expenditures'!V36+'C.2 State Expenditures'!V36</f>
        <v>622248</v>
      </c>
      <c r="W36" s="46">
        <f>'C.1 Federal Expenditures'!W36+'C.2 State Expenditures'!W36</f>
        <v>6100000</v>
      </c>
      <c r="X36" s="46">
        <f>'C.1 Federal Expenditures'!X36+'C.2 State Expenditures'!X36</f>
        <v>0</v>
      </c>
      <c r="Y36" s="46">
        <f>'C.1 Federal Expenditures'!Y36+'C.2 State Expenditures'!Y36</f>
        <v>6100000</v>
      </c>
      <c r="Z36" s="46">
        <f>'C.1 Federal Expenditures'!Z36+'C.2 State Expenditures'!Z36</f>
        <v>0</v>
      </c>
      <c r="AA36" s="46">
        <f>'C.1 Federal Expenditures'!AA36+'C.2 State Expenditures'!AA36</f>
        <v>0</v>
      </c>
      <c r="AB36" s="46">
        <f>'C.1 Federal Expenditures'!AB36+'C.2 State Expenditures'!AB36</f>
        <v>48312000</v>
      </c>
      <c r="AC36" s="46">
        <f>'C.1 Federal Expenditures'!AC36+'C.2 State Expenditures'!AC36</f>
        <v>0</v>
      </c>
      <c r="AD36" s="46">
        <f>'C.1 Federal Expenditures'!AD36+'C.2 State Expenditures'!AD36</f>
        <v>1547530</v>
      </c>
      <c r="AE36" s="46">
        <f>'C.1 Federal Expenditures'!AE36+'C.2 State Expenditures'!AE36</f>
        <v>0</v>
      </c>
      <c r="AF36" s="46">
        <f>'C.1 Federal Expenditures'!AF36+'C.2 State Expenditures'!AF36</f>
        <v>1594611</v>
      </c>
      <c r="AG36" s="46">
        <f>'C.1 Federal Expenditures'!AG36+'C.2 State Expenditures'!AG36</f>
        <v>6500000</v>
      </c>
      <c r="AH36" s="46">
        <f>'C.1 Federal Expenditures'!AH36+'C.2 State Expenditures'!AH36</f>
        <v>174384</v>
      </c>
      <c r="AI36" s="46">
        <f>'C.1 Federal Expenditures'!AI36+'C.2 State Expenditures'!AI36</f>
        <v>174384</v>
      </c>
      <c r="AJ36" s="46">
        <f>'C.1 Federal Expenditures'!AJ36+'C.2 State Expenditures'!AJ36</f>
        <v>0</v>
      </c>
      <c r="AK36" s="46">
        <f>'C.1 Federal Expenditures'!AK36+'C.2 State Expenditures'!AK36</f>
        <v>0</v>
      </c>
      <c r="AL36" s="46">
        <f>'C.1 Federal Expenditures'!AL36+'C.2 State Expenditures'!AL36</f>
        <v>2000000</v>
      </c>
      <c r="AM36" s="46">
        <f>'C.1 Federal Expenditures'!AM36+'C.2 State Expenditures'!AM36</f>
        <v>7795296</v>
      </c>
      <c r="AN36" s="46">
        <f>'C.1 Federal Expenditures'!AN36+'C.2 State Expenditures'!AN36</f>
        <v>6906680</v>
      </c>
      <c r="AO36" s="46">
        <f>'C.1 Federal Expenditures'!AO36+'C.2 State Expenditures'!AO36</f>
        <v>0</v>
      </c>
      <c r="AP36" s="46">
        <f>'C.1 Federal Expenditures'!AP36+'C.2 State Expenditures'!AP36</f>
        <v>888616</v>
      </c>
      <c r="AQ36" s="46">
        <f>'C.1 Federal Expenditures'!AQ36+'C.2 State Expenditures'!AQ36</f>
        <v>66911592</v>
      </c>
      <c r="AR36" s="46">
        <f>'C.1 Federal Expenditures'!AR36+'C.2 State Expenditures'!AR36</f>
        <v>205334316</v>
      </c>
      <c r="AS36" s="46">
        <f>'C.1 Federal Expenditures'!AS36</f>
        <v>93551103</v>
      </c>
      <c r="AT36" s="46">
        <f>'C.1 Federal Expenditures'!AT36</f>
        <v>0</v>
      </c>
      <c r="AU36" s="16"/>
      <c r="AV36" s="16"/>
      <c r="AW36" s="16"/>
      <c r="AX36" s="16"/>
      <c r="AY36" s="16"/>
      <c r="AZ36" s="16"/>
      <c r="BA36" s="16"/>
      <c r="BB36" s="16"/>
      <c r="BC36" s="16"/>
      <c r="BD36" s="16"/>
      <c r="BE36" s="16"/>
      <c r="BF36" s="16"/>
      <c r="BG36" s="16"/>
    </row>
    <row r="37" spans="1:59" x14ac:dyDescent="0.25">
      <c r="A37" s="69" t="s">
        <v>33</v>
      </c>
      <c r="B37" s="46">
        <f>'C.1 Federal Expenditures'!B37+'C.2 State Expenditures'!B37</f>
        <v>2715077191</v>
      </c>
      <c r="C37" s="46">
        <f>'C.1 Federal Expenditures'!C37+'C.2 State Expenditures'!C37</f>
        <v>312331000</v>
      </c>
      <c r="D37" s="46">
        <f>'C.1 Federal Expenditures'!D37+'C.2 State Expenditures'!D37</f>
        <v>181119543</v>
      </c>
      <c r="E37" s="46">
        <f>'C.1 Federal Expenditures'!E37+'C.2 State Expenditures'!E37</f>
        <v>1949480059</v>
      </c>
      <c r="F37" s="46">
        <f>'C.1 Federal Expenditures'!F37+'C.2 State Expenditures'!F37</f>
        <v>44926274</v>
      </c>
      <c r="G37" s="46">
        <f>'C.1 Federal Expenditures'!G37+'C.2 State Expenditures'!G37</f>
        <v>1574482905</v>
      </c>
      <c r="H37" s="46">
        <f>'C.1 Federal Expenditures'!H37+'C.2 State Expenditures'!H37</f>
        <v>1574482905</v>
      </c>
      <c r="I37" s="46">
        <f>'C.1 Federal Expenditures'!I37+'C.2 State Expenditures'!I37</f>
        <v>0</v>
      </c>
      <c r="J37" s="46">
        <f>'C.1 Federal Expenditures'!J37+'C.2 State Expenditures'!J37</f>
        <v>175561140</v>
      </c>
      <c r="K37" s="46">
        <f>'C.1 Federal Expenditures'!K37+'C.2 State Expenditures'!K37</f>
        <v>126756940</v>
      </c>
      <c r="L37" s="46">
        <f>'C.1 Federal Expenditures'!L37+'C.2 State Expenditures'!L37</f>
        <v>48804200</v>
      </c>
      <c r="M37" s="46">
        <f>'C.1 Federal Expenditures'!M37+'C.2 State Expenditures'!M37</f>
        <v>0</v>
      </c>
      <c r="N37" s="46">
        <f>'C.1 Federal Expenditures'!N37+'C.2 State Expenditures'!N37</f>
        <v>37837016</v>
      </c>
      <c r="O37" s="46">
        <f>'C.1 Federal Expenditures'!O37+'C.2 State Expenditures'!O37</f>
        <v>12222955</v>
      </c>
      <c r="P37" s="46">
        <f>'C.1 Federal Expenditures'!P37+'C.2 State Expenditures'!P37</f>
        <v>9361501</v>
      </c>
      <c r="Q37" s="46">
        <f>'C.1 Federal Expenditures'!Q37+'C.2 State Expenditures'!Q37</f>
        <v>16252560</v>
      </c>
      <c r="R37" s="46">
        <f>'C.1 Federal Expenditures'!R37+'C.2 State Expenditures'!R37</f>
        <v>158662717</v>
      </c>
      <c r="S37" s="46">
        <f>'C.1 Federal Expenditures'!S37+'C.2 State Expenditures'!S37</f>
        <v>43818057</v>
      </c>
      <c r="T37" s="46">
        <f>'C.1 Federal Expenditures'!T37+'C.2 State Expenditures'!T37</f>
        <v>9078388</v>
      </c>
      <c r="U37" s="46">
        <f>'C.1 Federal Expenditures'!U37+'C.2 State Expenditures'!U37</f>
        <v>105766272</v>
      </c>
      <c r="V37" s="46">
        <f>'C.1 Federal Expenditures'!V37+'C.2 State Expenditures'!V37</f>
        <v>6020814</v>
      </c>
      <c r="W37" s="46">
        <f>'C.1 Federal Expenditures'!W37+'C.2 State Expenditures'!W37</f>
        <v>335676313</v>
      </c>
      <c r="X37" s="46">
        <f>'C.1 Federal Expenditures'!X37+'C.2 State Expenditures'!X37</f>
        <v>101938998</v>
      </c>
      <c r="Y37" s="46">
        <f>'C.1 Federal Expenditures'!Y37+'C.2 State Expenditures'!Y37</f>
        <v>233737315</v>
      </c>
      <c r="Z37" s="46">
        <f>'C.1 Federal Expenditures'!Z37+'C.2 State Expenditures'!Z37</f>
        <v>60771</v>
      </c>
      <c r="AA37" s="46">
        <f>'C.1 Federal Expenditures'!AA37+'C.2 State Expenditures'!AA37</f>
        <v>1000497831</v>
      </c>
      <c r="AB37" s="46">
        <f>'C.1 Federal Expenditures'!AB37+'C.2 State Expenditures'!AB37</f>
        <v>509755882</v>
      </c>
      <c r="AC37" s="46">
        <f>'C.1 Federal Expenditures'!AC37+'C.2 State Expenditures'!AC37</f>
        <v>205170617</v>
      </c>
      <c r="AD37" s="46">
        <f>'C.1 Federal Expenditures'!AD37+'C.2 State Expenditures'!AD37</f>
        <v>45594326</v>
      </c>
      <c r="AE37" s="46">
        <f>'C.1 Federal Expenditures'!AE37+'C.2 State Expenditures'!AE37</f>
        <v>5668439</v>
      </c>
      <c r="AF37" s="46">
        <f>'C.1 Federal Expenditures'!AF37+'C.2 State Expenditures'!AF37</f>
        <v>356388</v>
      </c>
      <c r="AG37" s="46">
        <f>'C.1 Federal Expenditures'!AG37+'C.2 State Expenditures'!AG37</f>
        <v>202082</v>
      </c>
      <c r="AH37" s="46">
        <f>'C.1 Federal Expenditures'!AH37+'C.2 State Expenditures'!AH37</f>
        <v>198171432</v>
      </c>
      <c r="AI37" s="46">
        <f>'C.1 Federal Expenditures'!AI37+'C.2 State Expenditures'!AI37</f>
        <v>118218609</v>
      </c>
      <c r="AJ37" s="46">
        <f>'C.1 Federal Expenditures'!AJ37+'C.2 State Expenditures'!AJ37</f>
        <v>0</v>
      </c>
      <c r="AK37" s="46">
        <f>'C.1 Federal Expenditures'!AK37+'C.2 State Expenditures'!AK37</f>
        <v>79952823</v>
      </c>
      <c r="AL37" s="46">
        <f>'C.1 Federal Expenditures'!AL37+'C.2 State Expenditures'!AL37</f>
        <v>1595964</v>
      </c>
      <c r="AM37" s="46">
        <f>'C.1 Federal Expenditures'!AM37+'C.2 State Expenditures'!AM37</f>
        <v>448499275</v>
      </c>
      <c r="AN37" s="46">
        <f>'C.1 Federal Expenditures'!AN37+'C.2 State Expenditures'!AN37</f>
        <v>368278253</v>
      </c>
      <c r="AO37" s="46">
        <f>'C.1 Federal Expenditures'!AO37+'C.2 State Expenditures'!AO37</f>
        <v>58419962</v>
      </c>
      <c r="AP37" s="46">
        <f>'C.1 Federal Expenditures'!AP37+'C.2 State Expenditures'!AP37</f>
        <v>21801060</v>
      </c>
      <c r="AQ37" s="46">
        <f>'C.1 Federal Expenditures'!AQ37+'C.2 State Expenditures'!AQ37</f>
        <v>268137211</v>
      </c>
      <c r="AR37" s="46">
        <f>'C.1 Federal Expenditures'!AR37+'C.2 State Expenditures'!AR37</f>
        <v>4971951123</v>
      </c>
      <c r="AS37" s="46">
        <f>'C.1 Federal Expenditures'!AS37</f>
        <v>70427896</v>
      </c>
      <c r="AT37" s="46">
        <f>'C.1 Federal Expenditures'!AT37</f>
        <v>92242935</v>
      </c>
      <c r="AU37" s="16"/>
      <c r="AV37" s="16"/>
      <c r="AW37" s="16"/>
      <c r="AX37" s="16"/>
      <c r="AY37" s="16"/>
      <c r="AZ37" s="16"/>
      <c r="BA37" s="16"/>
      <c r="BB37" s="16"/>
      <c r="BC37" s="16"/>
      <c r="BD37" s="16"/>
      <c r="BE37" s="16"/>
      <c r="BF37" s="16"/>
      <c r="BG37" s="16"/>
    </row>
    <row r="38" spans="1:59" x14ac:dyDescent="0.25">
      <c r="A38" s="69" t="s">
        <v>34</v>
      </c>
      <c r="B38" s="46">
        <f>'C.1 Federal Expenditures'!B38+'C.2 State Expenditures'!B38</f>
        <v>335015340</v>
      </c>
      <c r="C38" s="46">
        <f>'C.1 Federal Expenditures'!C38+'C.2 State Expenditures'!C38</f>
        <v>71773001</v>
      </c>
      <c r="D38" s="46">
        <f>'C.1 Federal Expenditures'!D38+'C.2 State Expenditures'!D38</f>
        <v>12239700</v>
      </c>
      <c r="E38" s="46">
        <f>'C.1 Federal Expenditures'!E38+'C.2 State Expenditures'!E38</f>
        <v>217422276</v>
      </c>
      <c r="F38" s="46">
        <f>'C.1 Federal Expenditures'!F38+'C.2 State Expenditures'!F38</f>
        <v>24575170</v>
      </c>
      <c r="G38" s="46">
        <f>'C.1 Federal Expenditures'!G38+'C.2 State Expenditures'!G38</f>
        <v>52293388</v>
      </c>
      <c r="H38" s="46">
        <f>'C.1 Federal Expenditures'!H38+'C.2 State Expenditures'!H38</f>
        <v>52293388</v>
      </c>
      <c r="I38" s="46">
        <f>'C.1 Federal Expenditures'!I38+'C.2 State Expenditures'!I38</f>
        <v>0</v>
      </c>
      <c r="J38" s="46">
        <f>'C.1 Federal Expenditures'!J38+'C.2 State Expenditures'!J38</f>
        <v>1385152</v>
      </c>
      <c r="K38" s="46">
        <f>'C.1 Federal Expenditures'!K38+'C.2 State Expenditures'!K38</f>
        <v>1385152</v>
      </c>
      <c r="L38" s="46">
        <f>'C.1 Federal Expenditures'!L38+'C.2 State Expenditures'!L38</f>
        <v>0</v>
      </c>
      <c r="M38" s="46">
        <f>'C.1 Federal Expenditures'!M38+'C.2 State Expenditures'!M38</f>
        <v>0</v>
      </c>
      <c r="N38" s="46">
        <f>'C.1 Federal Expenditures'!N38+'C.2 State Expenditures'!N38</f>
        <v>76792159</v>
      </c>
      <c r="O38" s="46">
        <f>'C.1 Federal Expenditures'!O38+'C.2 State Expenditures'!O38</f>
        <v>76792159</v>
      </c>
      <c r="P38" s="46">
        <f>'C.1 Federal Expenditures'!P38+'C.2 State Expenditures'!P38</f>
        <v>0</v>
      </c>
      <c r="Q38" s="46">
        <f>'C.1 Federal Expenditures'!Q38+'C.2 State Expenditures'!Q38</f>
        <v>0</v>
      </c>
      <c r="R38" s="46">
        <f>'C.1 Federal Expenditures'!R38+'C.2 State Expenditures'!R38</f>
        <v>8711374</v>
      </c>
      <c r="S38" s="46">
        <f>'C.1 Federal Expenditures'!S38+'C.2 State Expenditures'!S38</f>
        <v>1788</v>
      </c>
      <c r="T38" s="46">
        <f>'C.1 Federal Expenditures'!T38+'C.2 State Expenditures'!T38</f>
        <v>1176979</v>
      </c>
      <c r="U38" s="46">
        <f>'C.1 Federal Expenditures'!U38+'C.2 State Expenditures'!U38</f>
        <v>7532607</v>
      </c>
      <c r="V38" s="46">
        <f>'C.1 Federal Expenditures'!V38+'C.2 State Expenditures'!V38</f>
        <v>3712565</v>
      </c>
      <c r="W38" s="46">
        <f>'C.1 Federal Expenditures'!W38+'C.2 State Expenditures'!W38</f>
        <v>219540299</v>
      </c>
      <c r="X38" s="46">
        <f>'C.1 Federal Expenditures'!X38+'C.2 State Expenditures'!X38</f>
        <v>118988074</v>
      </c>
      <c r="Y38" s="46">
        <f>'C.1 Federal Expenditures'!Y38+'C.2 State Expenditures'!Y38</f>
        <v>100552225</v>
      </c>
      <c r="Z38" s="46">
        <f>'C.1 Federal Expenditures'!Z38+'C.2 State Expenditures'!Z38</f>
        <v>0</v>
      </c>
      <c r="AA38" s="46">
        <f>'C.1 Federal Expenditures'!AA38+'C.2 State Expenditures'!AA38</f>
        <v>0</v>
      </c>
      <c r="AB38" s="46">
        <f>'C.1 Federal Expenditures'!AB38+'C.2 State Expenditures'!AB38</f>
        <v>0</v>
      </c>
      <c r="AC38" s="46">
        <f>'C.1 Federal Expenditures'!AC38+'C.2 State Expenditures'!AC38</f>
        <v>4919303</v>
      </c>
      <c r="AD38" s="46">
        <f>'C.1 Federal Expenditures'!AD38+'C.2 State Expenditures'!AD38</f>
        <v>579199</v>
      </c>
      <c r="AE38" s="46">
        <f>'C.1 Federal Expenditures'!AE38+'C.2 State Expenditures'!AE38</f>
        <v>3550226</v>
      </c>
      <c r="AF38" s="46">
        <f>'C.1 Federal Expenditures'!AF38+'C.2 State Expenditures'!AF38</f>
        <v>0</v>
      </c>
      <c r="AG38" s="46">
        <f>'C.1 Federal Expenditures'!AG38+'C.2 State Expenditures'!AG38</f>
        <v>255</v>
      </c>
      <c r="AH38" s="46">
        <f>'C.1 Federal Expenditures'!AH38+'C.2 State Expenditures'!AH38</f>
        <v>42943886</v>
      </c>
      <c r="AI38" s="46">
        <f>'C.1 Federal Expenditures'!AI38+'C.2 State Expenditures'!AI38</f>
        <v>9388926</v>
      </c>
      <c r="AJ38" s="46">
        <f>'C.1 Federal Expenditures'!AJ38+'C.2 State Expenditures'!AJ38</f>
        <v>446706</v>
      </c>
      <c r="AK38" s="46">
        <f>'C.1 Federal Expenditures'!AK38+'C.2 State Expenditures'!AK38</f>
        <v>33108254</v>
      </c>
      <c r="AL38" s="46">
        <f>'C.1 Federal Expenditures'!AL38+'C.2 State Expenditures'!AL38</f>
        <v>18</v>
      </c>
      <c r="AM38" s="46">
        <f>'C.1 Federal Expenditures'!AM38+'C.2 State Expenditures'!AM38</f>
        <v>68860003</v>
      </c>
      <c r="AN38" s="46">
        <f>'C.1 Federal Expenditures'!AN38+'C.2 State Expenditures'!AN38</f>
        <v>42380010</v>
      </c>
      <c r="AO38" s="46">
        <f>'C.1 Federal Expenditures'!AO38+'C.2 State Expenditures'!AO38</f>
        <v>25022487</v>
      </c>
      <c r="AP38" s="46">
        <f>'C.1 Federal Expenditures'!AP38+'C.2 State Expenditures'!AP38</f>
        <v>1457506</v>
      </c>
      <c r="AQ38" s="46">
        <f>'C.1 Federal Expenditures'!AQ38+'C.2 State Expenditures'!AQ38</f>
        <v>0</v>
      </c>
      <c r="AR38" s="46">
        <f>'C.1 Federal Expenditures'!AR38+'C.2 State Expenditures'!AR38</f>
        <v>483287827</v>
      </c>
      <c r="AS38" s="46">
        <f>'C.1 Federal Expenditures'!AS38</f>
        <v>15981983</v>
      </c>
      <c r="AT38" s="46">
        <f>'C.1 Federal Expenditures'!AT38</f>
        <v>0</v>
      </c>
      <c r="AU38" s="16"/>
      <c r="AV38" s="16"/>
      <c r="AW38" s="16"/>
      <c r="AX38" s="16"/>
      <c r="AY38" s="16"/>
      <c r="AZ38" s="16"/>
      <c r="BA38" s="16"/>
      <c r="BB38" s="16"/>
      <c r="BC38" s="16"/>
      <c r="BD38" s="16"/>
      <c r="BE38" s="16"/>
      <c r="BF38" s="16"/>
      <c r="BG38" s="16"/>
    </row>
    <row r="39" spans="1:59" x14ac:dyDescent="0.25">
      <c r="A39" s="69" t="s">
        <v>35</v>
      </c>
      <c r="B39" s="46">
        <f>'C.1 Federal Expenditures'!B39+'C.2 State Expenditures'!B39</f>
        <v>26399809</v>
      </c>
      <c r="C39" s="46">
        <f>'C.1 Federal Expenditures'!C39+'C.2 State Expenditures'!C39</f>
        <v>0</v>
      </c>
      <c r="D39" s="46">
        <f>'C.1 Federal Expenditures'!D39+'C.2 State Expenditures'!D39</f>
        <v>0</v>
      </c>
      <c r="E39" s="46">
        <f>'C.1 Federal Expenditures'!E39+'C.2 State Expenditures'!E39</f>
        <v>26399809</v>
      </c>
      <c r="F39" s="46">
        <f>'C.1 Federal Expenditures'!F39+'C.2 State Expenditures'!F39</f>
        <v>14116239</v>
      </c>
      <c r="G39" s="46">
        <f>'C.1 Federal Expenditures'!G39+'C.2 State Expenditures'!G39</f>
        <v>4750630</v>
      </c>
      <c r="H39" s="46">
        <f>'C.1 Federal Expenditures'!H39+'C.2 State Expenditures'!H39</f>
        <v>4503250</v>
      </c>
      <c r="I39" s="46">
        <f>'C.1 Federal Expenditures'!I39+'C.2 State Expenditures'!I39</f>
        <v>247380</v>
      </c>
      <c r="J39" s="46">
        <f>'C.1 Federal Expenditures'!J39+'C.2 State Expenditures'!J39</f>
        <v>16401515</v>
      </c>
      <c r="K39" s="46">
        <f>'C.1 Federal Expenditures'!K39+'C.2 State Expenditures'!K39</f>
        <v>16401515</v>
      </c>
      <c r="L39" s="46">
        <f>'C.1 Federal Expenditures'!L39+'C.2 State Expenditures'!L39</f>
        <v>0</v>
      </c>
      <c r="M39" s="46">
        <f>'C.1 Federal Expenditures'!M39+'C.2 State Expenditures'!M39</f>
        <v>0</v>
      </c>
      <c r="N39" s="46">
        <f>'C.1 Federal Expenditures'!N39+'C.2 State Expenditures'!N39</f>
        <v>3671330</v>
      </c>
      <c r="O39" s="46">
        <f>'C.1 Federal Expenditures'!O39+'C.2 State Expenditures'!O39</f>
        <v>3671330</v>
      </c>
      <c r="P39" s="46">
        <f>'C.1 Federal Expenditures'!P39+'C.2 State Expenditures'!P39</f>
        <v>0</v>
      </c>
      <c r="Q39" s="46">
        <f>'C.1 Federal Expenditures'!Q39+'C.2 State Expenditures'!Q39</f>
        <v>0</v>
      </c>
      <c r="R39" s="46">
        <f>'C.1 Federal Expenditures'!R39+'C.2 State Expenditures'!R39</f>
        <v>3362689</v>
      </c>
      <c r="S39" s="46">
        <f>'C.1 Federal Expenditures'!S39+'C.2 State Expenditures'!S39</f>
        <v>0</v>
      </c>
      <c r="T39" s="46">
        <f>'C.1 Federal Expenditures'!T39+'C.2 State Expenditures'!T39</f>
        <v>20392</v>
      </c>
      <c r="U39" s="46">
        <f>'C.1 Federal Expenditures'!U39+'C.2 State Expenditures'!U39</f>
        <v>3342297</v>
      </c>
      <c r="V39" s="46">
        <f>'C.1 Federal Expenditures'!V39+'C.2 State Expenditures'!V39</f>
        <v>1057168</v>
      </c>
      <c r="W39" s="46">
        <f>'C.1 Federal Expenditures'!W39+'C.2 State Expenditures'!W39</f>
        <v>1113083</v>
      </c>
      <c r="X39" s="46">
        <f>'C.1 Federal Expenditures'!X39+'C.2 State Expenditures'!X39</f>
        <v>1113083</v>
      </c>
      <c r="Y39" s="46">
        <f>'C.1 Federal Expenditures'!Y39+'C.2 State Expenditures'!Y39</f>
        <v>0</v>
      </c>
      <c r="Z39" s="46">
        <f>'C.1 Federal Expenditures'!Z39+'C.2 State Expenditures'!Z39</f>
        <v>0</v>
      </c>
      <c r="AA39" s="46">
        <f>'C.1 Federal Expenditures'!AA39+'C.2 State Expenditures'!AA39</f>
        <v>0</v>
      </c>
      <c r="AB39" s="46">
        <f>'C.1 Federal Expenditures'!AB39+'C.2 State Expenditures'!AB39</f>
        <v>0</v>
      </c>
      <c r="AC39" s="46">
        <f>'C.1 Federal Expenditures'!AC39+'C.2 State Expenditures'!AC39</f>
        <v>18480</v>
      </c>
      <c r="AD39" s="46">
        <f>'C.1 Federal Expenditures'!AD39+'C.2 State Expenditures'!AD39</f>
        <v>0</v>
      </c>
      <c r="AE39" s="46">
        <f>'C.1 Federal Expenditures'!AE39+'C.2 State Expenditures'!AE39</f>
        <v>0</v>
      </c>
      <c r="AF39" s="46">
        <f>'C.1 Federal Expenditures'!AF39+'C.2 State Expenditures'!AF39</f>
        <v>253477</v>
      </c>
      <c r="AG39" s="46">
        <f>'C.1 Federal Expenditures'!AG39+'C.2 State Expenditures'!AG39</f>
        <v>0</v>
      </c>
      <c r="AH39" s="46">
        <f>'C.1 Federal Expenditures'!AH39+'C.2 State Expenditures'!AH39</f>
        <v>3778080</v>
      </c>
      <c r="AI39" s="46">
        <f>'C.1 Federal Expenditures'!AI39+'C.2 State Expenditures'!AI39</f>
        <v>3778080</v>
      </c>
      <c r="AJ39" s="46">
        <f>'C.1 Federal Expenditures'!AJ39+'C.2 State Expenditures'!AJ39</f>
        <v>0</v>
      </c>
      <c r="AK39" s="46">
        <f>'C.1 Federal Expenditures'!AK39+'C.2 State Expenditures'!AK39</f>
        <v>0</v>
      </c>
      <c r="AL39" s="46">
        <f>'C.1 Federal Expenditures'!AL39+'C.2 State Expenditures'!AL39</f>
        <v>0</v>
      </c>
      <c r="AM39" s="46">
        <f>'C.1 Federal Expenditures'!AM39+'C.2 State Expenditures'!AM39</f>
        <v>4205495</v>
      </c>
      <c r="AN39" s="46">
        <f>'C.1 Federal Expenditures'!AN39+'C.2 State Expenditures'!AN39</f>
        <v>3654962</v>
      </c>
      <c r="AO39" s="46">
        <f>'C.1 Federal Expenditures'!AO39+'C.2 State Expenditures'!AO39</f>
        <v>25194</v>
      </c>
      <c r="AP39" s="46">
        <f>'C.1 Federal Expenditures'!AP39+'C.2 State Expenditures'!AP39</f>
        <v>525339</v>
      </c>
      <c r="AQ39" s="46">
        <f>'C.1 Federal Expenditures'!AQ39+'C.2 State Expenditures'!AQ39</f>
        <v>0</v>
      </c>
      <c r="AR39" s="46">
        <f>'C.1 Federal Expenditures'!AR39+'C.2 State Expenditures'!AR39</f>
        <v>38611947</v>
      </c>
      <c r="AS39" s="46">
        <f>'C.1 Federal Expenditures'!AS39</f>
        <v>0</v>
      </c>
      <c r="AT39" s="46">
        <f>'C.1 Federal Expenditures'!AT39</f>
        <v>10973387</v>
      </c>
      <c r="AU39" s="16"/>
      <c r="AV39" s="16"/>
      <c r="AW39" s="16"/>
      <c r="AX39" s="16"/>
      <c r="AY39" s="16"/>
      <c r="AZ39" s="16"/>
      <c r="BA39" s="16"/>
      <c r="BB39" s="16"/>
      <c r="BC39" s="16"/>
      <c r="BD39" s="16"/>
      <c r="BE39" s="16"/>
      <c r="BF39" s="16"/>
      <c r="BG39" s="16"/>
    </row>
    <row r="40" spans="1:59" x14ac:dyDescent="0.25">
      <c r="A40" s="69" t="s">
        <v>36</v>
      </c>
      <c r="B40" s="46">
        <f>'C.1 Federal Expenditures'!B40+'C.2 State Expenditures'!B40</f>
        <v>727968260</v>
      </c>
      <c r="C40" s="46">
        <f>'C.1 Federal Expenditures'!C40+'C.2 State Expenditures'!C40</f>
        <v>0</v>
      </c>
      <c r="D40" s="46">
        <f>'C.1 Federal Expenditures'!D40+'C.2 State Expenditures'!D40</f>
        <v>60593787</v>
      </c>
      <c r="E40" s="46">
        <f>'C.1 Federal Expenditures'!E40+'C.2 State Expenditures'!E40</f>
        <v>667374473</v>
      </c>
      <c r="F40" s="46">
        <f>'C.1 Federal Expenditures'!F40+'C.2 State Expenditures'!F40</f>
        <v>277178304</v>
      </c>
      <c r="G40" s="46">
        <f>'C.1 Federal Expenditures'!G40+'C.2 State Expenditures'!G40</f>
        <v>270717044</v>
      </c>
      <c r="H40" s="46">
        <f>'C.1 Federal Expenditures'!H40+'C.2 State Expenditures'!H40</f>
        <v>269816698</v>
      </c>
      <c r="I40" s="46">
        <f>'C.1 Federal Expenditures'!I40+'C.2 State Expenditures'!I40</f>
        <v>900346</v>
      </c>
      <c r="J40" s="46">
        <f>'C.1 Federal Expenditures'!J40+'C.2 State Expenditures'!J40</f>
        <v>0</v>
      </c>
      <c r="K40" s="46">
        <f>'C.1 Federal Expenditures'!K40+'C.2 State Expenditures'!K40</f>
        <v>0</v>
      </c>
      <c r="L40" s="46">
        <f>'C.1 Federal Expenditures'!L40+'C.2 State Expenditures'!L40</f>
        <v>0</v>
      </c>
      <c r="M40" s="46">
        <f>'C.1 Federal Expenditures'!M40+'C.2 State Expenditures'!M40</f>
        <v>0</v>
      </c>
      <c r="N40" s="46">
        <f>'C.1 Federal Expenditures'!N40+'C.2 State Expenditures'!N40</f>
        <v>0</v>
      </c>
      <c r="O40" s="46">
        <f>'C.1 Federal Expenditures'!O40+'C.2 State Expenditures'!O40</f>
        <v>0</v>
      </c>
      <c r="P40" s="46">
        <f>'C.1 Federal Expenditures'!P40+'C.2 State Expenditures'!P40</f>
        <v>0</v>
      </c>
      <c r="Q40" s="46">
        <f>'C.1 Federal Expenditures'!Q40+'C.2 State Expenditures'!Q40</f>
        <v>0</v>
      </c>
      <c r="R40" s="46">
        <f>'C.1 Federal Expenditures'!R40+'C.2 State Expenditures'!R40</f>
        <v>69987674</v>
      </c>
      <c r="S40" s="46">
        <f>'C.1 Federal Expenditures'!S40+'C.2 State Expenditures'!S40</f>
        <v>35523085</v>
      </c>
      <c r="T40" s="46">
        <f>'C.1 Federal Expenditures'!T40+'C.2 State Expenditures'!T40</f>
        <v>8166775</v>
      </c>
      <c r="U40" s="46">
        <f>'C.1 Federal Expenditures'!U40+'C.2 State Expenditures'!U40</f>
        <v>26297814</v>
      </c>
      <c r="V40" s="46">
        <f>'C.1 Federal Expenditures'!V40+'C.2 State Expenditures'!V40</f>
        <v>17263665</v>
      </c>
      <c r="W40" s="46">
        <f>'C.1 Federal Expenditures'!W40+'C.2 State Expenditures'!W40</f>
        <v>378295090</v>
      </c>
      <c r="X40" s="46">
        <f>'C.1 Federal Expenditures'!X40+'C.2 State Expenditures'!X40</f>
        <v>378295090</v>
      </c>
      <c r="Y40" s="46">
        <f>'C.1 Federal Expenditures'!Y40+'C.2 State Expenditures'!Y40</f>
        <v>0</v>
      </c>
      <c r="Z40" s="46">
        <f>'C.1 Federal Expenditures'!Z40+'C.2 State Expenditures'!Z40</f>
        <v>0</v>
      </c>
      <c r="AA40" s="46">
        <f>'C.1 Federal Expenditures'!AA40+'C.2 State Expenditures'!AA40</f>
        <v>0</v>
      </c>
      <c r="AB40" s="46">
        <f>'C.1 Federal Expenditures'!AB40+'C.2 State Expenditures'!AB40</f>
        <v>0</v>
      </c>
      <c r="AC40" s="46">
        <f>'C.1 Federal Expenditures'!AC40+'C.2 State Expenditures'!AC40</f>
        <v>55328735</v>
      </c>
      <c r="AD40" s="46">
        <f>'C.1 Federal Expenditures'!AD40+'C.2 State Expenditures'!AD40</f>
        <v>7284084</v>
      </c>
      <c r="AE40" s="46">
        <f>'C.1 Federal Expenditures'!AE40+'C.2 State Expenditures'!AE40</f>
        <v>4378401</v>
      </c>
      <c r="AF40" s="46">
        <f>'C.1 Federal Expenditures'!AF40+'C.2 State Expenditures'!AF40</f>
        <v>35164245</v>
      </c>
      <c r="AG40" s="46">
        <f>'C.1 Federal Expenditures'!AG40+'C.2 State Expenditures'!AG40</f>
        <v>1858977</v>
      </c>
      <c r="AH40" s="46">
        <f>'C.1 Federal Expenditures'!AH40+'C.2 State Expenditures'!AH40</f>
        <v>7247980</v>
      </c>
      <c r="AI40" s="46">
        <f>'C.1 Federal Expenditures'!AI40+'C.2 State Expenditures'!AI40</f>
        <v>3858764</v>
      </c>
      <c r="AJ40" s="46">
        <f>'C.1 Federal Expenditures'!AJ40+'C.2 State Expenditures'!AJ40</f>
        <v>0</v>
      </c>
      <c r="AK40" s="46">
        <f>'C.1 Federal Expenditures'!AK40+'C.2 State Expenditures'!AK40</f>
        <v>3389216</v>
      </c>
      <c r="AL40" s="46">
        <f>'C.1 Federal Expenditures'!AL40+'C.2 State Expenditures'!AL40</f>
        <v>0</v>
      </c>
      <c r="AM40" s="46">
        <f>'C.1 Federal Expenditures'!AM40+'C.2 State Expenditures'!AM40</f>
        <v>159320764</v>
      </c>
      <c r="AN40" s="46">
        <f>'C.1 Federal Expenditures'!AN40+'C.2 State Expenditures'!AN40</f>
        <v>113381863</v>
      </c>
      <c r="AO40" s="46">
        <f>'C.1 Federal Expenditures'!AO40+'C.2 State Expenditures'!AO40</f>
        <v>37203758</v>
      </c>
      <c r="AP40" s="46">
        <f>'C.1 Federal Expenditures'!AP40+'C.2 State Expenditures'!AP40</f>
        <v>8735143</v>
      </c>
      <c r="AQ40" s="46">
        <f>'C.1 Federal Expenditures'!AQ40+'C.2 State Expenditures'!AQ40</f>
        <v>0</v>
      </c>
      <c r="AR40" s="46">
        <f>'C.1 Federal Expenditures'!AR40+'C.2 State Expenditures'!AR40</f>
        <v>1006846659</v>
      </c>
      <c r="AS40" s="46">
        <f>'C.1 Federal Expenditures'!AS40</f>
        <v>227461862</v>
      </c>
      <c r="AT40" s="46">
        <f>'C.1 Federal Expenditures'!AT40</f>
        <v>137022973</v>
      </c>
      <c r="AU40" s="16"/>
      <c r="AV40" s="16"/>
      <c r="AW40" s="16"/>
      <c r="AX40" s="16"/>
      <c r="AY40" s="16"/>
      <c r="AZ40" s="16"/>
      <c r="BA40" s="16"/>
      <c r="BB40" s="16"/>
      <c r="BC40" s="16"/>
      <c r="BD40" s="16"/>
      <c r="BE40" s="16"/>
      <c r="BF40" s="16"/>
      <c r="BG40" s="16"/>
    </row>
    <row r="41" spans="1:59" x14ac:dyDescent="0.25">
      <c r="A41" s="69" t="s">
        <v>37</v>
      </c>
      <c r="B41" s="46">
        <f>'C.1 Federal Expenditures'!B41+'C.2 State Expenditures'!B41</f>
        <v>145281442</v>
      </c>
      <c r="C41" s="46">
        <f>'C.1 Federal Expenditures'!C41+'C.2 State Expenditures'!C41</f>
        <v>29056288</v>
      </c>
      <c r="D41" s="46">
        <f>'C.1 Federal Expenditures'!D41+'C.2 State Expenditures'!D41</f>
        <v>14528144</v>
      </c>
      <c r="E41" s="46">
        <f>'C.1 Federal Expenditures'!E41+'C.2 State Expenditures'!E41</f>
        <v>101697010</v>
      </c>
      <c r="F41" s="46">
        <f>'C.1 Federal Expenditures'!F41+'C.2 State Expenditures'!F41</f>
        <v>61807859</v>
      </c>
      <c r="G41" s="46">
        <f>'C.1 Federal Expenditures'!G41+'C.2 State Expenditures'!G41</f>
        <v>28345067</v>
      </c>
      <c r="H41" s="46">
        <f>'C.1 Federal Expenditures'!H41+'C.2 State Expenditures'!H41</f>
        <v>19676269</v>
      </c>
      <c r="I41" s="46">
        <f>'C.1 Federal Expenditures'!I41+'C.2 State Expenditures'!I41</f>
        <v>8668798</v>
      </c>
      <c r="J41" s="46">
        <f>'C.1 Federal Expenditures'!J41+'C.2 State Expenditures'!J41</f>
        <v>17599699</v>
      </c>
      <c r="K41" s="46">
        <f>'C.1 Federal Expenditures'!K41+'C.2 State Expenditures'!K41</f>
        <v>9723151</v>
      </c>
      <c r="L41" s="46">
        <f>'C.1 Federal Expenditures'!L41+'C.2 State Expenditures'!L41</f>
        <v>0</v>
      </c>
      <c r="M41" s="46">
        <f>'C.1 Federal Expenditures'!M41+'C.2 State Expenditures'!M41</f>
        <v>7876548</v>
      </c>
      <c r="N41" s="46">
        <f>'C.1 Federal Expenditures'!N41+'C.2 State Expenditures'!N41</f>
        <v>0</v>
      </c>
      <c r="O41" s="46">
        <f>'C.1 Federal Expenditures'!O41+'C.2 State Expenditures'!O41</f>
        <v>0</v>
      </c>
      <c r="P41" s="46">
        <f>'C.1 Federal Expenditures'!P41+'C.2 State Expenditures'!P41</f>
        <v>0</v>
      </c>
      <c r="Q41" s="46">
        <f>'C.1 Federal Expenditures'!Q41+'C.2 State Expenditures'!Q41</f>
        <v>0</v>
      </c>
      <c r="R41" s="46">
        <f>'C.1 Federal Expenditures'!R41+'C.2 State Expenditures'!R41</f>
        <v>12011056</v>
      </c>
      <c r="S41" s="46">
        <f>'C.1 Federal Expenditures'!S41+'C.2 State Expenditures'!S41</f>
        <v>0</v>
      </c>
      <c r="T41" s="46">
        <f>'C.1 Federal Expenditures'!T41+'C.2 State Expenditures'!T41</f>
        <v>11801891</v>
      </c>
      <c r="U41" s="46">
        <f>'C.1 Federal Expenditures'!U41+'C.2 State Expenditures'!U41</f>
        <v>209165</v>
      </c>
      <c r="V41" s="46">
        <f>'C.1 Federal Expenditures'!V41+'C.2 State Expenditures'!V41</f>
        <v>2430916</v>
      </c>
      <c r="W41" s="46">
        <f>'C.1 Federal Expenditures'!W41+'C.2 State Expenditures'!W41</f>
        <v>59356438</v>
      </c>
      <c r="X41" s="46">
        <f>'C.1 Federal Expenditures'!X41+'C.2 State Expenditures'!X41</f>
        <v>47560473</v>
      </c>
      <c r="Y41" s="46">
        <f>'C.1 Federal Expenditures'!Y41+'C.2 State Expenditures'!Y41</f>
        <v>11795965</v>
      </c>
      <c r="Z41" s="46">
        <f>'C.1 Federal Expenditures'!Z41+'C.2 State Expenditures'!Z41</f>
        <v>0</v>
      </c>
      <c r="AA41" s="46">
        <f>'C.1 Federal Expenditures'!AA41+'C.2 State Expenditures'!AA41</f>
        <v>0</v>
      </c>
      <c r="AB41" s="46">
        <f>'C.1 Federal Expenditures'!AB41+'C.2 State Expenditures'!AB41</f>
        <v>0</v>
      </c>
      <c r="AC41" s="46">
        <f>'C.1 Federal Expenditures'!AC41+'C.2 State Expenditures'!AC41</f>
        <v>150452</v>
      </c>
      <c r="AD41" s="46">
        <f>'C.1 Federal Expenditures'!AD41+'C.2 State Expenditures'!AD41</f>
        <v>1145328</v>
      </c>
      <c r="AE41" s="46">
        <f>'C.1 Federal Expenditures'!AE41+'C.2 State Expenditures'!AE41</f>
        <v>2207693</v>
      </c>
      <c r="AF41" s="46">
        <f>'C.1 Federal Expenditures'!AF41+'C.2 State Expenditures'!AF41</f>
        <v>755195</v>
      </c>
      <c r="AG41" s="46">
        <f>'C.1 Federal Expenditures'!AG41+'C.2 State Expenditures'!AG41</f>
        <v>13256392</v>
      </c>
      <c r="AH41" s="46">
        <f>'C.1 Federal Expenditures'!AH41+'C.2 State Expenditures'!AH41</f>
        <v>7776649</v>
      </c>
      <c r="AI41" s="46">
        <f>'C.1 Federal Expenditures'!AI41+'C.2 State Expenditures'!AI41</f>
        <v>7541730</v>
      </c>
      <c r="AJ41" s="46">
        <f>'C.1 Federal Expenditures'!AJ41+'C.2 State Expenditures'!AJ41</f>
        <v>0</v>
      </c>
      <c r="AK41" s="46">
        <f>'C.1 Federal Expenditures'!AK41+'C.2 State Expenditures'!AK41</f>
        <v>234919</v>
      </c>
      <c r="AL41" s="46">
        <f>'C.1 Federal Expenditures'!AL41+'C.2 State Expenditures'!AL41</f>
        <v>0</v>
      </c>
      <c r="AM41" s="46">
        <f>'C.1 Federal Expenditures'!AM41+'C.2 State Expenditures'!AM41</f>
        <v>25426600</v>
      </c>
      <c r="AN41" s="46">
        <f>'C.1 Federal Expenditures'!AN41+'C.2 State Expenditures'!AN41</f>
        <v>16643281</v>
      </c>
      <c r="AO41" s="46">
        <f>'C.1 Federal Expenditures'!AO41+'C.2 State Expenditures'!AO41</f>
        <v>6494044</v>
      </c>
      <c r="AP41" s="46">
        <f>'C.1 Federal Expenditures'!AP41+'C.2 State Expenditures'!AP41</f>
        <v>2289275</v>
      </c>
      <c r="AQ41" s="46">
        <f>'C.1 Federal Expenditures'!AQ41+'C.2 State Expenditures'!AQ41</f>
        <v>714818</v>
      </c>
      <c r="AR41" s="46">
        <f>'C.1 Federal Expenditures'!AR41+'C.2 State Expenditures'!AR41</f>
        <v>171176303</v>
      </c>
      <c r="AS41" s="46">
        <f>'C.1 Federal Expenditures'!AS41</f>
        <v>52448280</v>
      </c>
      <c r="AT41" s="46">
        <f>'C.1 Federal Expenditures'!AT41</f>
        <v>0</v>
      </c>
      <c r="AU41" s="16"/>
      <c r="AV41" s="16"/>
      <c r="AW41" s="16"/>
      <c r="AX41" s="16"/>
      <c r="AY41" s="16"/>
      <c r="AZ41" s="16"/>
      <c r="BA41" s="16"/>
      <c r="BB41" s="16"/>
      <c r="BC41" s="16"/>
      <c r="BD41" s="16"/>
      <c r="BE41" s="16"/>
      <c r="BF41" s="16"/>
      <c r="BG41" s="16"/>
    </row>
    <row r="42" spans="1:59" x14ac:dyDescent="0.25">
      <c r="A42" s="69" t="s">
        <v>38</v>
      </c>
      <c r="B42" s="46">
        <f>'C.1 Federal Expenditures'!B42+'C.2 State Expenditures'!B42</f>
        <v>185380277</v>
      </c>
      <c r="C42" s="46">
        <f>'C.1 Federal Expenditures'!C42+'C.2 State Expenditures'!C42</f>
        <v>0</v>
      </c>
      <c r="D42" s="46">
        <f>'C.1 Federal Expenditures'!D42+'C.2 State Expenditures'!D42</f>
        <v>0</v>
      </c>
      <c r="E42" s="46">
        <f>'C.1 Federal Expenditures'!E42+'C.2 State Expenditures'!E42</f>
        <v>166798629</v>
      </c>
      <c r="F42" s="46">
        <f>'C.1 Federal Expenditures'!F42+'C.2 State Expenditures'!F42</f>
        <v>0</v>
      </c>
      <c r="G42" s="46">
        <f>'C.1 Federal Expenditures'!G42+'C.2 State Expenditures'!G42</f>
        <v>126404411</v>
      </c>
      <c r="H42" s="46">
        <f>'C.1 Federal Expenditures'!H42+'C.2 State Expenditures'!H42</f>
        <v>126404411</v>
      </c>
      <c r="I42" s="46">
        <f>'C.1 Federal Expenditures'!I42+'C.2 State Expenditures'!I42</f>
        <v>0</v>
      </c>
      <c r="J42" s="46">
        <f>'C.1 Federal Expenditures'!J42+'C.2 State Expenditures'!J42</f>
        <v>9530981</v>
      </c>
      <c r="K42" s="46">
        <f>'C.1 Federal Expenditures'!K42+'C.2 State Expenditures'!K42</f>
        <v>8047639</v>
      </c>
      <c r="L42" s="46">
        <f>'C.1 Federal Expenditures'!L42+'C.2 State Expenditures'!L42</f>
        <v>0</v>
      </c>
      <c r="M42" s="46">
        <f>'C.1 Federal Expenditures'!M42+'C.2 State Expenditures'!M42</f>
        <v>1483342</v>
      </c>
      <c r="N42" s="46">
        <f>'C.1 Federal Expenditures'!N42+'C.2 State Expenditures'!N42</f>
        <v>0</v>
      </c>
      <c r="O42" s="46">
        <f>'C.1 Federal Expenditures'!O42+'C.2 State Expenditures'!O42</f>
        <v>0</v>
      </c>
      <c r="P42" s="46">
        <f>'C.1 Federal Expenditures'!P42+'C.2 State Expenditures'!P42</f>
        <v>0</v>
      </c>
      <c r="Q42" s="46">
        <f>'C.1 Federal Expenditures'!Q42+'C.2 State Expenditures'!Q42</f>
        <v>0</v>
      </c>
      <c r="R42" s="46">
        <f>'C.1 Federal Expenditures'!R42+'C.2 State Expenditures'!R42</f>
        <v>20251361</v>
      </c>
      <c r="S42" s="46">
        <f>'C.1 Federal Expenditures'!S42+'C.2 State Expenditures'!S42</f>
        <v>4844605</v>
      </c>
      <c r="T42" s="46">
        <f>'C.1 Federal Expenditures'!T42+'C.2 State Expenditures'!T42</f>
        <v>1499785</v>
      </c>
      <c r="U42" s="46">
        <f>'C.1 Federal Expenditures'!U42+'C.2 State Expenditures'!U42</f>
        <v>13906971</v>
      </c>
      <c r="V42" s="46">
        <f>'C.1 Federal Expenditures'!V42+'C.2 State Expenditures'!V42</f>
        <v>3756090</v>
      </c>
      <c r="W42" s="46">
        <f>'C.1 Federal Expenditures'!W42+'C.2 State Expenditures'!W42</f>
        <v>21079777</v>
      </c>
      <c r="X42" s="46">
        <f>'C.1 Federal Expenditures'!X42+'C.2 State Expenditures'!X42</f>
        <v>12963750</v>
      </c>
      <c r="Y42" s="46">
        <f>'C.1 Federal Expenditures'!Y42+'C.2 State Expenditures'!Y42</f>
        <v>8116027</v>
      </c>
      <c r="Z42" s="46">
        <f>'C.1 Federal Expenditures'!Z42+'C.2 State Expenditures'!Z42</f>
        <v>0</v>
      </c>
      <c r="AA42" s="46">
        <f>'C.1 Federal Expenditures'!AA42+'C.2 State Expenditures'!AA42</f>
        <v>0</v>
      </c>
      <c r="AB42" s="46">
        <f>'C.1 Federal Expenditures'!AB42+'C.2 State Expenditures'!AB42</f>
        <v>2021712</v>
      </c>
      <c r="AC42" s="46">
        <f>'C.1 Federal Expenditures'!AC42+'C.2 State Expenditures'!AC42</f>
        <v>29342535</v>
      </c>
      <c r="AD42" s="46">
        <f>'C.1 Federal Expenditures'!AD42+'C.2 State Expenditures'!AD42</f>
        <v>8643885</v>
      </c>
      <c r="AE42" s="46">
        <f>'C.1 Federal Expenditures'!AE42+'C.2 State Expenditures'!AE42</f>
        <v>0</v>
      </c>
      <c r="AF42" s="46">
        <f>'C.1 Federal Expenditures'!AF42+'C.2 State Expenditures'!AF42</f>
        <v>0</v>
      </c>
      <c r="AG42" s="46">
        <f>'C.1 Federal Expenditures'!AG42+'C.2 State Expenditures'!AG42</f>
        <v>0</v>
      </c>
      <c r="AH42" s="46">
        <f>'C.1 Federal Expenditures'!AH42+'C.2 State Expenditures'!AH42</f>
        <v>0</v>
      </c>
      <c r="AI42" s="46">
        <f>'C.1 Federal Expenditures'!AI42+'C.2 State Expenditures'!AI42</f>
        <v>0</v>
      </c>
      <c r="AJ42" s="46">
        <f>'C.1 Federal Expenditures'!AJ42+'C.2 State Expenditures'!AJ42</f>
        <v>0</v>
      </c>
      <c r="AK42" s="46">
        <f>'C.1 Federal Expenditures'!AK42+'C.2 State Expenditures'!AK42</f>
        <v>0</v>
      </c>
      <c r="AL42" s="46">
        <f>'C.1 Federal Expenditures'!AL42+'C.2 State Expenditures'!AL42</f>
        <v>0</v>
      </c>
      <c r="AM42" s="46">
        <f>'C.1 Federal Expenditures'!AM42+'C.2 State Expenditures'!AM42</f>
        <v>126708022</v>
      </c>
      <c r="AN42" s="46">
        <f>'C.1 Federal Expenditures'!AN42+'C.2 State Expenditures'!AN42</f>
        <v>49410766</v>
      </c>
      <c r="AO42" s="46">
        <f>'C.1 Federal Expenditures'!AO42+'C.2 State Expenditures'!AO42</f>
        <v>77297256</v>
      </c>
      <c r="AP42" s="46">
        <f>'C.1 Federal Expenditures'!AP42+'C.2 State Expenditures'!AP42</f>
        <v>0</v>
      </c>
      <c r="AQ42" s="46">
        <f>'C.1 Federal Expenditures'!AQ42+'C.2 State Expenditures'!AQ42</f>
        <v>0</v>
      </c>
      <c r="AR42" s="46">
        <f>'C.1 Federal Expenditures'!AR42+'C.2 State Expenditures'!AR42</f>
        <v>347738774</v>
      </c>
      <c r="AS42" s="46">
        <f>'C.1 Federal Expenditures'!AS42</f>
        <v>0</v>
      </c>
      <c r="AT42" s="46">
        <f>'C.1 Federal Expenditures'!AT42</f>
        <v>22080165</v>
      </c>
      <c r="AU42" s="16"/>
      <c r="AV42" s="16"/>
      <c r="AW42" s="16"/>
      <c r="AX42" s="16"/>
      <c r="AY42" s="16"/>
      <c r="AZ42" s="16"/>
      <c r="BA42" s="16"/>
      <c r="BB42" s="16"/>
      <c r="BC42" s="16"/>
      <c r="BD42" s="16"/>
      <c r="BE42" s="16"/>
      <c r="BF42" s="16"/>
      <c r="BG42" s="16"/>
    </row>
    <row r="43" spans="1:59" x14ac:dyDescent="0.25">
      <c r="A43" s="69" t="s">
        <v>39</v>
      </c>
      <c r="B43" s="46">
        <f>'C.1 Federal Expenditures'!B43+'C.2 State Expenditures'!B43</f>
        <v>719499305</v>
      </c>
      <c r="C43" s="46">
        <f>'C.1 Federal Expenditures'!C43+'C.2 State Expenditures'!C43</f>
        <v>110912000</v>
      </c>
      <c r="D43" s="46">
        <f>'C.1 Federal Expenditures'!D43+'C.2 State Expenditures'!D43</f>
        <v>23232750</v>
      </c>
      <c r="E43" s="46">
        <f>'C.1 Federal Expenditures'!E43+'C.2 State Expenditures'!E43</f>
        <v>585354555</v>
      </c>
      <c r="F43" s="46">
        <f>'C.1 Federal Expenditures'!F43+'C.2 State Expenditures'!F43</f>
        <v>791695931</v>
      </c>
      <c r="G43" s="46">
        <f>'C.1 Federal Expenditures'!G43+'C.2 State Expenditures'!G43</f>
        <v>284167818</v>
      </c>
      <c r="H43" s="46">
        <f>'C.1 Federal Expenditures'!H43+'C.2 State Expenditures'!H43</f>
        <v>284167818</v>
      </c>
      <c r="I43" s="46">
        <f>'C.1 Federal Expenditures'!I43+'C.2 State Expenditures'!I43</f>
        <v>0</v>
      </c>
      <c r="J43" s="46">
        <f>'C.1 Federal Expenditures'!J43+'C.2 State Expenditures'!J43</f>
        <v>0</v>
      </c>
      <c r="K43" s="46">
        <f>'C.1 Federal Expenditures'!K43+'C.2 State Expenditures'!K43</f>
        <v>0</v>
      </c>
      <c r="L43" s="46">
        <f>'C.1 Federal Expenditures'!L43+'C.2 State Expenditures'!L43</f>
        <v>0</v>
      </c>
      <c r="M43" s="46">
        <f>'C.1 Federal Expenditures'!M43+'C.2 State Expenditures'!M43</f>
        <v>0</v>
      </c>
      <c r="N43" s="46">
        <f>'C.1 Federal Expenditures'!N43+'C.2 State Expenditures'!N43</f>
        <v>56737871</v>
      </c>
      <c r="O43" s="46">
        <f>'C.1 Federal Expenditures'!O43+'C.2 State Expenditures'!O43</f>
        <v>0</v>
      </c>
      <c r="P43" s="46">
        <f>'C.1 Federal Expenditures'!P43+'C.2 State Expenditures'!P43</f>
        <v>55497841</v>
      </c>
      <c r="Q43" s="46">
        <f>'C.1 Federal Expenditures'!Q43+'C.2 State Expenditures'!Q43</f>
        <v>1240030</v>
      </c>
      <c r="R43" s="46">
        <f>'C.1 Federal Expenditures'!R43+'C.2 State Expenditures'!R43</f>
        <v>105436822</v>
      </c>
      <c r="S43" s="46">
        <f>'C.1 Federal Expenditures'!S43+'C.2 State Expenditures'!S43</f>
        <v>0</v>
      </c>
      <c r="T43" s="46">
        <f>'C.1 Federal Expenditures'!T43+'C.2 State Expenditures'!T43</f>
        <v>2413361</v>
      </c>
      <c r="U43" s="46">
        <f>'C.1 Federal Expenditures'!U43+'C.2 State Expenditures'!U43</f>
        <v>103023461</v>
      </c>
      <c r="V43" s="46">
        <f>'C.1 Federal Expenditures'!V43+'C.2 State Expenditures'!V43</f>
        <v>8602202</v>
      </c>
      <c r="W43" s="46">
        <f>'C.1 Federal Expenditures'!W43+'C.2 State Expenditures'!W43</f>
        <v>324870704</v>
      </c>
      <c r="X43" s="46">
        <f>'C.1 Federal Expenditures'!X43+'C.2 State Expenditures'!X43</f>
        <v>324870704</v>
      </c>
      <c r="Y43" s="46">
        <f>'C.1 Federal Expenditures'!Y43+'C.2 State Expenditures'!Y43</f>
        <v>0</v>
      </c>
      <c r="Z43" s="46">
        <f>'C.1 Federal Expenditures'!Z43+'C.2 State Expenditures'!Z43</f>
        <v>0</v>
      </c>
      <c r="AA43" s="46">
        <f>'C.1 Federal Expenditures'!AA43+'C.2 State Expenditures'!AA43</f>
        <v>0</v>
      </c>
      <c r="AB43" s="46">
        <f>'C.1 Federal Expenditures'!AB43+'C.2 State Expenditures'!AB43</f>
        <v>0</v>
      </c>
      <c r="AC43" s="46">
        <f>'C.1 Federal Expenditures'!AC43+'C.2 State Expenditures'!AC43</f>
        <v>13476620</v>
      </c>
      <c r="AD43" s="46">
        <f>'C.1 Federal Expenditures'!AD43+'C.2 State Expenditures'!AD43</f>
        <v>0</v>
      </c>
      <c r="AE43" s="46">
        <f>'C.1 Federal Expenditures'!AE43+'C.2 State Expenditures'!AE43</f>
        <v>0</v>
      </c>
      <c r="AF43" s="46">
        <f>'C.1 Federal Expenditures'!AF43+'C.2 State Expenditures'!AF43</f>
        <v>79383704</v>
      </c>
      <c r="AG43" s="46">
        <f>'C.1 Federal Expenditures'!AG43+'C.2 State Expenditures'!AG43</f>
        <v>2363455</v>
      </c>
      <c r="AH43" s="46">
        <f>'C.1 Federal Expenditures'!AH43+'C.2 State Expenditures'!AH43</f>
        <v>0</v>
      </c>
      <c r="AI43" s="46">
        <f>'C.1 Federal Expenditures'!AI43+'C.2 State Expenditures'!AI43</f>
        <v>0</v>
      </c>
      <c r="AJ43" s="46">
        <f>'C.1 Federal Expenditures'!AJ43+'C.2 State Expenditures'!AJ43</f>
        <v>0</v>
      </c>
      <c r="AK43" s="46">
        <f>'C.1 Federal Expenditures'!AK43+'C.2 State Expenditures'!AK43</f>
        <v>0</v>
      </c>
      <c r="AL43" s="46">
        <f>'C.1 Federal Expenditures'!AL43+'C.2 State Expenditures'!AL43</f>
        <v>0</v>
      </c>
      <c r="AM43" s="46">
        <f>'C.1 Federal Expenditures'!AM43+'C.2 State Expenditures'!AM43</f>
        <v>82782445</v>
      </c>
      <c r="AN43" s="46">
        <f>'C.1 Federal Expenditures'!AN43+'C.2 State Expenditures'!AN43</f>
        <v>72088704</v>
      </c>
      <c r="AO43" s="46">
        <f>'C.1 Federal Expenditures'!AO43+'C.2 State Expenditures'!AO43</f>
        <v>0</v>
      </c>
      <c r="AP43" s="46">
        <f>'C.1 Federal Expenditures'!AP43+'C.2 State Expenditures'!AP43</f>
        <v>10693741</v>
      </c>
      <c r="AQ43" s="46">
        <f>'C.1 Federal Expenditures'!AQ43+'C.2 State Expenditures'!AQ43</f>
        <v>0</v>
      </c>
      <c r="AR43" s="46">
        <f>'C.1 Federal Expenditures'!AR43+'C.2 State Expenditures'!AR43</f>
        <v>957821641</v>
      </c>
      <c r="AS43" s="46">
        <f>'C.1 Federal Expenditures'!AS43</f>
        <v>55938593</v>
      </c>
      <c r="AT43" s="46">
        <f>'C.1 Federal Expenditures'!AT43</f>
        <v>771983201</v>
      </c>
      <c r="AU43" s="16"/>
      <c r="AV43" s="16"/>
      <c r="AW43" s="16"/>
      <c r="AX43" s="16"/>
      <c r="AY43" s="16"/>
      <c r="AZ43" s="16"/>
      <c r="BA43" s="16"/>
      <c r="BB43" s="16"/>
      <c r="BC43" s="16"/>
      <c r="BD43" s="16"/>
      <c r="BE43" s="16"/>
      <c r="BF43" s="16"/>
      <c r="BG43" s="16"/>
    </row>
    <row r="44" spans="1:59" x14ac:dyDescent="0.25">
      <c r="A44" s="69" t="s">
        <v>40</v>
      </c>
      <c r="B44" s="46">
        <f>'C.1 Federal Expenditures'!B44+'C.2 State Expenditures'!B44</f>
        <v>95021587</v>
      </c>
      <c r="C44" s="46">
        <f>'C.1 Federal Expenditures'!C44+'C.2 State Expenditures'!C44</f>
        <v>13029940</v>
      </c>
      <c r="D44" s="46">
        <f>'C.1 Federal Expenditures'!D44+'C.2 State Expenditures'!D44</f>
        <v>7126618</v>
      </c>
      <c r="E44" s="46">
        <f>'C.1 Federal Expenditures'!E44+'C.2 State Expenditures'!E44</f>
        <v>74865029</v>
      </c>
      <c r="F44" s="46">
        <f>'C.1 Federal Expenditures'!F44+'C.2 State Expenditures'!F44</f>
        <v>0</v>
      </c>
      <c r="G44" s="46">
        <f>'C.1 Federal Expenditures'!G44+'C.2 State Expenditures'!G44</f>
        <v>20368850</v>
      </c>
      <c r="H44" s="46">
        <f>'C.1 Federal Expenditures'!H44+'C.2 State Expenditures'!H44</f>
        <v>20368850</v>
      </c>
      <c r="I44" s="46">
        <f>'C.1 Federal Expenditures'!I44+'C.2 State Expenditures'!I44</f>
        <v>0</v>
      </c>
      <c r="J44" s="46">
        <f>'C.1 Federal Expenditures'!J44+'C.2 State Expenditures'!J44</f>
        <v>0</v>
      </c>
      <c r="K44" s="46">
        <f>'C.1 Federal Expenditures'!K44+'C.2 State Expenditures'!K44</f>
        <v>0</v>
      </c>
      <c r="L44" s="46">
        <f>'C.1 Federal Expenditures'!L44+'C.2 State Expenditures'!L44</f>
        <v>0</v>
      </c>
      <c r="M44" s="46">
        <f>'C.1 Federal Expenditures'!M44+'C.2 State Expenditures'!M44</f>
        <v>0</v>
      </c>
      <c r="N44" s="46">
        <f>'C.1 Federal Expenditures'!N44+'C.2 State Expenditures'!N44</f>
        <v>0</v>
      </c>
      <c r="O44" s="46">
        <f>'C.1 Federal Expenditures'!O44+'C.2 State Expenditures'!O44</f>
        <v>0</v>
      </c>
      <c r="P44" s="46">
        <f>'C.1 Federal Expenditures'!P44+'C.2 State Expenditures'!P44</f>
        <v>0</v>
      </c>
      <c r="Q44" s="46">
        <f>'C.1 Federal Expenditures'!Q44+'C.2 State Expenditures'!Q44</f>
        <v>0</v>
      </c>
      <c r="R44" s="46">
        <f>'C.1 Federal Expenditures'!R44+'C.2 State Expenditures'!R44</f>
        <v>9673908</v>
      </c>
      <c r="S44" s="46">
        <f>'C.1 Federal Expenditures'!S44+'C.2 State Expenditures'!S44</f>
        <v>0</v>
      </c>
      <c r="T44" s="46">
        <f>'C.1 Federal Expenditures'!T44+'C.2 State Expenditures'!T44</f>
        <v>0</v>
      </c>
      <c r="U44" s="46">
        <f>'C.1 Federal Expenditures'!U44+'C.2 State Expenditures'!U44</f>
        <v>9673908</v>
      </c>
      <c r="V44" s="46">
        <f>'C.1 Federal Expenditures'!V44+'C.2 State Expenditures'!V44</f>
        <v>1276106</v>
      </c>
      <c r="W44" s="46">
        <f>'C.1 Federal Expenditures'!W44+'C.2 State Expenditures'!W44</f>
        <v>16251771</v>
      </c>
      <c r="X44" s="46">
        <f>'C.1 Federal Expenditures'!X44+'C.2 State Expenditures'!X44</f>
        <v>16251771</v>
      </c>
      <c r="Y44" s="46">
        <f>'C.1 Federal Expenditures'!Y44+'C.2 State Expenditures'!Y44</f>
        <v>0</v>
      </c>
      <c r="Z44" s="46">
        <f>'C.1 Federal Expenditures'!Z44+'C.2 State Expenditures'!Z44</f>
        <v>0</v>
      </c>
      <c r="AA44" s="46">
        <f>'C.1 Federal Expenditures'!AA44+'C.2 State Expenditures'!AA44</f>
        <v>6076322</v>
      </c>
      <c r="AB44" s="46">
        <f>'C.1 Federal Expenditures'!AB44+'C.2 State Expenditures'!AB44</f>
        <v>299345</v>
      </c>
      <c r="AC44" s="46">
        <f>'C.1 Federal Expenditures'!AC44+'C.2 State Expenditures'!AC44</f>
        <v>0</v>
      </c>
      <c r="AD44" s="46">
        <f>'C.1 Federal Expenditures'!AD44+'C.2 State Expenditures'!AD44</f>
        <v>0</v>
      </c>
      <c r="AE44" s="46">
        <f>'C.1 Federal Expenditures'!AE44+'C.2 State Expenditures'!AE44</f>
        <v>0</v>
      </c>
      <c r="AF44" s="46">
        <f>'C.1 Federal Expenditures'!AF44+'C.2 State Expenditures'!AF44</f>
        <v>0</v>
      </c>
      <c r="AG44" s="46">
        <f>'C.1 Federal Expenditures'!AG44+'C.2 State Expenditures'!AG44</f>
        <v>0</v>
      </c>
      <c r="AH44" s="46">
        <f>'C.1 Federal Expenditures'!AH44+'C.2 State Expenditures'!AH44</f>
        <v>0</v>
      </c>
      <c r="AI44" s="46">
        <f>'C.1 Federal Expenditures'!AI44+'C.2 State Expenditures'!AI44</f>
        <v>0</v>
      </c>
      <c r="AJ44" s="46">
        <f>'C.1 Federal Expenditures'!AJ44+'C.2 State Expenditures'!AJ44</f>
        <v>0</v>
      </c>
      <c r="AK44" s="46">
        <f>'C.1 Federal Expenditures'!AK44+'C.2 State Expenditures'!AK44</f>
        <v>0</v>
      </c>
      <c r="AL44" s="46">
        <f>'C.1 Federal Expenditures'!AL44+'C.2 State Expenditures'!AL44</f>
        <v>0</v>
      </c>
      <c r="AM44" s="46">
        <f>'C.1 Federal Expenditures'!AM44+'C.2 State Expenditures'!AM44</f>
        <v>12597358</v>
      </c>
      <c r="AN44" s="46">
        <f>'C.1 Federal Expenditures'!AN44+'C.2 State Expenditures'!AN44</f>
        <v>9457192</v>
      </c>
      <c r="AO44" s="46">
        <f>'C.1 Federal Expenditures'!AO44+'C.2 State Expenditures'!AO44</f>
        <v>0</v>
      </c>
      <c r="AP44" s="46">
        <f>'C.1 Federal Expenditures'!AP44+'C.2 State Expenditures'!AP44</f>
        <v>3140166</v>
      </c>
      <c r="AQ44" s="46">
        <f>'C.1 Federal Expenditures'!AQ44+'C.2 State Expenditures'!AQ44</f>
        <v>80369435</v>
      </c>
      <c r="AR44" s="46">
        <f>'C.1 Federal Expenditures'!AR44+'C.2 State Expenditures'!AR44</f>
        <v>146913095</v>
      </c>
      <c r="AS44" s="46">
        <f>'C.1 Federal Expenditures'!AS44</f>
        <v>0</v>
      </c>
      <c r="AT44" s="46">
        <f>'C.1 Federal Expenditures'!AT44</f>
        <v>11466011</v>
      </c>
      <c r="AU44" s="16"/>
      <c r="AV44" s="16"/>
      <c r="AW44" s="16"/>
      <c r="AX44" s="16"/>
      <c r="AY44" s="16"/>
      <c r="AZ44" s="16"/>
      <c r="BA44" s="16"/>
      <c r="BB44" s="16"/>
      <c r="BC44" s="16"/>
      <c r="BD44" s="16"/>
      <c r="BE44" s="16"/>
      <c r="BF44" s="16"/>
      <c r="BG44" s="16"/>
    </row>
    <row r="45" spans="1:59" x14ac:dyDescent="0.25">
      <c r="A45" s="69" t="s">
        <v>41</v>
      </c>
      <c r="B45" s="46">
        <f>'C.1 Federal Expenditures'!B45+'C.2 State Expenditures'!B45</f>
        <v>111104406</v>
      </c>
      <c r="C45" s="46">
        <f>'C.1 Federal Expenditures'!C45+'C.2 State Expenditures'!C45</f>
        <v>0</v>
      </c>
      <c r="D45" s="46">
        <f>'C.1 Federal Expenditures'!D45+'C.2 State Expenditures'!D45</f>
        <v>0</v>
      </c>
      <c r="E45" s="46">
        <f>'C.1 Federal Expenditures'!E45+'C.2 State Expenditures'!E45</f>
        <v>99967824</v>
      </c>
      <c r="F45" s="46">
        <f>'C.1 Federal Expenditures'!F45+'C.2 State Expenditures'!F45</f>
        <v>36119668</v>
      </c>
      <c r="G45" s="46">
        <f>'C.1 Federal Expenditures'!G45+'C.2 State Expenditures'!G45</f>
        <v>40790583</v>
      </c>
      <c r="H45" s="46">
        <f>'C.1 Federal Expenditures'!H45+'C.2 State Expenditures'!H45</f>
        <v>28542103</v>
      </c>
      <c r="I45" s="46">
        <f>'C.1 Federal Expenditures'!I45+'C.2 State Expenditures'!I45</f>
        <v>12248480</v>
      </c>
      <c r="J45" s="46">
        <f>'C.1 Federal Expenditures'!J45+'C.2 State Expenditures'!J45</f>
        <v>0</v>
      </c>
      <c r="K45" s="46">
        <f>'C.1 Federal Expenditures'!K45+'C.2 State Expenditures'!K45</f>
        <v>0</v>
      </c>
      <c r="L45" s="46">
        <f>'C.1 Federal Expenditures'!L45+'C.2 State Expenditures'!L45</f>
        <v>0</v>
      </c>
      <c r="M45" s="46">
        <f>'C.1 Federal Expenditures'!M45+'C.2 State Expenditures'!M45</f>
        <v>0</v>
      </c>
      <c r="N45" s="46">
        <f>'C.1 Federal Expenditures'!N45+'C.2 State Expenditures'!N45</f>
        <v>0</v>
      </c>
      <c r="O45" s="46">
        <f>'C.1 Federal Expenditures'!O45+'C.2 State Expenditures'!O45</f>
        <v>0</v>
      </c>
      <c r="P45" s="46">
        <f>'C.1 Federal Expenditures'!P45+'C.2 State Expenditures'!P45</f>
        <v>0</v>
      </c>
      <c r="Q45" s="46">
        <f>'C.1 Federal Expenditures'!Q45+'C.2 State Expenditures'!Q45</f>
        <v>0</v>
      </c>
      <c r="R45" s="46">
        <f>'C.1 Federal Expenditures'!R45+'C.2 State Expenditures'!R45</f>
        <v>18088836</v>
      </c>
      <c r="S45" s="46">
        <f>'C.1 Federal Expenditures'!S45+'C.2 State Expenditures'!S45</f>
        <v>0</v>
      </c>
      <c r="T45" s="46">
        <f>'C.1 Federal Expenditures'!T45+'C.2 State Expenditures'!T45</f>
        <v>10226681</v>
      </c>
      <c r="U45" s="46">
        <f>'C.1 Federal Expenditures'!U45+'C.2 State Expenditures'!U45</f>
        <v>7862155</v>
      </c>
      <c r="V45" s="46">
        <f>'C.1 Federal Expenditures'!V45+'C.2 State Expenditures'!V45</f>
        <v>1273483</v>
      </c>
      <c r="W45" s="46">
        <f>'C.1 Federal Expenditures'!W45+'C.2 State Expenditures'!W45</f>
        <v>4085269</v>
      </c>
      <c r="X45" s="46">
        <f>'C.1 Federal Expenditures'!X45+'C.2 State Expenditures'!X45</f>
        <v>4085269</v>
      </c>
      <c r="Y45" s="46">
        <f>'C.1 Federal Expenditures'!Y45+'C.2 State Expenditures'!Y45</f>
        <v>0</v>
      </c>
      <c r="Z45" s="46">
        <f>'C.1 Federal Expenditures'!Z45+'C.2 State Expenditures'!Z45</f>
        <v>0</v>
      </c>
      <c r="AA45" s="46">
        <f>'C.1 Federal Expenditures'!AA45+'C.2 State Expenditures'!AA45</f>
        <v>0</v>
      </c>
      <c r="AB45" s="46">
        <f>'C.1 Federal Expenditures'!AB45+'C.2 State Expenditures'!AB45</f>
        <v>0</v>
      </c>
      <c r="AC45" s="46">
        <f>'C.1 Federal Expenditures'!AC45+'C.2 State Expenditures'!AC45</f>
        <v>0</v>
      </c>
      <c r="AD45" s="46">
        <f>'C.1 Federal Expenditures'!AD45+'C.2 State Expenditures'!AD45</f>
        <v>3620973</v>
      </c>
      <c r="AE45" s="46">
        <f>'C.1 Federal Expenditures'!AE45+'C.2 State Expenditures'!AE45</f>
        <v>0</v>
      </c>
      <c r="AF45" s="46">
        <f>'C.1 Federal Expenditures'!AF45+'C.2 State Expenditures'!AF45</f>
        <v>0</v>
      </c>
      <c r="AG45" s="46">
        <f>'C.1 Federal Expenditures'!AG45+'C.2 State Expenditures'!AG45</f>
        <v>1634087</v>
      </c>
      <c r="AH45" s="46">
        <f>'C.1 Federal Expenditures'!AH45+'C.2 State Expenditures'!AH45</f>
        <v>0</v>
      </c>
      <c r="AI45" s="46">
        <f>'C.1 Federal Expenditures'!AI45+'C.2 State Expenditures'!AI45</f>
        <v>0</v>
      </c>
      <c r="AJ45" s="46">
        <f>'C.1 Federal Expenditures'!AJ45+'C.2 State Expenditures'!AJ45</f>
        <v>0</v>
      </c>
      <c r="AK45" s="46">
        <f>'C.1 Federal Expenditures'!AK45+'C.2 State Expenditures'!AK45</f>
        <v>0</v>
      </c>
      <c r="AL45" s="46">
        <f>'C.1 Federal Expenditures'!AL45+'C.2 State Expenditures'!AL45</f>
        <v>0</v>
      </c>
      <c r="AM45" s="46">
        <f>'C.1 Federal Expenditures'!AM45+'C.2 State Expenditures'!AM45</f>
        <v>22416411</v>
      </c>
      <c r="AN45" s="46">
        <f>'C.1 Federal Expenditures'!AN45+'C.2 State Expenditures'!AN45</f>
        <v>18576084</v>
      </c>
      <c r="AO45" s="46">
        <f>'C.1 Federal Expenditures'!AO45+'C.2 State Expenditures'!AO45</f>
        <v>0</v>
      </c>
      <c r="AP45" s="46">
        <f>'C.1 Federal Expenditures'!AP45+'C.2 State Expenditures'!AP45</f>
        <v>3840327</v>
      </c>
      <c r="AQ45" s="46">
        <f>'C.1 Federal Expenditures'!AQ45+'C.2 State Expenditures'!AQ45</f>
        <v>88446241</v>
      </c>
      <c r="AR45" s="46">
        <f>'C.1 Federal Expenditures'!AR45+'C.2 State Expenditures'!AR45</f>
        <v>180355883</v>
      </c>
      <c r="AS45" s="46">
        <f>'C.1 Federal Expenditures'!AS45</f>
        <v>24466338</v>
      </c>
      <c r="AT45" s="46">
        <f>'C.1 Federal Expenditures'!AT45</f>
        <v>0</v>
      </c>
      <c r="AU45" s="16"/>
      <c r="AV45" s="16"/>
      <c r="AW45" s="16"/>
      <c r="AX45" s="16"/>
      <c r="AY45" s="16"/>
      <c r="AZ45" s="16"/>
      <c r="BA45" s="16"/>
      <c r="BB45" s="16"/>
      <c r="BC45" s="16"/>
      <c r="BD45" s="16"/>
      <c r="BE45" s="16"/>
      <c r="BF45" s="16"/>
      <c r="BG45" s="16"/>
    </row>
    <row r="46" spans="1:59" x14ac:dyDescent="0.25">
      <c r="A46" s="69" t="s">
        <v>42</v>
      </c>
      <c r="B46" s="46">
        <f>'C.1 Federal Expenditures'!B46+'C.2 State Expenditures'!B46</f>
        <v>21279651</v>
      </c>
      <c r="C46" s="46">
        <f>'C.1 Federal Expenditures'!C46+'C.2 State Expenditures'!C46</f>
        <v>0</v>
      </c>
      <c r="D46" s="46">
        <f>'C.1 Federal Expenditures'!D46+'C.2 State Expenditures'!D46</f>
        <v>2127965</v>
      </c>
      <c r="E46" s="46">
        <f>'C.1 Federal Expenditures'!E46+'C.2 State Expenditures'!E46</f>
        <v>19151686</v>
      </c>
      <c r="F46" s="46">
        <f>'C.1 Federal Expenditures'!F46+'C.2 State Expenditures'!F46</f>
        <v>19382859</v>
      </c>
      <c r="G46" s="46">
        <f>'C.1 Federal Expenditures'!G46+'C.2 State Expenditures'!G46</f>
        <v>14025248</v>
      </c>
      <c r="H46" s="46">
        <f>'C.1 Federal Expenditures'!H46+'C.2 State Expenditures'!H46</f>
        <v>14025248</v>
      </c>
      <c r="I46" s="46">
        <f>'C.1 Federal Expenditures'!I46+'C.2 State Expenditures'!I46</f>
        <v>0</v>
      </c>
      <c r="J46" s="46">
        <f>'C.1 Federal Expenditures'!J46+'C.2 State Expenditures'!J46</f>
        <v>3831546</v>
      </c>
      <c r="K46" s="46">
        <f>'C.1 Federal Expenditures'!K46+'C.2 State Expenditures'!K46</f>
        <v>919460</v>
      </c>
      <c r="L46" s="46">
        <f>'C.1 Federal Expenditures'!L46+'C.2 State Expenditures'!L46</f>
        <v>0</v>
      </c>
      <c r="M46" s="46">
        <f>'C.1 Federal Expenditures'!M46+'C.2 State Expenditures'!M46</f>
        <v>2912086</v>
      </c>
      <c r="N46" s="46">
        <f>'C.1 Federal Expenditures'!N46+'C.2 State Expenditures'!N46</f>
        <v>0</v>
      </c>
      <c r="O46" s="46">
        <f>'C.1 Federal Expenditures'!O46+'C.2 State Expenditures'!O46</f>
        <v>0</v>
      </c>
      <c r="P46" s="46">
        <f>'C.1 Federal Expenditures'!P46+'C.2 State Expenditures'!P46</f>
        <v>0</v>
      </c>
      <c r="Q46" s="46">
        <f>'C.1 Federal Expenditures'!Q46+'C.2 State Expenditures'!Q46</f>
        <v>0</v>
      </c>
      <c r="R46" s="46">
        <f>'C.1 Federal Expenditures'!R46+'C.2 State Expenditures'!R46</f>
        <v>3988034</v>
      </c>
      <c r="S46" s="46">
        <f>'C.1 Federal Expenditures'!S46+'C.2 State Expenditures'!S46</f>
        <v>0</v>
      </c>
      <c r="T46" s="46">
        <f>'C.1 Federal Expenditures'!T46+'C.2 State Expenditures'!T46</f>
        <v>0</v>
      </c>
      <c r="U46" s="46">
        <f>'C.1 Federal Expenditures'!U46+'C.2 State Expenditures'!U46</f>
        <v>3988034</v>
      </c>
      <c r="V46" s="46">
        <f>'C.1 Federal Expenditures'!V46+'C.2 State Expenditures'!V46</f>
        <v>86602</v>
      </c>
      <c r="W46" s="46">
        <f>'C.1 Federal Expenditures'!W46+'C.2 State Expenditures'!W46</f>
        <v>802914</v>
      </c>
      <c r="X46" s="46">
        <f>'C.1 Federal Expenditures'!X46+'C.2 State Expenditures'!X46</f>
        <v>802914</v>
      </c>
      <c r="Y46" s="46">
        <f>'C.1 Federal Expenditures'!Y46+'C.2 State Expenditures'!Y46</f>
        <v>0</v>
      </c>
      <c r="Z46" s="46">
        <f>'C.1 Federal Expenditures'!Z46+'C.2 State Expenditures'!Z46</f>
        <v>0</v>
      </c>
      <c r="AA46" s="46">
        <f>'C.1 Federal Expenditures'!AA46+'C.2 State Expenditures'!AA46</f>
        <v>0</v>
      </c>
      <c r="AB46" s="46">
        <f>'C.1 Federal Expenditures'!AB46+'C.2 State Expenditures'!AB46</f>
        <v>0</v>
      </c>
      <c r="AC46" s="46">
        <f>'C.1 Federal Expenditures'!AC46+'C.2 State Expenditures'!AC46</f>
        <v>0</v>
      </c>
      <c r="AD46" s="46">
        <f>'C.1 Federal Expenditures'!AD46+'C.2 State Expenditures'!AD46</f>
        <v>475083</v>
      </c>
      <c r="AE46" s="46">
        <f>'C.1 Federal Expenditures'!AE46+'C.2 State Expenditures'!AE46</f>
        <v>0</v>
      </c>
      <c r="AF46" s="46">
        <f>'C.1 Federal Expenditures'!AF46+'C.2 State Expenditures'!AF46</f>
        <v>0</v>
      </c>
      <c r="AG46" s="46">
        <f>'C.1 Federal Expenditures'!AG46+'C.2 State Expenditures'!AG46</f>
        <v>0</v>
      </c>
      <c r="AH46" s="46">
        <f>'C.1 Federal Expenditures'!AH46+'C.2 State Expenditures'!AH46</f>
        <v>0</v>
      </c>
      <c r="AI46" s="46">
        <f>'C.1 Federal Expenditures'!AI46+'C.2 State Expenditures'!AI46</f>
        <v>0</v>
      </c>
      <c r="AJ46" s="46">
        <f>'C.1 Federal Expenditures'!AJ46+'C.2 State Expenditures'!AJ46</f>
        <v>0</v>
      </c>
      <c r="AK46" s="46">
        <f>'C.1 Federal Expenditures'!AK46+'C.2 State Expenditures'!AK46</f>
        <v>0</v>
      </c>
      <c r="AL46" s="46">
        <f>'C.1 Federal Expenditures'!AL46+'C.2 State Expenditures'!AL46</f>
        <v>475387</v>
      </c>
      <c r="AM46" s="46">
        <f>'C.1 Federal Expenditures'!AM46+'C.2 State Expenditures'!AM46</f>
        <v>2927925</v>
      </c>
      <c r="AN46" s="46">
        <f>'C.1 Federal Expenditures'!AN46+'C.2 State Expenditures'!AN46</f>
        <v>2927925</v>
      </c>
      <c r="AO46" s="46">
        <f>'C.1 Federal Expenditures'!AO46+'C.2 State Expenditures'!AO46</f>
        <v>0</v>
      </c>
      <c r="AP46" s="46">
        <f>'C.1 Federal Expenditures'!AP46+'C.2 State Expenditures'!AP46</f>
        <v>0</v>
      </c>
      <c r="AQ46" s="46">
        <f>'C.1 Federal Expenditures'!AQ46+'C.2 State Expenditures'!AQ46</f>
        <v>0</v>
      </c>
      <c r="AR46" s="46">
        <f>'C.1 Federal Expenditures'!AR46+'C.2 State Expenditures'!AR46</f>
        <v>26612739</v>
      </c>
      <c r="AS46" s="46">
        <f>'C.1 Federal Expenditures'!AS46</f>
        <v>0</v>
      </c>
      <c r="AT46" s="46">
        <f>'C.1 Federal Expenditures'!AT46</f>
        <v>20461806</v>
      </c>
      <c r="AU46" s="16"/>
      <c r="AV46" s="16"/>
      <c r="AW46" s="16"/>
      <c r="AX46" s="16"/>
      <c r="AY46" s="16"/>
      <c r="AZ46" s="16"/>
      <c r="BA46" s="16"/>
      <c r="BB46" s="16"/>
      <c r="BC46" s="16"/>
      <c r="BD46" s="16"/>
      <c r="BE46" s="16"/>
      <c r="BF46" s="16"/>
      <c r="BG46" s="16"/>
    </row>
    <row r="47" spans="1:59" x14ac:dyDescent="0.25">
      <c r="A47" s="69" t="s">
        <v>43</v>
      </c>
      <c r="B47" s="46">
        <f>'C.1 Federal Expenditures'!B47+'C.2 State Expenditures'!B47</f>
        <v>212859869</v>
      </c>
      <c r="C47" s="46">
        <f>'C.1 Federal Expenditures'!C47+'C.2 State Expenditures'!C47</f>
        <v>8397592</v>
      </c>
      <c r="D47" s="46">
        <f>'C.1 Federal Expenditures'!D47+'C.2 State Expenditures'!D47</f>
        <v>0</v>
      </c>
      <c r="E47" s="46">
        <f>'C.1 Federal Expenditures'!E47+'C.2 State Expenditures'!E47</f>
        <v>183126205</v>
      </c>
      <c r="F47" s="46">
        <f>'C.1 Federal Expenditures'!F47+'C.2 State Expenditures'!F47</f>
        <v>153078285</v>
      </c>
      <c r="G47" s="46">
        <f>'C.1 Federal Expenditures'!G47+'C.2 State Expenditures'!G47</f>
        <v>82102096</v>
      </c>
      <c r="H47" s="46">
        <f>'C.1 Federal Expenditures'!H47+'C.2 State Expenditures'!H47</f>
        <v>82102096</v>
      </c>
      <c r="I47" s="46">
        <f>'C.1 Federal Expenditures'!I47+'C.2 State Expenditures'!I47</f>
        <v>0</v>
      </c>
      <c r="J47" s="46">
        <f>'C.1 Federal Expenditures'!J47+'C.2 State Expenditures'!J47</f>
        <v>0</v>
      </c>
      <c r="K47" s="46">
        <f>'C.1 Federal Expenditures'!K47+'C.2 State Expenditures'!K47</f>
        <v>0</v>
      </c>
      <c r="L47" s="46">
        <f>'C.1 Federal Expenditures'!L47+'C.2 State Expenditures'!L47</f>
        <v>0</v>
      </c>
      <c r="M47" s="46">
        <f>'C.1 Federal Expenditures'!M47+'C.2 State Expenditures'!M47</f>
        <v>0</v>
      </c>
      <c r="N47" s="46">
        <f>'C.1 Federal Expenditures'!N47+'C.2 State Expenditures'!N47</f>
        <v>0</v>
      </c>
      <c r="O47" s="46">
        <f>'C.1 Federal Expenditures'!O47+'C.2 State Expenditures'!O47</f>
        <v>0</v>
      </c>
      <c r="P47" s="46">
        <f>'C.1 Federal Expenditures'!P47+'C.2 State Expenditures'!P47</f>
        <v>0</v>
      </c>
      <c r="Q47" s="46">
        <f>'C.1 Federal Expenditures'!Q47+'C.2 State Expenditures'!Q47</f>
        <v>0</v>
      </c>
      <c r="R47" s="46">
        <f>'C.1 Federal Expenditures'!R47+'C.2 State Expenditures'!R47</f>
        <v>32784889</v>
      </c>
      <c r="S47" s="46">
        <f>'C.1 Federal Expenditures'!S47+'C.2 State Expenditures'!S47</f>
        <v>0</v>
      </c>
      <c r="T47" s="46">
        <f>'C.1 Federal Expenditures'!T47+'C.2 State Expenditures'!T47</f>
        <v>0</v>
      </c>
      <c r="U47" s="46">
        <f>'C.1 Federal Expenditures'!U47+'C.2 State Expenditures'!U47</f>
        <v>32784889</v>
      </c>
      <c r="V47" s="46">
        <f>'C.1 Federal Expenditures'!V47+'C.2 State Expenditures'!V47</f>
        <v>1996202</v>
      </c>
      <c r="W47" s="46">
        <f>'C.1 Federal Expenditures'!W47+'C.2 State Expenditures'!W47</f>
        <v>85380566</v>
      </c>
      <c r="X47" s="46">
        <f>'C.1 Federal Expenditures'!X47+'C.2 State Expenditures'!X47</f>
        <v>23579659</v>
      </c>
      <c r="Y47" s="46">
        <f>'C.1 Federal Expenditures'!Y47+'C.2 State Expenditures'!Y47</f>
        <v>61800907</v>
      </c>
      <c r="Z47" s="46">
        <f>'C.1 Federal Expenditures'!Z47+'C.2 State Expenditures'!Z47</f>
        <v>0</v>
      </c>
      <c r="AA47" s="46">
        <f>'C.1 Federal Expenditures'!AA47+'C.2 State Expenditures'!AA47</f>
        <v>0</v>
      </c>
      <c r="AB47" s="46">
        <f>'C.1 Federal Expenditures'!AB47+'C.2 State Expenditures'!AB47</f>
        <v>0</v>
      </c>
      <c r="AC47" s="46">
        <f>'C.1 Federal Expenditures'!AC47+'C.2 State Expenditures'!AC47</f>
        <v>0</v>
      </c>
      <c r="AD47" s="46">
        <f>'C.1 Federal Expenditures'!AD47+'C.2 State Expenditures'!AD47</f>
        <v>389806</v>
      </c>
      <c r="AE47" s="46">
        <f>'C.1 Federal Expenditures'!AE47+'C.2 State Expenditures'!AE47</f>
        <v>0</v>
      </c>
      <c r="AF47" s="46">
        <f>'C.1 Federal Expenditures'!AF47+'C.2 State Expenditures'!AF47</f>
        <v>0</v>
      </c>
      <c r="AG47" s="46">
        <f>'C.1 Federal Expenditures'!AG47+'C.2 State Expenditures'!AG47</f>
        <v>0</v>
      </c>
      <c r="AH47" s="46">
        <f>'C.1 Federal Expenditures'!AH47+'C.2 State Expenditures'!AH47</f>
        <v>0</v>
      </c>
      <c r="AI47" s="46">
        <f>'C.1 Federal Expenditures'!AI47+'C.2 State Expenditures'!AI47</f>
        <v>0</v>
      </c>
      <c r="AJ47" s="46">
        <f>'C.1 Federal Expenditures'!AJ47+'C.2 State Expenditures'!AJ47</f>
        <v>0</v>
      </c>
      <c r="AK47" s="46">
        <f>'C.1 Federal Expenditures'!AK47+'C.2 State Expenditures'!AK47</f>
        <v>0</v>
      </c>
      <c r="AL47" s="46">
        <f>'C.1 Federal Expenditures'!AL47+'C.2 State Expenditures'!AL47</f>
        <v>0</v>
      </c>
      <c r="AM47" s="46">
        <f>'C.1 Federal Expenditures'!AM47+'C.2 State Expenditures'!AM47</f>
        <v>35825907</v>
      </c>
      <c r="AN47" s="46">
        <f>'C.1 Federal Expenditures'!AN47+'C.2 State Expenditures'!AN47</f>
        <v>30707063</v>
      </c>
      <c r="AO47" s="46">
        <f>'C.1 Federal Expenditures'!AO47+'C.2 State Expenditures'!AO47</f>
        <v>0</v>
      </c>
      <c r="AP47" s="46">
        <f>'C.1 Federal Expenditures'!AP47+'C.2 State Expenditures'!AP47</f>
        <v>5118844</v>
      </c>
      <c r="AQ47" s="46">
        <f>'C.1 Federal Expenditures'!AQ47+'C.2 State Expenditures'!AQ47</f>
        <v>9498702</v>
      </c>
      <c r="AR47" s="46">
        <f>'C.1 Federal Expenditures'!AR47+'C.2 State Expenditures'!AR47</f>
        <v>247978168</v>
      </c>
      <c r="AS47" s="46">
        <f>'C.1 Federal Expenditures'!AS47</f>
        <v>0</v>
      </c>
      <c r="AT47" s="46">
        <f>'C.1 Federal Expenditures'!AT47</f>
        <v>242828263</v>
      </c>
      <c r="AU47" s="16"/>
      <c r="AV47" s="16"/>
      <c r="AW47" s="16"/>
      <c r="AX47" s="16"/>
      <c r="AY47" s="16"/>
      <c r="AZ47" s="16"/>
      <c r="BA47" s="16"/>
      <c r="BB47" s="16"/>
      <c r="BC47" s="16"/>
      <c r="BD47" s="16"/>
      <c r="BE47" s="16"/>
      <c r="BF47" s="16"/>
      <c r="BG47" s="16"/>
    </row>
    <row r="48" spans="1:59" x14ac:dyDescent="0.25">
      <c r="A48" s="69" t="s">
        <v>44</v>
      </c>
      <c r="B48" s="46">
        <f>'C.1 Federal Expenditures'!B48+'C.2 State Expenditures'!B48</f>
        <v>540426574</v>
      </c>
      <c r="C48" s="46">
        <f>'C.1 Federal Expenditures'!C48+'C.2 State Expenditures'!C48</f>
        <v>0</v>
      </c>
      <c r="D48" s="46">
        <f>'C.1 Federal Expenditures'!D48+'C.2 State Expenditures'!D48</f>
        <v>33573455</v>
      </c>
      <c r="E48" s="46">
        <f>'C.1 Federal Expenditures'!E48+'C.2 State Expenditures'!E48</f>
        <v>452683297</v>
      </c>
      <c r="F48" s="46">
        <f>'C.1 Federal Expenditures'!F48+'C.2 State Expenditures'!F48</f>
        <v>188722368</v>
      </c>
      <c r="G48" s="46">
        <f>'C.1 Federal Expenditures'!G48+'C.2 State Expenditures'!G48</f>
        <v>58129686</v>
      </c>
      <c r="H48" s="46">
        <f>'C.1 Federal Expenditures'!H48+'C.2 State Expenditures'!H48</f>
        <v>58129686</v>
      </c>
      <c r="I48" s="46">
        <f>'C.1 Federal Expenditures'!I48+'C.2 State Expenditures'!I48</f>
        <v>0</v>
      </c>
      <c r="J48" s="46">
        <f>'C.1 Federal Expenditures'!J48+'C.2 State Expenditures'!J48</f>
        <v>81934059</v>
      </c>
      <c r="K48" s="46">
        <f>'C.1 Federal Expenditures'!K48+'C.2 State Expenditures'!K48</f>
        <v>81934059</v>
      </c>
      <c r="L48" s="46">
        <f>'C.1 Federal Expenditures'!L48+'C.2 State Expenditures'!L48</f>
        <v>0</v>
      </c>
      <c r="M48" s="46">
        <f>'C.1 Federal Expenditures'!M48+'C.2 State Expenditures'!M48</f>
        <v>0</v>
      </c>
      <c r="N48" s="46">
        <f>'C.1 Federal Expenditures'!N48+'C.2 State Expenditures'!N48</f>
        <v>282491494</v>
      </c>
      <c r="O48" s="46">
        <f>'C.1 Federal Expenditures'!O48+'C.2 State Expenditures'!O48</f>
        <v>282491494</v>
      </c>
      <c r="P48" s="46">
        <f>'C.1 Federal Expenditures'!P48+'C.2 State Expenditures'!P48</f>
        <v>0</v>
      </c>
      <c r="Q48" s="46">
        <f>'C.1 Federal Expenditures'!Q48+'C.2 State Expenditures'!Q48</f>
        <v>0</v>
      </c>
      <c r="R48" s="46">
        <f>'C.1 Federal Expenditures'!R48+'C.2 State Expenditures'!R48</f>
        <v>74133218</v>
      </c>
      <c r="S48" s="46">
        <f>'C.1 Federal Expenditures'!S48+'C.2 State Expenditures'!S48</f>
        <v>3589180</v>
      </c>
      <c r="T48" s="46">
        <f>'C.1 Federal Expenditures'!T48+'C.2 State Expenditures'!T48</f>
        <v>4940493</v>
      </c>
      <c r="U48" s="46">
        <f>'C.1 Federal Expenditures'!U48+'C.2 State Expenditures'!U48</f>
        <v>65603545</v>
      </c>
      <c r="V48" s="46">
        <f>'C.1 Federal Expenditures'!V48+'C.2 State Expenditures'!V48</f>
        <v>4020278</v>
      </c>
      <c r="W48" s="46">
        <f>'C.1 Federal Expenditures'!W48+'C.2 State Expenditures'!W48</f>
        <v>374495148</v>
      </c>
      <c r="X48" s="46">
        <f>'C.1 Federal Expenditures'!X48+'C.2 State Expenditures'!X48</f>
        <v>0</v>
      </c>
      <c r="Y48" s="46">
        <f>'C.1 Federal Expenditures'!Y48+'C.2 State Expenditures'!Y48</f>
        <v>374495148</v>
      </c>
      <c r="Z48" s="46">
        <f>'C.1 Federal Expenditures'!Z48+'C.2 State Expenditures'!Z48</f>
        <v>0</v>
      </c>
      <c r="AA48" s="46">
        <f>'C.1 Federal Expenditures'!AA48+'C.2 State Expenditures'!AA48</f>
        <v>0</v>
      </c>
      <c r="AB48" s="46">
        <f>'C.1 Federal Expenditures'!AB48+'C.2 State Expenditures'!AB48</f>
        <v>0</v>
      </c>
      <c r="AC48" s="46">
        <f>'C.1 Federal Expenditures'!AC48+'C.2 State Expenditures'!AC48</f>
        <v>4381696</v>
      </c>
      <c r="AD48" s="46">
        <f>'C.1 Federal Expenditures'!AD48+'C.2 State Expenditures'!AD48</f>
        <v>0</v>
      </c>
      <c r="AE48" s="46">
        <f>'C.1 Federal Expenditures'!AE48+'C.2 State Expenditures'!AE48</f>
        <v>0</v>
      </c>
      <c r="AF48" s="46">
        <f>'C.1 Federal Expenditures'!AF48+'C.2 State Expenditures'!AF48</f>
        <v>6799011</v>
      </c>
      <c r="AG48" s="46">
        <f>'C.1 Federal Expenditures'!AG48+'C.2 State Expenditures'!AG48</f>
        <v>8595030</v>
      </c>
      <c r="AH48" s="46">
        <f>'C.1 Federal Expenditures'!AH48+'C.2 State Expenditures'!AH48</f>
        <v>803817</v>
      </c>
      <c r="AI48" s="46">
        <f>'C.1 Federal Expenditures'!AI48+'C.2 State Expenditures'!AI48</f>
        <v>803817</v>
      </c>
      <c r="AJ48" s="46">
        <f>'C.1 Federal Expenditures'!AJ48+'C.2 State Expenditures'!AJ48</f>
        <v>0</v>
      </c>
      <c r="AK48" s="46">
        <f>'C.1 Federal Expenditures'!AK48+'C.2 State Expenditures'!AK48</f>
        <v>0</v>
      </c>
      <c r="AL48" s="46">
        <f>'C.1 Federal Expenditures'!AL48+'C.2 State Expenditures'!AL48</f>
        <v>3226399</v>
      </c>
      <c r="AM48" s="46">
        <f>'C.1 Federal Expenditures'!AM48+'C.2 State Expenditures'!AM48</f>
        <v>51415273</v>
      </c>
      <c r="AN48" s="46">
        <f>'C.1 Federal Expenditures'!AN48+'C.2 State Expenditures'!AN48</f>
        <v>34691038</v>
      </c>
      <c r="AO48" s="46">
        <f>'C.1 Federal Expenditures'!AO48+'C.2 State Expenditures'!AO48</f>
        <v>0</v>
      </c>
      <c r="AP48" s="46">
        <f>'C.1 Federal Expenditures'!AP48+'C.2 State Expenditures'!AP48</f>
        <v>16724235</v>
      </c>
      <c r="AQ48" s="46">
        <f>'C.1 Federal Expenditures'!AQ48+'C.2 State Expenditures'!AQ48</f>
        <v>14930000</v>
      </c>
      <c r="AR48" s="46">
        <f>'C.1 Federal Expenditures'!AR48+'C.2 State Expenditures'!AR48</f>
        <v>965355109</v>
      </c>
      <c r="AS48" s="46">
        <f>'C.1 Federal Expenditures'!AS48</f>
        <v>124788262</v>
      </c>
      <c r="AT48" s="46">
        <f>'C.1 Federal Expenditures'!AT48</f>
        <v>2</v>
      </c>
      <c r="AU48" s="16"/>
      <c r="AV48" s="16"/>
      <c r="AW48" s="16"/>
      <c r="AX48" s="16"/>
      <c r="AY48" s="16"/>
      <c r="AZ48" s="16"/>
      <c r="BA48" s="16"/>
      <c r="BB48" s="16"/>
      <c r="BC48" s="16"/>
      <c r="BD48" s="16"/>
      <c r="BE48" s="16"/>
      <c r="BF48" s="16"/>
      <c r="BG48" s="16"/>
    </row>
    <row r="49" spans="1:59" x14ac:dyDescent="0.25">
      <c r="A49" s="69" t="s">
        <v>45</v>
      </c>
      <c r="B49" s="46">
        <f>'C.1 Federal Expenditures'!B49+'C.2 State Expenditures'!B49</f>
        <v>75609475</v>
      </c>
      <c r="C49" s="46">
        <f>'C.1 Federal Expenditures'!C49+'C.2 State Expenditures'!C49</f>
        <v>15121895</v>
      </c>
      <c r="D49" s="46">
        <f>'C.1 Federal Expenditures'!D49+'C.2 State Expenditures'!D49</f>
        <v>7560947</v>
      </c>
      <c r="E49" s="46">
        <f>'C.1 Federal Expenditures'!E49+'C.2 State Expenditures'!E49</f>
        <v>52926633</v>
      </c>
      <c r="F49" s="46">
        <f>'C.1 Federal Expenditures'!F49+'C.2 State Expenditures'!F49</f>
        <v>121567279</v>
      </c>
      <c r="G49" s="46">
        <f>'C.1 Federal Expenditures'!G49+'C.2 State Expenditures'!G49</f>
        <v>21580785</v>
      </c>
      <c r="H49" s="46">
        <f>'C.1 Federal Expenditures'!H49+'C.2 State Expenditures'!H49</f>
        <v>21580785</v>
      </c>
      <c r="I49" s="46">
        <f>'C.1 Federal Expenditures'!I49+'C.2 State Expenditures'!I49</f>
        <v>0</v>
      </c>
      <c r="J49" s="46">
        <f>'C.1 Federal Expenditures'!J49+'C.2 State Expenditures'!J49</f>
        <v>0</v>
      </c>
      <c r="K49" s="46">
        <f>'C.1 Federal Expenditures'!K49+'C.2 State Expenditures'!K49</f>
        <v>0</v>
      </c>
      <c r="L49" s="46">
        <f>'C.1 Federal Expenditures'!L49+'C.2 State Expenditures'!L49</f>
        <v>0</v>
      </c>
      <c r="M49" s="46">
        <f>'C.1 Federal Expenditures'!M49+'C.2 State Expenditures'!M49</f>
        <v>0</v>
      </c>
      <c r="N49" s="46">
        <f>'C.1 Federal Expenditures'!N49+'C.2 State Expenditures'!N49</f>
        <v>0</v>
      </c>
      <c r="O49" s="46">
        <f>'C.1 Federal Expenditures'!O49+'C.2 State Expenditures'!O49</f>
        <v>0</v>
      </c>
      <c r="P49" s="46">
        <f>'C.1 Federal Expenditures'!P49+'C.2 State Expenditures'!P49</f>
        <v>0</v>
      </c>
      <c r="Q49" s="46">
        <f>'C.1 Federal Expenditures'!Q49+'C.2 State Expenditures'!Q49</f>
        <v>0</v>
      </c>
      <c r="R49" s="46">
        <f>'C.1 Federal Expenditures'!R49+'C.2 State Expenditures'!R49</f>
        <v>29870699</v>
      </c>
      <c r="S49" s="46">
        <f>'C.1 Federal Expenditures'!S49+'C.2 State Expenditures'!S49</f>
        <v>265678</v>
      </c>
      <c r="T49" s="46">
        <f>'C.1 Federal Expenditures'!T49+'C.2 State Expenditures'!T49</f>
        <v>2743807</v>
      </c>
      <c r="U49" s="46">
        <f>'C.1 Federal Expenditures'!U49+'C.2 State Expenditures'!U49</f>
        <v>26861214</v>
      </c>
      <c r="V49" s="46">
        <f>'C.1 Federal Expenditures'!V49+'C.2 State Expenditures'!V49</f>
        <v>262368</v>
      </c>
      <c r="W49" s="46">
        <f>'C.1 Federal Expenditures'!W49+'C.2 State Expenditures'!W49</f>
        <v>5239919</v>
      </c>
      <c r="X49" s="46">
        <f>'C.1 Federal Expenditures'!X49+'C.2 State Expenditures'!X49</f>
        <v>4608945</v>
      </c>
      <c r="Y49" s="46">
        <f>'C.1 Federal Expenditures'!Y49+'C.2 State Expenditures'!Y49</f>
        <v>630974</v>
      </c>
      <c r="Z49" s="46">
        <f>'C.1 Federal Expenditures'!Z49+'C.2 State Expenditures'!Z49</f>
        <v>339628</v>
      </c>
      <c r="AA49" s="46">
        <f>'C.1 Federal Expenditures'!AA49+'C.2 State Expenditures'!AA49</f>
        <v>0</v>
      </c>
      <c r="AB49" s="46">
        <f>'C.1 Federal Expenditures'!AB49+'C.2 State Expenditures'!AB49</f>
        <v>0</v>
      </c>
      <c r="AC49" s="46">
        <f>'C.1 Federal Expenditures'!AC49+'C.2 State Expenditures'!AC49</f>
        <v>2485481</v>
      </c>
      <c r="AD49" s="46">
        <f>'C.1 Federal Expenditures'!AD49+'C.2 State Expenditures'!AD49</f>
        <v>3906070</v>
      </c>
      <c r="AE49" s="46">
        <f>'C.1 Federal Expenditures'!AE49+'C.2 State Expenditures'!AE49</f>
        <v>6425072</v>
      </c>
      <c r="AF49" s="46">
        <f>'C.1 Federal Expenditures'!AF49+'C.2 State Expenditures'!AF49</f>
        <v>409934</v>
      </c>
      <c r="AG49" s="46">
        <f>'C.1 Federal Expenditures'!AG49+'C.2 State Expenditures'!AG49</f>
        <v>1450852</v>
      </c>
      <c r="AH49" s="46">
        <f>'C.1 Federal Expenditures'!AH49+'C.2 State Expenditures'!AH49</f>
        <v>461854</v>
      </c>
      <c r="AI49" s="46">
        <f>'C.1 Federal Expenditures'!AI49+'C.2 State Expenditures'!AI49</f>
        <v>416340</v>
      </c>
      <c r="AJ49" s="46">
        <f>'C.1 Federal Expenditures'!AJ49+'C.2 State Expenditures'!AJ49</f>
        <v>0</v>
      </c>
      <c r="AK49" s="46">
        <f>'C.1 Federal Expenditures'!AK49+'C.2 State Expenditures'!AK49</f>
        <v>45514</v>
      </c>
      <c r="AL49" s="46">
        <f>'C.1 Federal Expenditures'!AL49+'C.2 State Expenditures'!AL49</f>
        <v>20760</v>
      </c>
      <c r="AM49" s="46">
        <f>'C.1 Federal Expenditures'!AM49+'C.2 State Expenditures'!AM49</f>
        <v>6072301</v>
      </c>
      <c r="AN49" s="46">
        <f>'C.1 Federal Expenditures'!AN49+'C.2 State Expenditures'!AN49</f>
        <v>5157477</v>
      </c>
      <c r="AO49" s="46">
        <f>'C.1 Federal Expenditures'!AO49+'C.2 State Expenditures'!AO49</f>
        <v>289185</v>
      </c>
      <c r="AP49" s="46">
        <f>'C.1 Federal Expenditures'!AP49+'C.2 State Expenditures'!AP49</f>
        <v>625639</v>
      </c>
      <c r="AQ49" s="46">
        <f>'C.1 Federal Expenditures'!AQ49+'C.2 State Expenditures'!AQ49</f>
        <v>1950</v>
      </c>
      <c r="AR49" s="46">
        <f>'C.1 Federal Expenditures'!AR49+'C.2 State Expenditures'!AR49</f>
        <v>78527673</v>
      </c>
      <c r="AS49" s="46">
        <f>'C.1 Federal Expenditures'!AS49</f>
        <v>0</v>
      </c>
      <c r="AT49" s="46">
        <f>'C.1 Federal Expenditures'!AT49</f>
        <v>120855274</v>
      </c>
      <c r="AU49" s="16"/>
      <c r="AV49" s="16"/>
      <c r="AW49" s="16"/>
      <c r="AX49" s="16"/>
      <c r="AY49" s="16"/>
      <c r="AZ49" s="16"/>
      <c r="BA49" s="16"/>
      <c r="BB49" s="16"/>
      <c r="BC49" s="16"/>
      <c r="BD49" s="16"/>
      <c r="BE49" s="16"/>
      <c r="BF49" s="16"/>
      <c r="BG49" s="16"/>
    </row>
    <row r="50" spans="1:59" x14ac:dyDescent="0.25">
      <c r="A50" s="69" t="s">
        <v>46</v>
      </c>
      <c r="B50" s="46">
        <f>'C.1 Federal Expenditures'!B50+'C.2 State Expenditures'!B50</f>
        <v>47353181</v>
      </c>
      <c r="C50" s="46">
        <f>'C.1 Federal Expenditures'!C50+'C.2 State Expenditures'!C50</f>
        <v>9224074</v>
      </c>
      <c r="D50" s="46">
        <f>'C.1 Federal Expenditures'!D50+'C.2 State Expenditures'!D50</f>
        <v>4735318</v>
      </c>
      <c r="E50" s="46">
        <f>'C.1 Federal Expenditures'!E50+'C.2 State Expenditures'!E50</f>
        <v>33393789</v>
      </c>
      <c r="F50" s="46">
        <f>'C.1 Federal Expenditures'!F50+'C.2 State Expenditures'!F50</f>
        <v>1636422</v>
      </c>
      <c r="G50" s="46">
        <f>'C.1 Federal Expenditures'!G50+'C.2 State Expenditures'!G50</f>
        <v>17726218</v>
      </c>
      <c r="H50" s="46">
        <f>'C.1 Federal Expenditures'!H50+'C.2 State Expenditures'!H50</f>
        <v>17726218</v>
      </c>
      <c r="I50" s="46">
        <f>'C.1 Federal Expenditures'!I50+'C.2 State Expenditures'!I50</f>
        <v>0</v>
      </c>
      <c r="J50" s="46">
        <f>'C.1 Federal Expenditures'!J50+'C.2 State Expenditures'!J50</f>
        <v>0</v>
      </c>
      <c r="K50" s="46">
        <f>'C.1 Federal Expenditures'!K50+'C.2 State Expenditures'!K50</f>
        <v>0</v>
      </c>
      <c r="L50" s="46">
        <f>'C.1 Federal Expenditures'!L50+'C.2 State Expenditures'!L50</f>
        <v>0</v>
      </c>
      <c r="M50" s="46">
        <f>'C.1 Federal Expenditures'!M50+'C.2 State Expenditures'!M50</f>
        <v>0</v>
      </c>
      <c r="N50" s="46">
        <f>'C.1 Federal Expenditures'!N50+'C.2 State Expenditures'!N50</f>
        <v>3401987</v>
      </c>
      <c r="O50" s="46">
        <f>'C.1 Federal Expenditures'!O50+'C.2 State Expenditures'!O50</f>
        <v>3401987</v>
      </c>
      <c r="P50" s="46">
        <f>'C.1 Federal Expenditures'!P50+'C.2 State Expenditures'!P50</f>
        <v>0</v>
      </c>
      <c r="Q50" s="46">
        <f>'C.1 Federal Expenditures'!Q50+'C.2 State Expenditures'!Q50</f>
        <v>0</v>
      </c>
      <c r="R50" s="46">
        <f>'C.1 Federal Expenditures'!R50+'C.2 State Expenditures'!R50</f>
        <v>152406</v>
      </c>
      <c r="S50" s="46">
        <f>'C.1 Federal Expenditures'!S50+'C.2 State Expenditures'!S50</f>
        <v>0</v>
      </c>
      <c r="T50" s="46">
        <f>'C.1 Federal Expenditures'!T50+'C.2 State Expenditures'!T50</f>
        <v>0</v>
      </c>
      <c r="U50" s="46">
        <f>'C.1 Federal Expenditures'!U50+'C.2 State Expenditures'!U50</f>
        <v>152406</v>
      </c>
      <c r="V50" s="46">
        <f>'C.1 Federal Expenditures'!V50+'C.2 State Expenditures'!V50</f>
        <v>0</v>
      </c>
      <c r="W50" s="46">
        <f>'C.1 Federal Expenditures'!W50+'C.2 State Expenditures'!W50</f>
        <v>23326851</v>
      </c>
      <c r="X50" s="46">
        <f>'C.1 Federal Expenditures'!X50+'C.2 State Expenditures'!X50</f>
        <v>23326851</v>
      </c>
      <c r="Y50" s="46">
        <f>'C.1 Federal Expenditures'!Y50+'C.2 State Expenditures'!Y50</f>
        <v>0</v>
      </c>
      <c r="Z50" s="46">
        <f>'C.1 Federal Expenditures'!Z50+'C.2 State Expenditures'!Z50</f>
        <v>0</v>
      </c>
      <c r="AA50" s="46">
        <f>'C.1 Federal Expenditures'!AA50+'C.2 State Expenditures'!AA50</f>
        <v>19920612</v>
      </c>
      <c r="AB50" s="46">
        <f>'C.1 Federal Expenditures'!AB50+'C.2 State Expenditures'!AB50</f>
        <v>0</v>
      </c>
      <c r="AC50" s="46">
        <f>'C.1 Federal Expenditures'!AC50+'C.2 State Expenditures'!AC50</f>
        <v>2729517</v>
      </c>
      <c r="AD50" s="46">
        <f>'C.1 Federal Expenditures'!AD50+'C.2 State Expenditures'!AD50</f>
        <v>0</v>
      </c>
      <c r="AE50" s="46">
        <f>'C.1 Federal Expenditures'!AE50+'C.2 State Expenditures'!AE50</f>
        <v>2311776</v>
      </c>
      <c r="AF50" s="46">
        <f>'C.1 Federal Expenditures'!AF50+'C.2 State Expenditures'!AF50</f>
        <v>0</v>
      </c>
      <c r="AG50" s="46">
        <f>'C.1 Federal Expenditures'!AG50+'C.2 State Expenditures'!AG50</f>
        <v>0</v>
      </c>
      <c r="AH50" s="46">
        <f>'C.1 Federal Expenditures'!AH50+'C.2 State Expenditures'!AH50</f>
        <v>0</v>
      </c>
      <c r="AI50" s="46">
        <f>'C.1 Federal Expenditures'!AI50+'C.2 State Expenditures'!AI50</f>
        <v>0</v>
      </c>
      <c r="AJ50" s="46">
        <f>'C.1 Federal Expenditures'!AJ50+'C.2 State Expenditures'!AJ50</f>
        <v>0</v>
      </c>
      <c r="AK50" s="46">
        <f>'C.1 Federal Expenditures'!AK50+'C.2 State Expenditures'!AK50</f>
        <v>0</v>
      </c>
      <c r="AL50" s="46">
        <f>'C.1 Federal Expenditures'!AL50+'C.2 State Expenditures'!AL50</f>
        <v>0</v>
      </c>
      <c r="AM50" s="46">
        <f>'C.1 Federal Expenditures'!AM50+'C.2 State Expenditures'!AM50</f>
        <v>13661596</v>
      </c>
      <c r="AN50" s="46">
        <f>'C.1 Federal Expenditures'!AN50+'C.2 State Expenditures'!AN50</f>
        <v>6830998</v>
      </c>
      <c r="AO50" s="46">
        <f>'C.1 Federal Expenditures'!AO50+'C.2 State Expenditures'!AO50</f>
        <v>6484689</v>
      </c>
      <c r="AP50" s="46">
        <f>'C.1 Federal Expenditures'!AP50+'C.2 State Expenditures'!AP50</f>
        <v>345909</v>
      </c>
      <c r="AQ50" s="46">
        <f>'C.1 Federal Expenditures'!AQ50+'C.2 State Expenditures'!AQ50</f>
        <v>0</v>
      </c>
      <c r="AR50" s="46">
        <f>'C.1 Federal Expenditures'!AR50+'C.2 State Expenditures'!AR50</f>
        <v>83230963</v>
      </c>
      <c r="AS50" s="46">
        <f>'C.1 Federal Expenditures'!AS50</f>
        <v>0</v>
      </c>
      <c r="AT50" s="46">
        <f>'C.1 Federal Expenditures'!AT50</f>
        <v>174756</v>
      </c>
      <c r="AU50" s="16"/>
      <c r="AV50" s="16"/>
      <c r="AW50" s="16"/>
      <c r="AX50" s="16"/>
      <c r="AY50" s="16"/>
      <c r="AZ50" s="16"/>
      <c r="BA50" s="16"/>
      <c r="BB50" s="16"/>
      <c r="BC50" s="16"/>
      <c r="BD50" s="16"/>
      <c r="BE50" s="16"/>
      <c r="BF50" s="16"/>
      <c r="BG50" s="16"/>
    </row>
    <row r="51" spans="1:59" x14ac:dyDescent="0.25">
      <c r="A51" s="69" t="s">
        <v>47</v>
      </c>
      <c r="B51" s="46">
        <f>'C.1 Federal Expenditures'!B51+'C.2 State Expenditures'!B51</f>
        <v>158285172</v>
      </c>
      <c r="C51" s="46">
        <f>'C.1 Federal Expenditures'!C51+'C.2 State Expenditures'!C51</f>
        <v>16037729</v>
      </c>
      <c r="D51" s="46">
        <f>'C.1 Federal Expenditures'!D51+'C.2 State Expenditures'!D51</f>
        <v>15825500</v>
      </c>
      <c r="E51" s="46">
        <f>'C.1 Federal Expenditures'!E51+'C.2 State Expenditures'!E51</f>
        <v>126421943</v>
      </c>
      <c r="F51" s="46">
        <f>'C.1 Federal Expenditures'!F51+'C.2 State Expenditures'!F51</f>
        <v>54278512</v>
      </c>
      <c r="G51" s="46">
        <f>'C.1 Federal Expenditures'!G51+'C.2 State Expenditures'!G51</f>
        <v>82836320</v>
      </c>
      <c r="H51" s="46">
        <f>'C.1 Federal Expenditures'!H51+'C.2 State Expenditures'!H51</f>
        <v>82836320</v>
      </c>
      <c r="I51" s="46">
        <f>'C.1 Federal Expenditures'!I51+'C.2 State Expenditures'!I51</f>
        <v>0</v>
      </c>
      <c r="J51" s="46">
        <f>'C.1 Federal Expenditures'!J51+'C.2 State Expenditures'!J51</f>
        <v>0</v>
      </c>
      <c r="K51" s="46">
        <f>'C.1 Federal Expenditures'!K51+'C.2 State Expenditures'!K51</f>
        <v>0</v>
      </c>
      <c r="L51" s="46">
        <f>'C.1 Federal Expenditures'!L51+'C.2 State Expenditures'!L51</f>
        <v>0</v>
      </c>
      <c r="M51" s="46">
        <f>'C.1 Federal Expenditures'!M51+'C.2 State Expenditures'!M51</f>
        <v>0</v>
      </c>
      <c r="N51" s="46">
        <f>'C.1 Federal Expenditures'!N51+'C.2 State Expenditures'!N51</f>
        <v>0</v>
      </c>
      <c r="O51" s="46">
        <f>'C.1 Federal Expenditures'!O51+'C.2 State Expenditures'!O51</f>
        <v>0</v>
      </c>
      <c r="P51" s="46">
        <f>'C.1 Federal Expenditures'!P51+'C.2 State Expenditures'!P51</f>
        <v>0</v>
      </c>
      <c r="Q51" s="46">
        <f>'C.1 Federal Expenditures'!Q51+'C.2 State Expenditures'!Q51</f>
        <v>0</v>
      </c>
      <c r="R51" s="46">
        <f>'C.1 Federal Expenditures'!R51+'C.2 State Expenditures'!R51</f>
        <v>49705462</v>
      </c>
      <c r="S51" s="46">
        <f>'C.1 Federal Expenditures'!S51+'C.2 State Expenditures'!S51</f>
        <v>48700</v>
      </c>
      <c r="T51" s="46">
        <f>'C.1 Federal Expenditures'!T51+'C.2 State Expenditures'!T51</f>
        <v>190269</v>
      </c>
      <c r="U51" s="46">
        <f>'C.1 Federal Expenditures'!U51+'C.2 State Expenditures'!U51</f>
        <v>49466493</v>
      </c>
      <c r="V51" s="46">
        <f>'C.1 Federal Expenditures'!V51+'C.2 State Expenditures'!V51</f>
        <v>7301542</v>
      </c>
      <c r="W51" s="46">
        <f>'C.1 Federal Expenditures'!W51+'C.2 State Expenditures'!W51</f>
        <v>21436557</v>
      </c>
      <c r="X51" s="46">
        <f>'C.1 Federal Expenditures'!X51+'C.2 State Expenditures'!X51</f>
        <v>21436557</v>
      </c>
      <c r="Y51" s="46">
        <f>'C.1 Federal Expenditures'!Y51+'C.2 State Expenditures'!Y51</f>
        <v>0</v>
      </c>
      <c r="Z51" s="46">
        <f>'C.1 Federal Expenditures'!Z51+'C.2 State Expenditures'!Z51</f>
        <v>408</v>
      </c>
      <c r="AA51" s="46">
        <f>'C.1 Federal Expenditures'!AA51+'C.2 State Expenditures'!AA51</f>
        <v>0</v>
      </c>
      <c r="AB51" s="46">
        <f>'C.1 Federal Expenditures'!AB51+'C.2 State Expenditures'!AB51</f>
        <v>0</v>
      </c>
      <c r="AC51" s="46">
        <f>'C.1 Federal Expenditures'!AC51+'C.2 State Expenditures'!AC51</f>
        <v>2220644</v>
      </c>
      <c r="AD51" s="46">
        <f>'C.1 Federal Expenditures'!AD51+'C.2 State Expenditures'!AD51</f>
        <v>0</v>
      </c>
      <c r="AE51" s="46">
        <f>'C.1 Federal Expenditures'!AE51+'C.2 State Expenditures'!AE51</f>
        <v>0</v>
      </c>
      <c r="AF51" s="46">
        <f>'C.1 Federal Expenditures'!AF51+'C.2 State Expenditures'!AF51</f>
        <v>0</v>
      </c>
      <c r="AG51" s="46">
        <f>'C.1 Federal Expenditures'!AG51+'C.2 State Expenditures'!AG51</f>
        <v>42826337</v>
      </c>
      <c r="AH51" s="46">
        <f>'C.1 Federal Expenditures'!AH51+'C.2 State Expenditures'!AH51</f>
        <v>0</v>
      </c>
      <c r="AI51" s="46">
        <f>'C.1 Federal Expenditures'!AI51+'C.2 State Expenditures'!AI51</f>
        <v>0</v>
      </c>
      <c r="AJ51" s="46">
        <f>'C.1 Federal Expenditures'!AJ51+'C.2 State Expenditures'!AJ51</f>
        <v>0</v>
      </c>
      <c r="AK51" s="46">
        <f>'C.1 Federal Expenditures'!AK51+'C.2 State Expenditures'!AK51</f>
        <v>0</v>
      </c>
      <c r="AL51" s="46">
        <f>'C.1 Federal Expenditures'!AL51+'C.2 State Expenditures'!AL51</f>
        <v>0</v>
      </c>
      <c r="AM51" s="46">
        <f>'C.1 Federal Expenditures'!AM51+'C.2 State Expenditures'!AM51</f>
        <v>20689401</v>
      </c>
      <c r="AN51" s="46">
        <f>'C.1 Federal Expenditures'!AN51+'C.2 State Expenditures'!AN51</f>
        <v>16999003</v>
      </c>
      <c r="AO51" s="46">
        <f>'C.1 Federal Expenditures'!AO51+'C.2 State Expenditures'!AO51</f>
        <v>0</v>
      </c>
      <c r="AP51" s="46">
        <f>'C.1 Federal Expenditures'!AP51+'C.2 State Expenditures'!AP51</f>
        <v>3690398</v>
      </c>
      <c r="AQ51" s="46">
        <f>'C.1 Federal Expenditures'!AQ51+'C.2 State Expenditures'!AQ51</f>
        <v>13659455</v>
      </c>
      <c r="AR51" s="46">
        <f>'C.1 Federal Expenditures'!AR51+'C.2 State Expenditures'!AR51</f>
        <v>240676126</v>
      </c>
      <c r="AS51" s="46">
        <f>'C.1 Federal Expenditures'!AS51</f>
        <v>79669</v>
      </c>
      <c r="AT51" s="46">
        <f>'C.1 Federal Expenditures'!AT51</f>
        <v>78114271</v>
      </c>
      <c r="AU51" s="16"/>
      <c r="AV51" s="16"/>
      <c r="AW51" s="16"/>
      <c r="AX51" s="16"/>
      <c r="AY51" s="16"/>
      <c r="AZ51" s="16"/>
      <c r="BA51" s="16"/>
      <c r="BB51" s="16"/>
      <c r="BC51" s="16"/>
      <c r="BD51" s="16"/>
      <c r="BE51" s="16"/>
      <c r="BF51" s="16"/>
      <c r="BG51" s="16"/>
    </row>
    <row r="52" spans="1:59" x14ac:dyDescent="0.25">
      <c r="A52" s="69" t="s">
        <v>48</v>
      </c>
      <c r="B52" s="46">
        <f>'C.1 Federal Expenditures'!B52+'C.2 State Expenditures'!B52</f>
        <v>422938318</v>
      </c>
      <c r="C52" s="46">
        <f>'C.1 Federal Expenditures'!C52+'C.2 State Expenditures'!C52</f>
        <v>109326286</v>
      </c>
      <c r="D52" s="46">
        <f>'C.1 Federal Expenditures'!D52+'C.2 State Expenditures'!D52</f>
        <v>4675000</v>
      </c>
      <c r="E52" s="46">
        <f>'C.1 Federal Expenditures'!E52+'C.2 State Expenditures'!E52</f>
        <v>266543682</v>
      </c>
      <c r="F52" s="46">
        <f>'C.1 Federal Expenditures'!F52+'C.2 State Expenditures'!F52</f>
        <v>65856332</v>
      </c>
      <c r="G52" s="46">
        <f>'C.1 Federal Expenditures'!G52+'C.2 State Expenditures'!G52</f>
        <v>154051563</v>
      </c>
      <c r="H52" s="46">
        <f>'C.1 Federal Expenditures'!H52+'C.2 State Expenditures'!H52</f>
        <v>154051563</v>
      </c>
      <c r="I52" s="46">
        <f>'C.1 Federal Expenditures'!I52+'C.2 State Expenditures'!I52</f>
        <v>0</v>
      </c>
      <c r="J52" s="46">
        <f>'C.1 Federal Expenditures'!J52+'C.2 State Expenditures'!J52</f>
        <v>0</v>
      </c>
      <c r="K52" s="46">
        <f>'C.1 Federal Expenditures'!K52+'C.2 State Expenditures'!K52</f>
        <v>0</v>
      </c>
      <c r="L52" s="46">
        <f>'C.1 Federal Expenditures'!L52+'C.2 State Expenditures'!L52</f>
        <v>0</v>
      </c>
      <c r="M52" s="46">
        <f>'C.1 Federal Expenditures'!M52+'C.2 State Expenditures'!M52</f>
        <v>0</v>
      </c>
      <c r="N52" s="46">
        <f>'C.1 Federal Expenditures'!N52+'C.2 State Expenditures'!N52</f>
        <v>8891014</v>
      </c>
      <c r="O52" s="46">
        <f>'C.1 Federal Expenditures'!O52+'C.2 State Expenditures'!O52</f>
        <v>0</v>
      </c>
      <c r="P52" s="46">
        <f>'C.1 Federal Expenditures'!P52+'C.2 State Expenditures'!P52</f>
        <v>0</v>
      </c>
      <c r="Q52" s="46">
        <f>'C.1 Federal Expenditures'!Q52+'C.2 State Expenditures'!Q52</f>
        <v>8891014</v>
      </c>
      <c r="R52" s="46">
        <f>'C.1 Federal Expenditures'!R52+'C.2 State Expenditures'!R52</f>
        <v>160896612</v>
      </c>
      <c r="S52" s="46">
        <f>'C.1 Federal Expenditures'!S52+'C.2 State Expenditures'!S52</f>
        <v>11144040</v>
      </c>
      <c r="T52" s="46">
        <f>'C.1 Federal Expenditures'!T52+'C.2 State Expenditures'!T52</f>
        <v>77474174</v>
      </c>
      <c r="U52" s="46">
        <f>'C.1 Federal Expenditures'!U52+'C.2 State Expenditures'!U52</f>
        <v>72278398</v>
      </c>
      <c r="V52" s="46">
        <f>'C.1 Federal Expenditures'!V52+'C.2 State Expenditures'!V52</f>
        <v>0</v>
      </c>
      <c r="W52" s="46">
        <f>'C.1 Federal Expenditures'!W52+'C.2 State Expenditures'!W52</f>
        <v>148444708</v>
      </c>
      <c r="X52" s="46">
        <f>'C.1 Federal Expenditures'!X52+'C.2 State Expenditures'!X52</f>
        <v>99728758</v>
      </c>
      <c r="Y52" s="46">
        <f>'C.1 Federal Expenditures'!Y52+'C.2 State Expenditures'!Y52</f>
        <v>48715950</v>
      </c>
      <c r="Z52" s="46">
        <f>'C.1 Federal Expenditures'!Z52+'C.2 State Expenditures'!Z52</f>
        <v>0</v>
      </c>
      <c r="AA52" s="46">
        <f>'C.1 Federal Expenditures'!AA52+'C.2 State Expenditures'!AA52</f>
        <v>0</v>
      </c>
      <c r="AB52" s="46">
        <f>'C.1 Federal Expenditures'!AB52+'C.2 State Expenditures'!AB52</f>
        <v>0</v>
      </c>
      <c r="AC52" s="46">
        <f>'C.1 Federal Expenditures'!AC52+'C.2 State Expenditures'!AC52</f>
        <v>35933983</v>
      </c>
      <c r="AD52" s="46">
        <f>'C.1 Federal Expenditures'!AD52+'C.2 State Expenditures'!AD52</f>
        <v>4268977</v>
      </c>
      <c r="AE52" s="46">
        <f>'C.1 Federal Expenditures'!AE52+'C.2 State Expenditures'!AE52</f>
        <v>0</v>
      </c>
      <c r="AF52" s="46">
        <f>'C.1 Federal Expenditures'!AF52+'C.2 State Expenditures'!AF52</f>
        <v>224308363</v>
      </c>
      <c r="AG52" s="46">
        <f>'C.1 Federal Expenditures'!AG52+'C.2 State Expenditures'!AG52</f>
        <v>0</v>
      </c>
      <c r="AH52" s="46">
        <f>'C.1 Federal Expenditures'!AH52+'C.2 State Expenditures'!AH52</f>
        <v>0</v>
      </c>
      <c r="AI52" s="46">
        <f>'C.1 Federal Expenditures'!AI52+'C.2 State Expenditures'!AI52</f>
        <v>0</v>
      </c>
      <c r="AJ52" s="46">
        <f>'C.1 Federal Expenditures'!AJ52+'C.2 State Expenditures'!AJ52</f>
        <v>0</v>
      </c>
      <c r="AK52" s="46">
        <f>'C.1 Federal Expenditures'!AK52+'C.2 State Expenditures'!AK52</f>
        <v>0</v>
      </c>
      <c r="AL52" s="46">
        <f>'C.1 Federal Expenditures'!AL52+'C.2 State Expenditures'!AL52</f>
        <v>350284</v>
      </c>
      <c r="AM52" s="46">
        <f>'C.1 Federal Expenditures'!AM52+'C.2 State Expenditures'!AM52</f>
        <v>75899023</v>
      </c>
      <c r="AN52" s="46">
        <f>'C.1 Federal Expenditures'!AN52+'C.2 State Expenditures'!AN52</f>
        <v>65290229</v>
      </c>
      <c r="AO52" s="46">
        <f>'C.1 Federal Expenditures'!AO52+'C.2 State Expenditures'!AO52</f>
        <v>0</v>
      </c>
      <c r="AP52" s="46">
        <f>'C.1 Federal Expenditures'!AP52+'C.2 State Expenditures'!AP52</f>
        <v>10608794</v>
      </c>
      <c r="AQ52" s="46">
        <f>'C.1 Federal Expenditures'!AQ52+'C.2 State Expenditures'!AQ52</f>
        <v>122232798</v>
      </c>
      <c r="AR52" s="46">
        <f>'C.1 Federal Expenditures'!AR52+'C.2 State Expenditures'!AR52</f>
        <v>935277325</v>
      </c>
      <c r="AS52" s="46">
        <f>'C.1 Federal Expenditures'!AS52</f>
        <v>0</v>
      </c>
      <c r="AT52" s="46">
        <f>'C.1 Federal Expenditures'!AT52</f>
        <v>45853103</v>
      </c>
      <c r="AU52" s="16"/>
      <c r="AV52" s="16"/>
      <c r="AW52" s="16"/>
      <c r="AX52" s="16"/>
      <c r="AY52" s="16"/>
      <c r="AZ52" s="16"/>
      <c r="BA52" s="16"/>
      <c r="BB52" s="16"/>
      <c r="BC52" s="16"/>
      <c r="BD52" s="16"/>
      <c r="BE52" s="16"/>
      <c r="BF52" s="16"/>
      <c r="BG52" s="16"/>
    </row>
    <row r="53" spans="1:59" x14ac:dyDescent="0.25">
      <c r="A53" s="69" t="s">
        <v>49</v>
      </c>
      <c r="B53" s="46">
        <f>'C.1 Federal Expenditures'!B53+'C.2 State Expenditures'!B53</f>
        <v>110176310</v>
      </c>
      <c r="C53" s="46">
        <f>'C.1 Federal Expenditures'!C53+'C.2 State Expenditures'!C53</f>
        <v>0</v>
      </c>
      <c r="D53" s="46">
        <f>'C.1 Federal Expenditures'!D53+'C.2 State Expenditures'!D53</f>
        <v>11017631</v>
      </c>
      <c r="E53" s="46">
        <f>'C.1 Federal Expenditures'!E53+'C.2 State Expenditures'!E53</f>
        <v>99158679</v>
      </c>
      <c r="F53" s="46">
        <f>'C.1 Federal Expenditures'!F53+'C.2 State Expenditures'!F53</f>
        <v>3724171</v>
      </c>
      <c r="G53" s="46">
        <f>'C.1 Federal Expenditures'!G53+'C.2 State Expenditures'!G53</f>
        <v>24586981</v>
      </c>
      <c r="H53" s="46">
        <f>'C.1 Federal Expenditures'!H53+'C.2 State Expenditures'!H53</f>
        <v>24586981</v>
      </c>
      <c r="I53" s="46">
        <f>'C.1 Federal Expenditures'!I53+'C.2 State Expenditures'!I53</f>
        <v>0</v>
      </c>
      <c r="J53" s="46">
        <f>'C.1 Federal Expenditures'!J53+'C.2 State Expenditures'!J53</f>
        <v>15414649</v>
      </c>
      <c r="K53" s="46">
        <f>'C.1 Federal Expenditures'!K53+'C.2 State Expenditures'!K53</f>
        <v>12977465</v>
      </c>
      <c r="L53" s="46">
        <f>'C.1 Federal Expenditures'!L53+'C.2 State Expenditures'!L53</f>
        <v>0</v>
      </c>
      <c r="M53" s="46">
        <f>'C.1 Federal Expenditures'!M53+'C.2 State Expenditures'!M53</f>
        <v>2437184</v>
      </c>
      <c r="N53" s="46">
        <f>'C.1 Federal Expenditures'!N53+'C.2 State Expenditures'!N53</f>
        <v>0</v>
      </c>
      <c r="O53" s="46">
        <f>'C.1 Federal Expenditures'!O53+'C.2 State Expenditures'!O53</f>
        <v>0</v>
      </c>
      <c r="P53" s="46">
        <f>'C.1 Federal Expenditures'!P53+'C.2 State Expenditures'!P53</f>
        <v>0</v>
      </c>
      <c r="Q53" s="46">
        <f>'C.1 Federal Expenditures'!Q53+'C.2 State Expenditures'!Q53</f>
        <v>0</v>
      </c>
      <c r="R53" s="46">
        <f>'C.1 Federal Expenditures'!R53+'C.2 State Expenditures'!R53</f>
        <v>682923</v>
      </c>
      <c r="S53" s="46">
        <f>'C.1 Federal Expenditures'!S53+'C.2 State Expenditures'!S53</f>
        <v>0</v>
      </c>
      <c r="T53" s="46">
        <f>'C.1 Federal Expenditures'!T53+'C.2 State Expenditures'!T53</f>
        <v>0</v>
      </c>
      <c r="U53" s="46">
        <f>'C.1 Federal Expenditures'!U53+'C.2 State Expenditures'!U53</f>
        <v>682923</v>
      </c>
      <c r="V53" s="46">
        <f>'C.1 Federal Expenditures'!V53+'C.2 State Expenditures'!V53</f>
        <v>13601759</v>
      </c>
      <c r="W53" s="46">
        <f>'C.1 Federal Expenditures'!W53+'C.2 State Expenditures'!W53</f>
        <v>9075897</v>
      </c>
      <c r="X53" s="46">
        <f>'C.1 Federal Expenditures'!X53+'C.2 State Expenditures'!X53</f>
        <v>9075897</v>
      </c>
      <c r="Y53" s="46">
        <f>'C.1 Federal Expenditures'!Y53+'C.2 State Expenditures'!Y53</f>
        <v>0</v>
      </c>
      <c r="Z53" s="46">
        <f>'C.1 Federal Expenditures'!Z53+'C.2 State Expenditures'!Z53</f>
        <v>0</v>
      </c>
      <c r="AA53" s="46">
        <f>'C.1 Federal Expenditures'!AA53+'C.2 State Expenditures'!AA53</f>
        <v>0</v>
      </c>
      <c r="AB53" s="46">
        <f>'C.1 Federal Expenditures'!AB53+'C.2 State Expenditures'!AB53</f>
        <v>0</v>
      </c>
      <c r="AC53" s="46">
        <f>'C.1 Federal Expenditures'!AC53+'C.2 State Expenditures'!AC53</f>
        <v>17720360</v>
      </c>
      <c r="AD53" s="46">
        <f>'C.1 Federal Expenditures'!AD53+'C.2 State Expenditures'!AD53</f>
        <v>1558146</v>
      </c>
      <c r="AE53" s="46">
        <f>'C.1 Federal Expenditures'!AE53+'C.2 State Expenditures'!AE53</f>
        <v>0</v>
      </c>
      <c r="AF53" s="46">
        <f>'C.1 Federal Expenditures'!AF53+'C.2 State Expenditures'!AF53</f>
        <v>0</v>
      </c>
      <c r="AG53" s="46">
        <f>'C.1 Federal Expenditures'!AG53+'C.2 State Expenditures'!AG53</f>
        <v>0</v>
      </c>
      <c r="AH53" s="46">
        <f>'C.1 Federal Expenditures'!AH53+'C.2 State Expenditures'!AH53</f>
        <v>0</v>
      </c>
      <c r="AI53" s="46">
        <f>'C.1 Federal Expenditures'!AI53+'C.2 State Expenditures'!AI53</f>
        <v>0</v>
      </c>
      <c r="AJ53" s="46">
        <f>'C.1 Federal Expenditures'!AJ53+'C.2 State Expenditures'!AJ53</f>
        <v>0</v>
      </c>
      <c r="AK53" s="46">
        <f>'C.1 Federal Expenditures'!AK53+'C.2 State Expenditures'!AK53</f>
        <v>0</v>
      </c>
      <c r="AL53" s="46">
        <f>'C.1 Federal Expenditures'!AL53+'C.2 State Expenditures'!AL53</f>
        <v>0</v>
      </c>
      <c r="AM53" s="46">
        <f>'C.1 Federal Expenditures'!AM53+'C.2 State Expenditures'!AM53</f>
        <v>28704746</v>
      </c>
      <c r="AN53" s="46">
        <f>'C.1 Federal Expenditures'!AN53+'C.2 State Expenditures'!AN53</f>
        <v>16089959</v>
      </c>
      <c r="AO53" s="46">
        <f>'C.1 Federal Expenditures'!AO53+'C.2 State Expenditures'!AO53</f>
        <v>0</v>
      </c>
      <c r="AP53" s="46">
        <f>'C.1 Federal Expenditures'!AP53+'C.2 State Expenditures'!AP53</f>
        <v>12614787</v>
      </c>
      <c r="AQ53" s="46">
        <f>'C.1 Federal Expenditures'!AQ53+'C.2 State Expenditures'!AQ53</f>
        <v>3629647</v>
      </c>
      <c r="AR53" s="46">
        <f>'C.1 Federal Expenditures'!AR53+'C.2 State Expenditures'!AR53</f>
        <v>114975108</v>
      </c>
      <c r="AS53" s="46">
        <f>'C.1 Federal Expenditures'!AS53</f>
        <v>0</v>
      </c>
      <c r="AT53" s="46">
        <f>'C.1 Federal Expenditures'!AT53</f>
        <v>22354188</v>
      </c>
      <c r="AU53" s="16"/>
      <c r="AV53" s="16"/>
      <c r="AW53" s="16"/>
      <c r="AX53" s="16"/>
      <c r="AY53" s="16"/>
      <c r="AZ53" s="16"/>
      <c r="BA53" s="16"/>
      <c r="BB53" s="16"/>
      <c r="BC53" s="16"/>
      <c r="BD53" s="16"/>
      <c r="BE53" s="16"/>
      <c r="BF53" s="16"/>
      <c r="BG53" s="16"/>
    </row>
    <row r="54" spans="1:59" x14ac:dyDescent="0.25">
      <c r="A54" s="69" t="s">
        <v>50</v>
      </c>
      <c r="B54" s="46">
        <f>'C.1 Federal Expenditures'!B54+'C.2 State Expenditures'!B54</f>
        <v>348864545</v>
      </c>
      <c r="C54" s="46">
        <f>'C.1 Federal Expenditures'!C54+'C.2 State Expenditures'!C54</f>
        <v>61833144</v>
      </c>
      <c r="D54" s="46">
        <f>'C.1 Federal Expenditures'!D54+'C.2 State Expenditures'!D54</f>
        <v>15443200</v>
      </c>
      <c r="E54" s="46">
        <f>'C.1 Federal Expenditures'!E54+'C.2 State Expenditures'!E54</f>
        <v>236619657</v>
      </c>
      <c r="F54" s="46">
        <f>'C.1 Federal Expenditures'!F54+'C.2 State Expenditures'!F54</f>
        <v>54781887</v>
      </c>
      <c r="G54" s="46">
        <f>'C.1 Federal Expenditures'!G54+'C.2 State Expenditures'!G54</f>
        <v>120227388</v>
      </c>
      <c r="H54" s="46">
        <f>'C.1 Federal Expenditures'!H54+'C.2 State Expenditures'!H54</f>
        <v>120227388</v>
      </c>
      <c r="I54" s="46">
        <f>'C.1 Federal Expenditures'!I54+'C.2 State Expenditures'!I54</f>
        <v>0</v>
      </c>
      <c r="J54" s="46">
        <f>'C.1 Federal Expenditures'!J54+'C.2 State Expenditures'!J54</f>
        <v>0</v>
      </c>
      <c r="K54" s="46">
        <f>'C.1 Federal Expenditures'!K54+'C.2 State Expenditures'!K54</f>
        <v>0</v>
      </c>
      <c r="L54" s="46">
        <f>'C.1 Federal Expenditures'!L54+'C.2 State Expenditures'!L54</f>
        <v>0</v>
      </c>
      <c r="M54" s="46">
        <f>'C.1 Federal Expenditures'!M54+'C.2 State Expenditures'!M54</f>
        <v>0</v>
      </c>
      <c r="N54" s="46">
        <f>'C.1 Federal Expenditures'!N54+'C.2 State Expenditures'!N54</f>
        <v>0</v>
      </c>
      <c r="O54" s="46">
        <f>'C.1 Federal Expenditures'!O54+'C.2 State Expenditures'!O54</f>
        <v>0</v>
      </c>
      <c r="P54" s="46">
        <f>'C.1 Federal Expenditures'!P54+'C.2 State Expenditures'!P54</f>
        <v>0</v>
      </c>
      <c r="Q54" s="46">
        <f>'C.1 Federal Expenditures'!Q54+'C.2 State Expenditures'!Q54</f>
        <v>0</v>
      </c>
      <c r="R54" s="46">
        <f>'C.1 Federal Expenditures'!R54+'C.2 State Expenditures'!R54</f>
        <v>37296026</v>
      </c>
      <c r="S54" s="46">
        <f>'C.1 Federal Expenditures'!S54+'C.2 State Expenditures'!S54</f>
        <v>3126542</v>
      </c>
      <c r="T54" s="46">
        <f>'C.1 Federal Expenditures'!T54+'C.2 State Expenditures'!T54</f>
        <v>677724</v>
      </c>
      <c r="U54" s="46">
        <f>'C.1 Federal Expenditures'!U54+'C.2 State Expenditures'!U54</f>
        <v>33491760</v>
      </c>
      <c r="V54" s="46">
        <f>'C.1 Federal Expenditures'!V54+'C.2 State Expenditures'!V54</f>
        <v>3023643</v>
      </c>
      <c r="W54" s="46">
        <f>'C.1 Federal Expenditures'!W54+'C.2 State Expenditures'!W54</f>
        <v>111656359</v>
      </c>
      <c r="X54" s="46">
        <f>'C.1 Federal Expenditures'!X54+'C.2 State Expenditures'!X54</f>
        <v>111656359</v>
      </c>
      <c r="Y54" s="46">
        <f>'C.1 Federal Expenditures'!Y54+'C.2 State Expenditures'!Y54</f>
        <v>0</v>
      </c>
      <c r="Z54" s="46">
        <f>'C.1 Federal Expenditures'!Z54+'C.2 State Expenditures'!Z54</f>
        <v>0</v>
      </c>
      <c r="AA54" s="46">
        <f>'C.1 Federal Expenditures'!AA54+'C.2 State Expenditures'!AA54</f>
        <v>62500000</v>
      </c>
      <c r="AB54" s="46">
        <f>'C.1 Federal Expenditures'!AB54+'C.2 State Expenditures'!AB54</f>
        <v>0</v>
      </c>
      <c r="AC54" s="46">
        <f>'C.1 Federal Expenditures'!AC54+'C.2 State Expenditures'!AC54</f>
        <v>37522702</v>
      </c>
      <c r="AD54" s="46">
        <f>'C.1 Federal Expenditures'!AD54+'C.2 State Expenditures'!AD54</f>
        <v>9984912</v>
      </c>
      <c r="AE54" s="46">
        <f>'C.1 Federal Expenditures'!AE54+'C.2 State Expenditures'!AE54</f>
        <v>83290652</v>
      </c>
      <c r="AF54" s="46">
        <f>'C.1 Federal Expenditures'!AF54+'C.2 State Expenditures'!AF54</f>
        <v>418749</v>
      </c>
      <c r="AG54" s="46">
        <f>'C.1 Federal Expenditures'!AG54+'C.2 State Expenditures'!AG54</f>
        <v>4566908</v>
      </c>
      <c r="AH54" s="46">
        <f>'C.1 Federal Expenditures'!AH54+'C.2 State Expenditures'!AH54</f>
        <v>3726708</v>
      </c>
      <c r="AI54" s="46">
        <f>'C.1 Federal Expenditures'!AI54+'C.2 State Expenditures'!AI54</f>
        <v>3726708</v>
      </c>
      <c r="AJ54" s="46">
        <f>'C.1 Federal Expenditures'!AJ54+'C.2 State Expenditures'!AJ54</f>
        <v>0</v>
      </c>
      <c r="AK54" s="46">
        <f>'C.1 Federal Expenditures'!AK54+'C.2 State Expenditures'!AK54</f>
        <v>0</v>
      </c>
      <c r="AL54" s="46">
        <f>'C.1 Federal Expenditures'!AL54+'C.2 State Expenditures'!AL54</f>
        <v>812085</v>
      </c>
      <c r="AM54" s="46">
        <f>'C.1 Federal Expenditures'!AM54+'C.2 State Expenditures'!AM54</f>
        <v>29941933</v>
      </c>
      <c r="AN54" s="46">
        <f>'C.1 Federal Expenditures'!AN54+'C.2 State Expenditures'!AN54</f>
        <v>24252440</v>
      </c>
      <c r="AO54" s="46">
        <f>'C.1 Federal Expenditures'!AO54+'C.2 State Expenditures'!AO54</f>
        <v>1556881</v>
      </c>
      <c r="AP54" s="46">
        <f>'C.1 Federal Expenditures'!AP54+'C.2 State Expenditures'!AP54</f>
        <v>4132612</v>
      </c>
      <c r="AQ54" s="46">
        <f>'C.1 Federal Expenditures'!AQ54+'C.2 State Expenditures'!AQ54</f>
        <v>407156</v>
      </c>
      <c r="AR54" s="46">
        <f>'C.1 Federal Expenditures'!AR54+'C.2 State Expenditures'!AR54</f>
        <v>505375221</v>
      </c>
      <c r="AS54" s="46">
        <f>'C.1 Federal Expenditures'!AS54</f>
        <v>0</v>
      </c>
      <c r="AT54" s="46">
        <f>'C.1 Federal Expenditures'!AT54</f>
        <v>88147594</v>
      </c>
      <c r="AU54" s="16"/>
      <c r="AV54" s="16"/>
      <c r="AW54" s="16"/>
      <c r="AX54" s="16"/>
      <c r="AY54" s="16"/>
      <c r="AZ54" s="16"/>
      <c r="BA54" s="16"/>
      <c r="BB54" s="16"/>
      <c r="BC54" s="16"/>
      <c r="BD54" s="16"/>
      <c r="BE54" s="16"/>
      <c r="BF54" s="16"/>
      <c r="BG54" s="16"/>
    </row>
    <row r="55" spans="1:59" x14ac:dyDescent="0.25">
      <c r="A55" s="69" t="s">
        <v>51</v>
      </c>
      <c r="B55" s="46">
        <f>'C.1 Federal Expenditures'!B55+'C.2 State Expenditures'!B55</f>
        <v>18500530</v>
      </c>
      <c r="C55" s="46">
        <f>'C.1 Federal Expenditures'!C55+'C.2 State Expenditures'!C55</f>
        <v>0</v>
      </c>
      <c r="D55" s="46">
        <f>'C.1 Federal Expenditures'!D55+'C.2 State Expenditures'!D55</f>
        <v>0</v>
      </c>
      <c r="E55" s="46">
        <f>'C.1 Federal Expenditures'!E55+'C.2 State Expenditures'!E55</f>
        <v>18500530</v>
      </c>
      <c r="F55" s="46">
        <f>'C.1 Federal Expenditures'!F55+'C.2 State Expenditures'!F55</f>
        <v>26281766</v>
      </c>
      <c r="G55" s="46">
        <f>'C.1 Federal Expenditures'!G55+'C.2 State Expenditures'!G55</f>
        <v>4881309</v>
      </c>
      <c r="H55" s="46">
        <f>'C.1 Federal Expenditures'!H55+'C.2 State Expenditures'!H55</f>
        <v>3327602</v>
      </c>
      <c r="I55" s="46">
        <f>'C.1 Federal Expenditures'!I55+'C.2 State Expenditures'!I55</f>
        <v>1553707</v>
      </c>
      <c r="J55" s="46">
        <f>'C.1 Federal Expenditures'!J55+'C.2 State Expenditures'!J55</f>
        <v>0</v>
      </c>
      <c r="K55" s="46">
        <f>'C.1 Federal Expenditures'!K55+'C.2 State Expenditures'!K55</f>
        <v>0</v>
      </c>
      <c r="L55" s="46">
        <f>'C.1 Federal Expenditures'!L55+'C.2 State Expenditures'!L55</f>
        <v>0</v>
      </c>
      <c r="M55" s="46">
        <f>'C.1 Federal Expenditures'!M55+'C.2 State Expenditures'!M55</f>
        <v>0</v>
      </c>
      <c r="N55" s="46">
        <f>'C.1 Federal Expenditures'!N55+'C.2 State Expenditures'!N55</f>
        <v>0</v>
      </c>
      <c r="O55" s="46">
        <f>'C.1 Federal Expenditures'!O55+'C.2 State Expenditures'!O55</f>
        <v>0</v>
      </c>
      <c r="P55" s="46">
        <f>'C.1 Federal Expenditures'!P55+'C.2 State Expenditures'!P55</f>
        <v>0</v>
      </c>
      <c r="Q55" s="46">
        <f>'C.1 Federal Expenditures'!Q55+'C.2 State Expenditures'!Q55</f>
        <v>0</v>
      </c>
      <c r="R55" s="46">
        <f>'C.1 Federal Expenditures'!R55+'C.2 State Expenditures'!R55</f>
        <v>546577</v>
      </c>
      <c r="S55" s="46">
        <f>'C.1 Federal Expenditures'!S55+'C.2 State Expenditures'!S55</f>
        <v>0</v>
      </c>
      <c r="T55" s="46">
        <f>'C.1 Federal Expenditures'!T55+'C.2 State Expenditures'!T55</f>
        <v>546571</v>
      </c>
      <c r="U55" s="46">
        <f>'C.1 Federal Expenditures'!U55+'C.2 State Expenditures'!U55</f>
        <v>6</v>
      </c>
      <c r="V55" s="46">
        <f>'C.1 Federal Expenditures'!V55+'C.2 State Expenditures'!V55</f>
        <v>0</v>
      </c>
      <c r="W55" s="46">
        <f>'C.1 Federal Expenditures'!W55+'C.2 State Expenditures'!W55</f>
        <v>0</v>
      </c>
      <c r="X55" s="46">
        <f>'C.1 Federal Expenditures'!X55+'C.2 State Expenditures'!X55</f>
        <v>0</v>
      </c>
      <c r="Y55" s="46">
        <f>'C.1 Federal Expenditures'!Y55+'C.2 State Expenditures'!Y55</f>
        <v>0</v>
      </c>
      <c r="Z55" s="46">
        <f>'C.1 Federal Expenditures'!Z55+'C.2 State Expenditures'!Z55</f>
        <v>0</v>
      </c>
      <c r="AA55" s="46">
        <f>'C.1 Federal Expenditures'!AA55+'C.2 State Expenditures'!AA55</f>
        <v>0</v>
      </c>
      <c r="AB55" s="46">
        <f>'C.1 Federal Expenditures'!AB55+'C.2 State Expenditures'!AB55</f>
        <v>0</v>
      </c>
      <c r="AC55" s="46">
        <f>'C.1 Federal Expenditures'!AC55+'C.2 State Expenditures'!AC55</f>
        <v>3410646</v>
      </c>
      <c r="AD55" s="46">
        <f>'C.1 Federal Expenditures'!AD55+'C.2 State Expenditures'!AD55</f>
        <v>0</v>
      </c>
      <c r="AE55" s="46">
        <f>'C.1 Federal Expenditures'!AE55+'C.2 State Expenditures'!AE55</f>
        <v>0</v>
      </c>
      <c r="AF55" s="46">
        <f>'C.1 Federal Expenditures'!AF55+'C.2 State Expenditures'!AF55</f>
        <v>0</v>
      </c>
      <c r="AG55" s="46">
        <f>'C.1 Federal Expenditures'!AG55+'C.2 State Expenditures'!AG55</f>
        <v>0</v>
      </c>
      <c r="AH55" s="46">
        <f>'C.1 Federal Expenditures'!AH55+'C.2 State Expenditures'!AH55</f>
        <v>0</v>
      </c>
      <c r="AI55" s="46">
        <f>'C.1 Federal Expenditures'!AI55+'C.2 State Expenditures'!AI55</f>
        <v>0</v>
      </c>
      <c r="AJ55" s="46">
        <f>'C.1 Federal Expenditures'!AJ55+'C.2 State Expenditures'!AJ55</f>
        <v>0</v>
      </c>
      <c r="AK55" s="46">
        <f>'C.1 Federal Expenditures'!AK55+'C.2 State Expenditures'!AK55</f>
        <v>0</v>
      </c>
      <c r="AL55" s="46">
        <f>'C.1 Federal Expenditures'!AL55+'C.2 State Expenditures'!AL55</f>
        <v>0</v>
      </c>
      <c r="AM55" s="46">
        <f>'C.1 Federal Expenditures'!AM55+'C.2 State Expenditures'!AM55</f>
        <v>7068270</v>
      </c>
      <c r="AN55" s="46">
        <f>'C.1 Federal Expenditures'!AN55+'C.2 State Expenditures'!AN55</f>
        <v>6978901</v>
      </c>
      <c r="AO55" s="46">
        <f>'C.1 Federal Expenditures'!AO55+'C.2 State Expenditures'!AO55</f>
        <v>0</v>
      </c>
      <c r="AP55" s="46">
        <f>'C.1 Federal Expenditures'!AP55+'C.2 State Expenditures'!AP55</f>
        <v>89369</v>
      </c>
      <c r="AQ55" s="46">
        <f>'C.1 Federal Expenditures'!AQ55+'C.2 State Expenditures'!AQ55</f>
        <v>12112322</v>
      </c>
      <c r="AR55" s="46">
        <f>'C.1 Federal Expenditures'!AR55+'C.2 State Expenditures'!AR55</f>
        <v>28019124</v>
      </c>
      <c r="AS55" s="46">
        <f>'C.1 Federal Expenditures'!AS55</f>
        <v>4552862</v>
      </c>
      <c r="AT55" s="46">
        <f>'C.1 Federal Expenditures'!AT55</f>
        <v>24195852</v>
      </c>
      <c r="AU55" s="16"/>
      <c r="AV55" s="16"/>
      <c r="AW55" s="16"/>
      <c r="AX55" s="16"/>
      <c r="AY55" s="16"/>
      <c r="AZ55" s="16"/>
      <c r="BA55" s="16"/>
      <c r="BB55" s="16"/>
      <c r="BC55" s="16"/>
      <c r="BD55" s="16"/>
      <c r="BE55" s="16"/>
      <c r="BF55" s="16"/>
      <c r="BG55" s="16"/>
    </row>
    <row r="56" spans="1:59" x14ac:dyDescent="0.2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row>
    <row r="57" spans="1:59" x14ac:dyDescent="0.2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row>
    <row r="58" spans="1:59" x14ac:dyDescent="0.2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row>
    <row r="59" spans="1:59" x14ac:dyDescent="0.2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row>
    <row r="60" spans="1:59" x14ac:dyDescent="0.2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row>
    <row r="61" spans="1:59" x14ac:dyDescent="0.2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row>
    <row r="62" spans="1:59" x14ac:dyDescent="0.2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row>
    <row r="63" spans="1:59" x14ac:dyDescent="0.2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row>
    <row r="64" spans="1:59" x14ac:dyDescent="0.2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row>
    <row r="65" spans="2:59" x14ac:dyDescent="0.2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row>
    <row r="66" spans="2:59" x14ac:dyDescent="0.2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row>
    <row r="67" spans="2:59" x14ac:dyDescent="0.2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row>
    <row r="68" spans="2:59" x14ac:dyDescent="0.2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row>
  </sheetData>
  <mergeCells count="7">
    <mergeCell ref="AH2:AK2"/>
    <mergeCell ref="AM2:AP2"/>
    <mergeCell ref="G2:I2"/>
    <mergeCell ref="J2:M2"/>
    <mergeCell ref="N2:Q2"/>
    <mergeCell ref="R2:U2"/>
    <mergeCell ref="W2:Y2"/>
  </mergeCells>
  <pageMargins left="0.25" right="0.25" top="0.75" bottom="0.75" header="0" footer="0"/>
  <pageSetup scale="59" fitToWidth="0" orientation="landscape" r:id="rId1"/>
  <headerFooter differentFirst="1">
    <oddHeader>&amp;L&amp;"Arial,Regular"&amp;12B.: Total Federal TANF and State MOE Expenditures in FY 2015</oddHeader>
    <oddFooter>&amp;CPage &amp;P of &amp;N</oddFooter>
    <firstFooter>&amp;CPage &amp;P of &amp;N</firstFooter>
  </headerFooter>
  <colBreaks count="3" manualBreakCount="3">
    <brk id="13" max="1048575" man="1"/>
    <brk id="25" max="1048575" man="1"/>
    <brk id="3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71</vt:i4>
      </vt:variant>
      <vt:variant>
        <vt:lpstr>Named Ranges</vt:lpstr>
      </vt:variant>
      <vt:variant>
        <vt:i4>11</vt:i4>
      </vt:variant>
    </vt:vector>
  </HeadingPairs>
  <TitlesOfParts>
    <vt:vector size="82" baseType="lpstr">
      <vt:lpstr>Table of Contents</vt:lpstr>
      <vt:lpstr>Reader's Guide</vt:lpstr>
      <vt:lpstr>A.1 Fed &amp; State by Category</vt:lpstr>
      <vt:lpstr>A.2 FY14-15 Comparison</vt:lpstr>
      <vt:lpstr>A.3 FY14-15 Difference</vt:lpstr>
      <vt:lpstr>A.4 FY14-15 MOE Comparison</vt:lpstr>
      <vt:lpstr>A.5 FY 15 Federal TANF Funds</vt:lpstr>
      <vt:lpstr>A.6 Summary Federal Funds</vt:lpstr>
      <vt:lpstr>B. Total Expenditures</vt:lpstr>
      <vt:lpstr>C.1 Federal Expenditures</vt:lpstr>
      <vt:lpstr>C.2 State Expenditures</vt:lpstr>
      <vt:lpstr>C.3 Analysis MOE Spending</vt:lpstr>
      <vt:lpstr>D. State ToC</vt:lpstr>
      <vt:lpstr>Alabama</vt:lpstr>
      <vt:lpstr>Alaska</vt:lpstr>
      <vt:lpstr>Arizona</vt:lpstr>
      <vt:lpstr>Arkansas</vt:lpstr>
      <vt:lpstr>California</vt:lpstr>
      <vt:lpstr>Colorado</vt:lpstr>
      <vt:lpstr>Connecticut</vt:lpstr>
      <vt:lpstr>Delaware</vt:lpstr>
      <vt:lpstr>DC</vt:lpstr>
      <vt:lpstr>Florida</vt:lpstr>
      <vt:lpstr>Georgia</vt:lpstr>
      <vt:lpstr>Hawaii</vt:lpstr>
      <vt:lpstr>Idaho</vt:lpstr>
      <vt:lpstr>Illinois</vt:lpstr>
      <vt:lpstr>Indiana</vt:lpstr>
      <vt:lpstr>Iowa</vt:lpstr>
      <vt:lpstr>Kansas</vt:lpstr>
      <vt:lpstr>Kentucky</vt:lpstr>
      <vt:lpstr>Louisiana</vt:lpstr>
      <vt:lpstr>Maine</vt:lpstr>
      <vt:lpstr>Maryland</vt:lpstr>
      <vt:lpstr>Massachusetts</vt:lpstr>
      <vt:lpstr>Michigan</vt:lpstr>
      <vt:lpstr>Minnesota</vt:lpstr>
      <vt:lpstr>Mississippi</vt:lpstr>
      <vt:lpstr>Missouri</vt:lpstr>
      <vt:lpstr>Montana</vt:lpstr>
      <vt:lpstr>Nebraska</vt:lpstr>
      <vt:lpstr>Nevada</vt:lpstr>
      <vt:lpstr>New Hampshire</vt:lpstr>
      <vt:lpstr>New Jersey</vt:lpstr>
      <vt:lpstr>New Mexico</vt:lpstr>
      <vt:lpstr>New York</vt:lpstr>
      <vt:lpstr>North Carolina</vt:lpstr>
      <vt:lpstr>North Dakota</vt:lpstr>
      <vt:lpstr>Ohio</vt:lpstr>
      <vt:lpstr>Oklahoma</vt:lpstr>
      <vt:lpstr>Oregon</vt:lpstr>
      <vt:lpstr>Pennsylvania</vt:lpstr>
      <vt:lpstr>Rhode Island</vt:lpstr>
      <vt:lpstr>South Carolina</vt:lpstr>
      <vt:lpstr>South Dakota</vt:lpstr>
      <vt:lpstr>Tennessee</vt:lpstr>
      <vt:lpstr>Texas</vt:lpstr>
      <vt:lpstr>Utah</vt:lpstr>
      <vt:lpstr>Vermont</vt:lpstr>
      <vt:lpstr>Virginia</vt:lpstr>
      <vt:lpstr>Washington</vt:lpstr>
      <vt:lpstr>West Virginia</vt:lpstr>
      <vt:lpstr>Wisconsin</vt:lpstr>
      <vt:lpstr>Wyoming</vt:lpstr>
      <vt:lpstr>E.1 Fed&amp;State Funding Streams</vt:lpstr>
      <vt:lpstr>E.2 SFAG</vt:lpstr>
      <vt:lpstr>E.3 MOE in TANF</vt:lpstr>
      <vt:lpstr>E.4 MOE SSP</vt:lpstr>
      <vt:lpstr>E.5 Contingency</vt:lpstr>
      <vt:lpstr>E.6 ECF</vt:lpstr>
      <vt:lpstr>F. Appendix</vt:lpstr>
      <vt:lpstr>a</vt:lpstr>
      <vt:lpstr>'C.2 State Expenditures'!Print_Area</vt:lpstr>
      <vt:lpstr>'E.5 Contingency'!Print_Area</vt:lpstr>
      <vt:lpstr>'Table of Contents'!Print_Area</vt:lpstr>
      <vt:lpstr>'B. Total Expenditures'!Print_Titles</vt:lpstr>
      <vt:lpstr>'C.1 Federal Expenditures'!Print_Titles</vt:lpstr>
      <vt:lpstr>'C.2 State Expenditures'!Print_Titles</vt:lpstr>
      <vt:lpstr>'E.2 SFAG'!Print_Titles</vt:lpstr>
      <vt:lpstr>'E.3 MOE in TANF'!Print_Titles</vt:lpstr>
      <vt:lpstr>'E.4 MOE SSP'!Print_Titles</vt:lpstr>
      <vt:lpstr>'E.5 Contingency'!Print_Titles</vt:lpstr>
    </vt:vector>
  </TitlesOfParts>
  <Company>DHHS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Health and Human Services</dc:creator>
  <cp:lastModifiedBy>Lauren Frohlich</cp:lastModifiedBy>
  <cp:lastPrinted>2017-08-07T19:24:13Z</cp:lastPrinted>
  <dcterms:created xsi:type="dcterms:W3CDTF">2011-10-26T18:32:16Z</dcterms:created>
  <dcterms:modified xsi:type="dcterms:W3CDTF">2017-08-07T19:54:57Z</dcterms:modified>
</cp:coreProperties>
</file>